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s="1"/>
  <c r="G71" i="24"/>
  <c r="F71" i="24"/>
  <c r="E71" i="24"/>
  <c r="L70" i="24"/>
  <c r="H70" i="24" s="1"/>
  <c r="I70" i="24"/>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s="1"/>
  <c r="G65" i="24"/>
  <c r="F65" i="24"/>
  <c r="E65" i="24"/>
  <c r="L64" i="24"/>
  <c r="H64" i="24" s="1"/>
  <c r="I64" i="24"/>
  <c r="G64" i="24"/>
  <c r="F64" i="24"/>
  <c r="E64" i="24"/>
  <c r="L63" i="24"/>
  <c r="H63" i="24" s="1"/>
  <c r="I63" i="24" s="1"/>
  <c r="G63" i="24"/>
  <c r="F63" i="24"/>
  <c r="E63" i="24"/>
  <c r="L62" i="24"/>
  <c r="H62" i="24" s="1"/>
  <c r="I62" i="24"/>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s="1"/>
  <c r="G57" i="24"/>
  <c r="F57" i="24"/>
  <c r="E57" i="24"/>
  <c r="L56" i="24"/>
  <c r="H56" i="24" s="1"/>
  <c r="I56" i="24"/>
  <c r="G56" i="24"/>
  <c r="F56" i="24"/>
  <c r="E56" i="24"/>
  <c r="L55" i="24"/>
  <c r="H55" i="24" s="1"/>
  <c r="I55" i="24" s="1"/>
  <c r="G55" i="24"/>
  <c r="F55" i="24"/>
  <c r="E55" i="24"/>
  <c r="L54" i="24"/>
  <c r="H54" i="24" s="1"/>
  <c r="I54" i="24"/>
  <c r="G54" i="24"/>
  <c r="F54" i="24"/>
  <c r="E54" i="24"/>
  <c r="L53" i="24"/>
  <c r="H53" i="24" s="1"/>
  <c r="G53" i="24"/>
  <c r="F53" i="24"/>
  <c r="E53" i="24"/>
  <c r="L52" i="24"/>
  <c r="H52" i="24" s="1"/>
  <c r="I52" i="24"/>
  <c r="G52" i="24"/>
  <c r="F52" i="24"/>
  <c r="E52" i="24"/>
  <c r="L51" i="24"/>
  <c r="H51" i="24" s="1"/>
  <c r="I51" i="24" s="1"/>
  <c r="G51" i="24"/>
  <c r="F51" i="24"/>
  <c r="E51" i="24"/>
  <c r="L44" i="24"/>
  <c r="I44" i="24"/>
  <c r="F44" i="24"/>
  <c r="D44" i="24"/>
  <c r="C44" i="24"/>
  <c r="M44" i="24" s="1"/>
  <c r="B44" i="24"/>
  <c r="K44" i="24" s="1"/>
  <c r="M43" i="24"/>
  <c r="J43" i="24"/>
  <c r="I43" i="24"/>
  <c r="G43" i="24"/>
  <c r="E43" i="24"/>
  <c r="C43" i="24"/>
  <c r="L43" i="24" s="1"/>
  <c r="B43" i="24"/>
  <c r="L42" i="24"/>
  <c r="I42" i="24"/>
  <c r="F42" i="24"/>
  <c r="D42" i="24"/>
  <c r="C42" i="24"/>
  <c r="M42" i="24" s="1"/>
  <c r="B42" i="24"/>
  <c r="K42" i="24" s="1"/>
  <c r="M41" i="24"/>
  <c r="I41" i="24"/>
  <c r="G41" i="24"/>
  <c r="E41" i="24"/>
  <c r="C41" i="24"/>
  <c r="L41" i="24" s="1"/>
  <c r="B41" i="24"/>
  <c r="J41" i="24" s="1"/>
  <c r="L40" i="24"/>
  <c r="K40" i="24"/>
  <c r="I40" i="24"/>
  <c r="F40" i="24"/>
  <c r="D40" i="24"/>
  <c r="C40" i="24"/>
  <c r="M40" i="24" s="1"/>
  <c r="B40" i="24"/>
  <c r="J40" i="24" s="1"/>
  <c r="M36" i="24"/>
  <c r="L36" i="24"/>
  <c r="K36" i="24"/>
  <c r="J36" i="24"/>
  <c r="I36" i="24"/>
  <c r="H36" i="24"/>
  <c r="G36" i="24"/>
  <c r="F36" i="24"/>
  <c r="E36" i="24"/>
  <c r="D36" i="24"/>
  <c r="C33" i="24"/>
  <c r="K57" i="15"/>
  <c r="L57" i="15" s="1"/>
  <c r="C38" i="24"/>
  <c r="I38" i="24" s="1"/>
  <c r="C37" i="24"/>
  <c r="E37" i="24" s="1"/>
  <c r="C35" i="24"/>
  <c r="C34" i="24"/>
  <c r="C32" i="24"/>
  <c r="C31" i="24"/>
  <c r="C30" i="24"/>
  <c r="C29" i="24"/>
  <c r="C28" i="24"/>
  <c r="L28" i="24" s="1"/>
  <c r="C27" i="24"/>
  <c r="C26" i="24"/>
  <c r="C25" i="24"/>
  <c r="C24" i="24"/>
  <c r="C23" i="24"/>
  <c r="C22" i="24"/>
  <c r="C21" i="24"/>
  <c r="C20" i="24"/>
  <c r="L20" i="24" s="1"/>
  <c r="C19" i="24"/>
  <c r="C18" i="24"/>
  <c r="C17" i="24"/>
  <c r="C16" i="24"/>
  <c r="C15" i="24"/>
  <c r="C9" i="24"/>
  <c r="C8" i="24"/>
  <c r="C7" i="24"/>
  <c r="B38" i="24"/>
  <c r="B37" i="24"/>
  <c r="B35" i="24"/>
  <c r="K35" i="24" s="1"/>
  <c r="B34" i="24"/>
  <c r="B33" i="24"/>
  <c r="B32" i="24"/>
  <c r="B31" i="24"/>
  <c r="F31" i="24" s="1"/>
  <c r="B30" i="24"/>
  <c r="B29" i="24"/>
  <c r="B28" i="24"/>
  <c r="B27" i="24"/>
  <c r="K27" i="24" s="1"/>
  <c r="B26" i="24"/>
  <c r="B25" i="24"/>
  <c r="B24" i="24"/>
  <c r="B23" i="24"/>
  <c r="B22" i="24"/>
  <c r="B21" i="24"/>
  <c r="B20" i="24"/>
  <c r="B19" i="24"/>
  <c r="B18" i="24"/>
  <c r="B17" i="24"/>
  <c r="B16" i="24"/>
  <c r="B15" i="24"/>
  <c r="B14" i="24"/>
  <c r="B9" i="24"/>
  <c r="H9" i="24" s="1"/>
  <c r="B8" i="24"/>
  <c r="B7" i="24"/>
  <c r="D23" i="24" l="1"/>
  <c r="J23" i="24"/>
  <c r="K23" i="24"/>
  <c r="H23" i="24"/>
  <c r="F23" i="24"/>
  <c r="G17" i="24"/>
  <c r="M17" i="24"/>
  <c r="E17" i="24"/>
  <c r="L17" i="24"/>
  <c r="I17" i="24"/>
  <c r="D15" i="24"/>
  <c r="J15" i="24"/>
  <c r="K15" i="24"/>
  <c r="H15" i="24"/>
  <c r="F15" i="24"/>
  <c r="K26" i="24"/>
  <c r="H26" i="24"/>
  <c r="F26" i="24"/>
  <c r="J26" i="24"/>
  <c r="D26" i="24"/>
  <c r="D7" i="24"/>
  <c r="J7" i="24"/>
  <c r="H7" i="24"/>
  <c r="F7" i="24"/>
  <c r="D29" i="24"/>
  <c r="J29" i="24"/>
  <c r="F29" i="24"/>
  <c r="K29" i="24"/>
  <c r="G15" i="24"/>
  <c r="M15" i="24"/>
  <c r="E15" i="24"/>
  <c r="L15" i="24"/>
  <c r="I15" i="24"/>
  <c r="I18" i="24"/>
  <c r="M18" i="24"/>
  <c r="E18" i="24"/>
  <c r="G18" i="24"/>
  <c r="G25" i="24"/>
  <c r="M25" i="24"/>
  <c r="E25" i="24"/>
  <c r="L25" i="24"/>
  <c r="I25" i="24"/>
  <c r="G35" i="24"/>
  <c r="M35" i="24"/>
  <c r="E35" i="24"/>
  <c r="L35" i="24"/>
  <c r="I35" i="24"/>
  <c r="K7" i="24"/>
  <c r="K20" i="24"/>
  <c r="H20" i="24"/>
  <c r="F20" i="24"/>
  <c r="D20" i="24"/>
  <c r="H37" i="24"/>
  <c r="F37" i="24"/>
  <c r="D37" i="24"/>
  <c r="K37" i="24"/>
  <c r="J37" i="24"/>
  <c r="G19" i="24"/>
  <c r="M19" i="24"/>
  <c r="E19" i="24"/>
  <c r="L19" i="24"/>
  <c r="I19" i="24"/>
  <c r="G29" i="24"/>
  <c r="M29" i="24"/>
  <c r="E29" i="24"/>
  <c r="L29" i="24"/>
  <c r="I29" i="24"/>
  <c r="H29" i="24"/>
  <c r="K8" i="24"/>
  <c r="H8" i="24"/>
  <c r="F8" i="24"/>
  <c r="J8" i="24"/>
  <c r="D8" i="24"/>
  <c r="K16" i="24"/>
  <c r="H16" i="24"/>
  <c r="F16" i="24"/>
  <c r="J16" i="24"/>
  <c r="D16" i="24"/>
  <c r="I32" i="24"/>
  <c r="M32" i="24"/>
  <c r="E32" i="24"/>
  <c r="L32" i="24"/>
  <c r="G32" i="24"/>
  <c r="K14" i="24"/>
  <c r="H14" i="24"/>
  <c r="F14" i="24"/>
  <c r="J14" i="24"/>
  <c r="D14" i="24"/>
  <c r="D17" i="24"/>
  <c r="J17" i="24"/>
  <c r="K17" i="24"/>
  <c r="H17" i="24"/>
  <c r="F17" i="24"/>
  <c r="D27" i="24"/>
  <c r="J27" i="24"/>
  <c r="H27" i="24"/>
  <c r="F27" i="24"/>
  <c r="K30" i="24"/>
  <c r="H30" i="24"/>
  <c r="F30" i="24"/>
  <c r="J30" i="24"/>
  <c r="D30" i="24"/>
  <c r="F33" i="24"/>
  <c r="D33" i="24"/>
  <c r="J33" i="24"/>
  <c r="K33" i="24"/>
  <c r="H33" i="24"/>
  <c r="I16" i="24"/>
  <c r="M16" i="24"/>
  <c r="E16" i="24"/>
  <c r="L16" i="24"/>
  <c r="G16" i="24"/>
  <c r="G23" i="24"/>
  <c r="M23" i="24"/>
  <c r="E23" i="24"/>
  <c r="L23" i="24"/>
  <c r="I23" i="24"/>
  <c r="I26" i="24"/>
  <c r="M26" i="24"/>
  <c r="E26" i="24"/>
  <c r="L26" i="24"/>
  <c r="G26" i="24"/>
  <c r="I22" i="24"/>
  <c r="M22" i="24"/>
  <c r="E22" i="24"/>
  <c r="L22" i="24"/>
  <c r="D9" i="24"/>
  <c r="J9" i="24"/>
  <c r="F9" i="24"/>
  <c r="K9" i="24"/>
  <c r="D21" i="24"/>
  <c r="J21" i="24"/>
  <c r="K21" i="24"/>
  <c r="H21" i="24"/>
  <c r="F21" i="24"/>
  <c r="D38" i="24"/>
  <c r="K38" i="24"/>
  <c r="J38" i="24"/>
  <c r="H38" i="24"/>
  <c r="F38" i="24"/>
  <c r="I30" i="24"/>
  <c r="M30" i="24"/>
  <c r="E30" i="24"/>
  <c r="L30" i="24"/>
  <c r="G30" i="24"/>
  <c r="L18" i="24"/>
  <c r="G33" i="24"/>
  <c r="M33" i="24"/>
  <c r="E33" i="24"/>
  <c r="L33" i="24"/>
  <c r="I33" i="24"/>
  <c r="K69" i="24"/>
  <c r="J69" i="24"/>
  <c r="I69" i="24"/>
  <c r="K18" i="24"/>
  <c r="H18" i="24"/>
  <c r="F18" i="24"/>
  <c r="J18" i="24"/>
  <c r="D18" i="24"/>
  <c r="K24" i="24"/>
  <c r="H24" i="24"/>
  <c r="F24" i="24"/>
  <c r="J24" i="24"/>
  <c r="K34" i="24"/>
  <c r="J34" i="24"/>
  <c r="H34" i="24"/>
  <c r="F34" i="24"/>
  <c r="D34" i="24"/>
  <c r="G9" i="24"/>
  <c r="M9" i="24"/>
  <c r="E9" i="24"/>
  <c r="L9" i="24"/>
  <c r="I9" i="24"/>
  <c r="G27" i="24"/>
  <c r="M27" i="24"/>
  <c r="E27" i="24"/>
  <c r="L27" i="24"/>
  <c r="I27" i="24"/>
  <c r="M38" i="24"/>
  <c r="E38" i="24"/>
  <c r="L38" i="24"/>
  <c r="G38" i="24"/>
  <c r="J20" i="24"/>
  <c r="K61" i="24"/>
  <c r="J61" i="24"/>
  <c r="I61" i="24"/>
  <c r="K28" i="24"/>
  <c r="H28" i="24"/>
  <c r="F28" i="24"/>
  <c r="J28" i="24"/>
  <c r="D28" i="24"/>
  <c r="D31" i="24"/>
  <c r="J31" i="24"/>
  <c r="K31" i="24"/>
  <c r="H31" i="24"/>
  <c r="C14" i="24"/>
  <c r="C6" i="24"/>
  <c r="I24" i="24"/>
  <c r="M24" i="24"/>
  <c r="E24" i="24"/>
  <c r="L24" i="24"/>
  <c r="G24" i="24"/>
  <c r="G31" i="24"/>
  <c r="M31" i="24"/>
  <c r="E31" i="24"/>
  <c r="L31" i="24"/>
  <c r="I31" i="24"/>
  <c r="I34" i="24"/>
  <c r="M34" i="24"/>
  <c r="E34" i="24"/>
  <c r="L34" i="24"/>
  <c r="G34" i="24"/>
  <c r="G22" i="24"/>
  <c r="K53" i="24"/>
  <c r="J53" i="24"/>
  <c r="I53" i="24"/>
  <c r="K32" i="24"/>
  <c r="H32" i="24"/>
  <c r="F32" i="24"/>
  <c r="J32" i="24"/>
  <c r="D32" i="24"/>
  <c r="D19" i="24"/>
  <c r="J19" i="24"/>
  <c r="K19" i="24"/>
  <c r="H19" i="24"/>
  <c r="F19" i="24"/>
  <c r="K22" i="24"/>
  <c r="H22" i="24"/>
  <c r="F22" i="24"/>
  <c r="D22" i="24"/>
  <c r="J22" i="24"/>
  <c r="D25" i="24"/>
  <c r="J25" i="24"/>
  <c r="K25" i="24"/>
  <c r="H25" i="24"/>
  <c r="F25" i="24"/>
  <c r="F35" i="24"/>
  <c r="D35" i="24"/>
  <c r="J35" i="24"/>
  <c r="H35" i="24"/>
  <c r="B45" i="24"/>
  <c r="B39" i="24"/>
  <c r="G7" i="24"/>
  <c r="M7" i="24"/>
  <c r="E7" i="24"/>
  <c r="L7" i="24"/>
  <c r="I7" i="24"/>
  <c r="I8" i="24"/>
  <c r="M8" i="24"/>
  <c r="E8" i="24"/>
  <c r="L8" i="24"/>
  <c r="G8" i="24"/>
  <c r="G21" i="24"/>
  <c r="M21" i="24"/>
  <c r="E21" i="24"/>
  <c r="L21" i="24"/>
  <c r="I21" i="24"/>
  <c r="C45" i="24"/>
  <c r="C39" i="24"/>
  <c r="B6" i="24"/>
  <c r="D24" i="24"/>
  <c r="I77" i="24"/>
  <c r="H43" i="24"/>
  <c r="F43" i="24"/>
  <c r="D43" i="24"/>
  <c r="K43" i="24"/>
  <c r="K58" i="24"/>
  <c r="J58" i="24"/>
  <c r="K66" i="24"/>
  <c r="J66" i="24"/>
  <c r="K74" i="24"/>
  <c r="J74" i="24"/>
  <c r="K55" i="24"/>
  <c r="J55" i="24"/>
  <c r="K63" i="24"/>
  <c r="J63" i="24"/>
  <c r="K71" i="24"/>
  <c r="J71" i="24"/>
  <c r="G28" i="24"/>
  <c r="K52" i="24"/>
  <c r="J52" i="24"/>
  <c r="K60" i="24"/>
  <c r="J60" i="24"/>
  <c r="K68" i="24"/>
  <c r="J68" i="24"/>
  <c r="H41" i="24"/>
  <c r="F41" i="24"/>
  <c r="D41" i="24"/>
  <c r="K41" i="24"/>
  <c r="K57" i="24"/>
  <c r="J57" i="24"/>
  <c r="K65" i="24"/>
  <c r="J65" i="24"/>
  <c r="K73" i="24"/>
  <c r="J73" i="24"/>
  <c r="K54" i="24"/>
  <c r="J54" i="24"/>
  <c r="K62" i="24"/>
  <c r="J62" i="24"/>
  <c r="K70" i="24"/>
  <c r="J70" i="24"/>
  <c r="I20" i="24"/>
  <c r="M20" i="24"/>
  <c r="E20" i="24"/>
  <c r="I28" i="24"/>
  <c r="M28" i="24"/>
  <c r="E28" i="24"/>
  <c r="I37" i="24"/>
  <c r="G37" i="24"/>
  <c r="L37" i="24"/>
  <c r="M37" i="24"/>
  <c r="K51" i="24"/>
  <c r="J51" i="24"/>
  <c r="K59" i="24"/>
  <c r="J59" i="24"/>
  <c r="K67" i="24"/>
  <c r="J67" i="24"/>
  <c r="K75" i="24"/>
  <c r="K77" i="24" s="1"/>
  <c r="J75" i="24"/>
  <c r="G20" i="24"/>
  <c r="K56" i="24"/>
  <c r="J56" i="24"/>
  <c r="K64" i="24"/>
  <c r="J64" i="24"/>
  <c r="K72" i="24"/>
  <c r="J72" i="24"/>
  <c r="G40" i="24"/>
  <c r="G42" i="24"/>
  <c r="G44" i="24"/>
  <c r="H40" i="24"/>
  <c r="H42" i="24"/>
  <c r="H44" i="24"/>
  <c r="J42" i="24"/>
  <c r="J44" i="24"/>
  <c r="E40" i="24"/>
  <c r="E42" i="24"/>
  <c r="E44" i="24"/>
  <c r="J77" i="24" l="1"/>
  <c r="I78" i="24"/>
  <c r="I79" i="24"/>
  <c r="I6" i="24"/>
  <c r="M6" i="24"/>
  <c r="E6" i="24"/>
  <c r="L6" i="24"/>
  <c r="G6" i="24"/>
  <c r="K6" i="24"/>
  <c r="H6" i="24"/>
  <c r="F6" i="24"/>
  <c r="J6" i="24"/>
  <c r="D6" i="24"/>
  <c r="I14" i="24"/>
  <c r="M14" i="24"/>
  <c r="E14" i="24"/>
  <c r="L14" i="24"/>
  <c r="G14" i="24"/>
  <c r="K79" i="24"/>
  <c r="K78" i="24"/>
  <c r="I39" i="24"/>
  <c r="G39" i="24"/>
  <c r="L39" i="24"/>
  <c r="M39" i="24"/>
  <c r="E39" i="24"/>
  <c r="I45" i="24"/>
  <c r="G45" i="24"/>
  <c r="L45" i="24"/>
  <c r="E45" i="24"/>
  <c r="M45" i="24"/>
  <c r="H39" i="24"/>
  <c r="F39" i="24"/>
  <c r="D39" i="24"/>
  <c r="K39" i="24"/>
  <c r="J39" i="24"/>
  <c r="H45" i="24"/>
  <c r="F45" i="24"/>
  <c r="D45" i="24"/>
  <c r="K45" i="24"/>
  <c r="J45" i="24"/>
  <c r="I82" i="24" l="1"/>
  <c r="J79" i="24"/>
  <c r="J78" i="24"/>
  <c r="I83" i="24" s="1"/>
  <c r="I81" i="24" l="1"/>
</calcChain>
</file>

<file path=xl/sharedStrings.xml><?xml version="1.0" encoding="utf-8"?>
<sst xmlns="http://schemas.openxmlformats.org/spreadsheetml/2006/main" count="1733" uniqueCount="521">
  <si>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</si>
  <si>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</si>
  <si>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</si>
  <si>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</si>
  <si>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</si>
  <si>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</si>
  <si>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</si>
  <si>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</si>
  <si>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</si>
  <si>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</si>
  <si>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</si>
  <si>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</si>
  <si>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</si>
  <si>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Friesland (03455)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</si>
  <si>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</si>
  <si>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</si>
  <si>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</si>
  <si>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</si>
  <si>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</si>
  <si>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</si>
  <si>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</si>
  <si>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</si>
  <si>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</si>
  <si>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</si>
  <si>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</si>
  <si>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</si>
  <si>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</si>
  <si>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</si>
  <si>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</si>
  <si>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</si>
  <si>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</si>
  <si>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</si>
  <si>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</si>
  <si>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</si>
  <si>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</si>
  <si>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</si>
  <si>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</si>
  <si>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</si>
  <si>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</si>
  <si>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</si>
  <si>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</si>
  <si>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</si>
  <si>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</si>
  <si>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</si>
  <si>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</si>
  <si>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</si>
  <si>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</si>
  <si>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</si>
  <si>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</si>
  <si>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</si>
  <si>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</si>
  <si>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</si>
  <si>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</si>
  <si>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</si>
  <si>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</si>
  <si>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</si>
  <si>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</si>
  <si>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</si>
  <si>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</si>
  <si>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</si>
  <si>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</si>
  <si>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</si>
  <si>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</si>
  <si>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</si>
  <si>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</si>
  <si>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</si>
  <si>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</si>
  <si>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</si>
  <si>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</si>
  <si>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</si>
  <si>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</si>
  <si>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</si>
  <si>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</si>
  <si>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</si>
  <si>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</si>
  <si>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</si>
  <si>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</si>
  <si>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</si>
  <si>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</si>
  <si>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</si>
  <si>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</si>
  <si>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</si>
  <si>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</si>
  <si>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</si>
  <si>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</si>
  <si>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</si>
  <si>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</si>
  <si>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</si>
  <si>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</si>
  <si>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</si>
  <si>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</si>
  <si>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</si>
  <si>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Friesland (03455);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</si>
  <si>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</si>
  <si>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</si>
  <si>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</si>
  <si>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</si>
  <si>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</si>
  <si>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</si>
  <si>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</si>
  <si>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</si>
  <si>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</si>
  <si>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</si>
  <si>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</si>
  <si>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</si>
  <si>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</si>
  <si>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</si>
  <si>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</si>
  <si>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</si>
  <si>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</si>
  <si>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</si>
  <si>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</si>
  <si>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</si>
  <si>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</si>
  <si>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</si>
  <si>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</si>
  <si>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</si>
  <si>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</si>
  <si>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</si>
  <si>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</si>
  <si>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</si>
  <si>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</si>
  <si>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</si>
  <si>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</si>
  <si>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</si>
  <si>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</si>
  <si>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</si>
  <si>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</si>
  <si>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</si>
  <si>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</si>
  <si>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</si>
  <si>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</si>
  <si>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</si>
  <si>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</si>
  <si>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</si>
  <si>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</si>
  <si>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</si>
  <si>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</si>
  <si>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</si>
  <si>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</si>
  <si>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</si>
  <si>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</si>
  <si>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</si>
  <si>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</si>
  <si>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</si>
  <si>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</si>
  <si>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</si>
  <si>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</si>
  <si>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</si>
  <si>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</si>
  <si>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</si>
  <si>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</si>
  <si>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</si>
  <si>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</si>
  <si>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</si>
  <si>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</si>
  <si>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</si>
  <si>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</si>
  <si>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</si>
  <si>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</si>
  <si>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</si>
  <si>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</si>
  <si>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</si>
  <si>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</si>
  <si>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</si>
  <si>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</si>
  <si>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</si>
  <si>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</si>
  <si>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</si>
  <si>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</si>
  <si>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</si>
  <si>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</si>
  <si>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</si>
  <si>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</si>
  <si>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</si>
  <si>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</si>
  <si>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</si>
  <si>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</si>
  <si>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</si>
  <si>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</si>
  <si>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</si>
  <si>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</si>
  <si>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</si>
  <si>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Friesland (03455)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</si>
  <si>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</si>
  <si>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</si>
  <si>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</si>
  <si>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</si>
  <si>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</si>
  <si>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</si>
  <si>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</si>
  <si>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</si>
  <si>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</si>
  <si>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</si>
  <si>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</si>
  <si>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</si>
  <si>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</si>
  <si>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</si>
  <si>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</si>
  <si>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</si>
  <si>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</si>
  <si>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</si>
  <si>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</si>
  <si>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</si>
  <si>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</si>
  <si>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</si>
  <si>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</si>
  <si>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</si>
  <si>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</si>
  <si>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</si>
  <si>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</si>
  <si>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</si>
  <si>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</si>
  <si>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</si>
  <si>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</si>
  <si>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</si>
  <si>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</si>
  <si>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</si>
  <si>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</si>
  <si>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</si>
  <si>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</si>
  <si>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</si>
  <si>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</si>
  <si>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</si>
  <si>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</si>
  <si>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</si>
  <si>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</si>
  <si>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</si>
  <si>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</si>
  <si>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</si>
  <si>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</si>
  <si>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</si>
  <si>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</si>
  <si>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</si>
  <si>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</si>
  <si>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</si>
  <si>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</si>
  <si>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</si>
  <si>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</si>
  <si>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</si>
  <si>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</si>
  <si>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</si>
  <si>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</si>
  <si>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</si>
  <si>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</si>
  <si>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</si>
  <si>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</si>
  <si>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</si>
  <si>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</si>
  <si>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</si>
  <si>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</si>
  <si>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</si>
  <si>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</si>
  <si>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</si>
  <si>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</si>
  <si>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</si>
  <si>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</si>
  <si>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</si>
  <si>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</si>
  <si>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</si>
  <si>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</si>
  <si>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</si>
  <si>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</si>
  <si>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</si>
  <si>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</si>
  <si>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</si>
  <si>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</si>
  <si>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</si>
  <si>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</si>
  <si>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</si>
  <si>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</si>
  <si>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</si>
  <si>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</si>
  <si>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</si>
  <si>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</si>
  <si>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</si>
  <si>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</si>
  <si>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</si>
  <si>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</si>
  <si>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</si>
  <si>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</si>
  <si>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</si>
  <si>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</si>
  <si>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</si>
  <si>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</si>
  <si>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</si>
  <si>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</si>
  <si>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</si>
  <si>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</si>
  <si>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</si>
  <si>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</si>
  <si>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</si>
  <si>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</si>
  <si>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</si>
  <si>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</si>
  <si>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</si>
  <si>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</si>
  <si>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</si>
  <si>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</si>
  <si>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</si>
  <si>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</si>
  <si>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</si>
  <si>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</si>
  <si>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</si>
  <si>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</si>
  <si>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</si>
  <si>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</si>
  <si>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</si>
  <si>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</si>
  <si>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</si>
  <si>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</si>
  <si>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</si>
  <si>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</si>
  <si>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</si>
  <si>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</si>
  <si>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</si>
  <si>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</si>
  <si>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</si>
  <si>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</si>
  <si>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</si>
  <si>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</si>
  <si>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</si>
  <si>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</si>
  <si>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</si>
  <si>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</si>
  <si>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</si>
  <si>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</si>
  <si>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</si>
  <si>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</si>
  <si>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</si>
  <si>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</si>
  <si>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</si>
  <si>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</si>
  <si>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</si>
  <si>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</si>
  <si>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</si>
  <si>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</si>
  <si>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</si>
  <si>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</si>
  <si>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</si>
  <si>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</si>
  <si>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</si>
  <si>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</si>
  <si>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</si>
  <si>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</si>
  <si>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</si>
  <si>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</si>
  <si>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</si>
  <si>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</si>
  <si>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</si>
  <si>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</si>
  <si>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</si>
  <si>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</si>
  <si>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</si>
  <si>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</si>
  <si>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</si>
  <si>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</si>
  <si>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</si>
  <si>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</si>
  <si>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</si>
  <si>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</si>
  <si>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</si>
  <si>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</si>
  <si>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</si>
  <si>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</si>
  <si>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</si>
  <si>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</si>
  <si>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</si>
  <si>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</si>
  <si>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</si>
  <si>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</si>
  <si>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</si>
  <si>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</si>
  <si>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Friesland (03455);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</si>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</sst>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{522AFDE1-F2BC-4229-AACD-9D396C6E4A43}</c15:txfldGUID>
                      <c15:f>Daten_Diagramme!$D$6</c15:f>
                      <c15:dlblFieldTableCache>
                        <c:ptCount val="1"/>
                        <c:pt idx="0">
                          <c:v>2.3</c:v>
                        </c:pt>
                      </c15:dlblFieldTableCache>
                    </c15:dlblFTEntry>
                  </c15:dlblFieldTable>
                  <c15:showDataLabelsRange val="0"/>
                </c:ext>
                <c:ext xmlns:c16="http://schemas.microsoft.com/office/drawing/2014/chart" uri="{C3380CC4-5D6E-409C-BE32-E72D297353CC}">
                  <c16:uniqueId val="{00000000-38C6-4886-990F-E0B488F7940B}"/>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{0B81C0AD-E7D4-4514-A017-10B165995D1F}</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38C6-4886-990F-E0B488F7940B}"/>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{0558F5D1-BAD8-40A6-9821-8AAE3072DA23}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8C6-4886-990F-E0B488F7940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{F48F8BBA-A1CA-4789-99AB-AEA9635FD503}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8C6-4886-990F-E0B488F7940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2.2816166883963493</c:v>
                </c:pt>
                <c:pt idx="1">
                  <c:v>1.4040057212208159</c:v>
                </c:pt>
                <c:pt idx="2">
                  <c:v>1.1186464311118853</c:v>
                </c:pt>
                <c:pt idx="3">
                  <c:v>1.0875687030768</c:v>
                </c:pt>
              </c:numCache>
            </c:numRef>
          </c:val>
          <c:extLst>
            <c:ext xmlns:c16="http://schemas.microsoft.com/office/drawing/2014/chart" uri="{C3380CC4-5D6E-409C-BE32-E72D297353CC}">
              <c16:uniqueId val="{00000004-38C6-4886-990F-E0B488F7940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{19B74281-7CD1-4C3E-8EA0-4CF55640637D}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8C6-4886-990F-E0B488F7940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{329486A2-3090-4AE3-B80A-C6F5A7C02FCE}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8C6-4886-990F-E0B488F7940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{D18818B1-F314-4C20-8CAE-06F92FA1C419}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8C6-4886-990F-E0B488F7940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{FB4A8A51-20AD-445D-89CA-469432887CBB}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8C6-4886-990F-E0B488F7940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8C6-4886-990F-E0B488F7940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8C6-4886-990F-E0B488F7940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{C3F32E45-6E3D-4F9C-A1E0-CC638F76D0A0}</c15:txfldGUID>
                      <c15:f>Daten_Diagramme!$E$6</c15:f>
                      <c15:dlblFieldTableCache>
                        <c:ptCount val="1"/>
                        <c:pt idx="0">
                          <c:v>-0.6</c:v>
                        </c:pt>
                      </c15:dlblFieldTableCache>
                    </c15:dlblFTEntry>
                  </c15:dlblFieldTable>
                  <c15:showDataLabelsRange val="0"/>
                </c:ext>
                <c:ext xmlns:c16="http://schemas.microsoft.com/office/drawing/2014/chart" uri="{C3380CC4-5D6E-409C-BE32-E72D297353CC}">
                  <c16:uniqueId val="{00000000-74FA-4CDB-9B93-605E185ADAE8}"/>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{FE2587A2-459C-4048-8436-69ECCD032F17}</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74FA-4CDB-9B93-605E185ADAE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{598223D0-F864-44D4-82BA-FEB7586ADCD1}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4FA-4CDB-9B93-605E185ADAE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{8B42A41D-65BC-4AFC-9039-B468F7433727}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4FA-4CDB-9B93-605E185ADAE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-0.64419647992637752</c:v>
                </c:pt>
                <c:pt idx="1">
                  <c:v>-2.8801937126160149</c:v>
                </c:pt>
                <c:pt idx="2">
                  <c:v>-2.7637010795899166</c:v>
                </c:pt>
                <c:pt idx="3">
                  <c:v>-2.8655893304673015</c:v>
                </c:pt>
              </c:numCache>
            </c:numRef>
          </c:val>
          <c:extLst>
            <c:ext xmlns:c16="http://schemas.microsoft.com/office/drawing/2014/chart" uri="{C3380CC4-5D6E-409C-BE32-E72D297353CC}">
              <c16:uniqueId val="{00000004-74FA-4CDB-9B93-605E185ADAE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{3058BBE8-1C88-451E-808F-E3CF44E85951}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4FA-4CDB-9B93-605E185ADAE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{2BBED137-BFF9-4376-AF18-5848E202A617}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4FA-4CDB-9B93-605E185ADAE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{26D2066A-4BBC-4244-A4FD-DC1F6842D57D}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4FA-4CDB-9B93-605E185ADAE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{70CB9BCC-D99D-4C5B-B2A3-40BC517211A2}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4FA-4CDB-9B93-605E185ADAE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4FA-4CDB-9B93-605E185ADAE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4FA-4CDB-9B93-605E185ADAE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{C14459BD-27A0-4D30-AD60-CB3E767D61B0}</c15:txfldGUID>
                      <c15:f>Daten_Diagramme!$D$14</c15:f>
                      <c15:dlblFieldTableCache>
                        <c:ptCount val="1"/>
                        <c:pt idx="0">
                          <c:v>2.3</c:v>
                        </c:pt>
                      </c15:dlblFieldTableCache>
                    </c15:dlblFTEntry>
                  </c15:dlblFieldTable>
                  <c15:showDataLabelsRange val="0"/>
                </c:ext>
                <c:ext xmlns:c16="http://schemas.microsoft.com/office/drawing/2014/chart" uri="{C3380CC4-5D6E-409C-BE32-E72D297353CC}">
                  <c16:uniqueId val="{00000000-F2F0-4937-ABDE-D03874DEC08B}"/>
                </c:ext>
              </c:extLst>
            </c:dLbl>
            <c:dLbl>
              <c:idx val="1"/>
              <c:tx>
                <c:strRef>
                  <c:f>Daten_Diagramme!$D$15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{39CEE7A1-44F0-4B7E-9B3F-BC1F07ED41D4}</c15:txfldGUID>
                      <c15:f>Daten_Diagramme!$D$15</c15:f>
                      <c15:dlblFieldTableCache>
                        <c:ptCount val="1"/>
                        <c:pt idx="0">
                          <c:v>1.4</c:v>
                        </c:pt>
                      </c15:dlblFieldTableCache>
                    </c15:dlblFTEntry>
                  </c15:dlblFieldTable>
                  <c15:showDataLabelsRange val="0"/>
                </c:ext>
                <c:ext xmlns:c16="http://schemas.microsoft.com/office/drawing/2014/chart" uri="{C3380CC4-5D6E-409C-BE32-E72D297353CC}">
                  <c16:uniqueId val="{00000001-F2F0-4937-ABDE-D03874DEC08B}"/>
                </c:ext>
              </c:extLst>
            </c:dLbl>
            <c:dLbl>
              <c:idx val="2"/>
              <c:tx>
                <c:strRef>
                  <c:f>Daten_Diagramme!$D$16</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{E0839B4D-EDE6-43EF-9D6B-F4901F8D860D}</c15:txfldGUID>
                      <c15:f>Daten_Diagramme!$D$16</c15:f>
                      <c15:dlblFieldTableCache>
                        <c:ptCount val="1"/>
                        <c:pt idx="0">
                          <c:v>8.3</c:v>
                        </c:pt>
                      </c15:dlblFieldTableCache>
                    </c15:dlblFTEntry>
                  </c15:dlblFieldTable>
                  <c15:showDataLabelsRange val="0"/>
                </c:ext>
                <c:ext xmlns:c16="http://schemas.microsoft.com/office/drawing/2014/chart" uri="{C3380CC4-5D6E-409C-BE32-E72D297353CC}">
                  <c16:uniqueId val="{00000002-F2F0-4937-ABDE-D03874DEC08B}"/>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{CE81ED58-D585-4CD0-9E7A-1A1555825723}</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F2F0-4937-ABDE-D03874DEC08B}"/>
                </c:ext>
              </c:extLst>
            </c:dLbl>
            <c:dLbl>
              <c:idx val="4"/>
              <c:tx>
                <c:strRef>
                  <c:f>Daten_Diagramme!$D$18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{6A4BD643-BCF3-4A85-93C1-22D908212B0E}</c15:txfldGUID>
                      <c15:f>Daten_Diagramme!$D$18</c15:f>
                      <c15:dlblFieldTableCache>
                        <c:ptCount val="1"/>
                        <c:pt idx="0">
                          <c:v>-0.2</c:v>
                        </c:pt>
                      </c15:dlblFieldTableCache>
                    </c15:dlblFTEntry>
                  </c15:dlblFieldTable>
                  <c15:showDataLabelsRange val="0"/>
                </c:ext>
                <c:ext xmlns:c16="http://schemas.microsoft.com/office/drawing/2014/chart" uri="{C3380CC4-5D6E-409C-BE32-E72D297353CC}">
                  <c16:uniqueId val="{00000004-F2F0-4937-ABDE-D03874DEC08B}"/>
                </c:ext>
              </c:extLst>
            </c:dLbl>
            <c:dLbl>
              <c:idx val="5"/>
              <c:tx>
                <c:strRef>
                  <c:f>Daten_Diagramme!$D$19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{D336C9A9-29AF-444F-84A0-F9E0D1EBB738}</c15:txfldGUID>
                      <c15:f>Daten_Diagramme!$D$19</c15:f>
                      <c15:dlblFieldTableCache>
                        <c:ptCount val="1"/>
                        <c:pt idx="0">
                          <c:v>-0.6</c:v>
                        </c:pt>
                      </c15:dlblFieldTableCache>
                    </c15:dlblFTEntry>
                  </c15:dlblFieldTable>
                  <c15:showDataLabelsRange val="0"/>
                </c:ext>
                <c:ext xmlns:c16="http://schemas.microsoft.com/office/drawing/2014/chart" uri="{C3380CC4-5D6E-409C-BE32-E72D297353CC}">
                  <c16:uniqueId val="{00000005-F2F0-4937-ABDE-D03874DEC08B}"/>
                </c:ext>
              </c:extLst>
            </c:dLbl>
            <c:dLbl>
              <c:idx val="6"/>
              <c:tx>
                <c:strRef>
                  <c:f>Daten_Diagramme!$D$20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{A9C3611A-A124-425F-8458-CE5CE9EDE736}</c15:txfldGUID>
                      <c15:f>Daten_Diagramme!$D$20</c15:f>
                      <c15:dlblFieldTableCache>
                        <c:ptCount val="1"/>
                        <c:pt idx="0">
                          <c:v>2.9</c:v>
                        </c:pt>
                      </c15:dlblFieldTableCache>
                    </c15:dlblFTEntry>
                  </c15:dlblFieldTable>
                  <c15:showDataLabelsRange val="0"/>
                </c:ext>
                <c:ext xmlns:c16="http://schemas.microsoft.com/office/drawing/2014/chart" uri="{C3380CC4-5D6E-409C-BE32-E72D297353CC}">
                  <c16:uniqueId val="{00000006-F2F0-4937-ABDE-D03874DEC08B}"/>
                </c:ext>
              </c:extLst>
            </c:dLbl>
            <c:dLbl>
              <c:idx val="7"/>
              <c:tx>
                <c:strRef>
                  <c:f>Daten_Diagramme!$D$21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{78C14818-34A4-40C8-ADFD-4000653979C5}</c15:txfldGUID>
                      <c15:f>Daten_Diagramme!$D$21</c15:f>
                      <c15:dlblFieldTableCache>
                        <c:ptCount val="1"/>
                        <c:pt idx="0">
                          <c:v>2.6</c:v>
                        </c:pt>
                      </c15:dlblFieldTableCache>
                    </c15:dlblFTEntry>
                  </c15:dlblFieldTable>
                  <c15:showDataLabelsRange val="0"/>
                </c:ext>
                <c:ext xmlns:c16="http://schemas.microsoft.com/office/drawing/2014/chart" uri="{C3380CC4-5D6E-409C-BE32-E72D297353CC}">
                  <c16:uniqueId val="{00000007-F2F0-4937-ABDE-D03874DEC08B}"/>
                </c:ext>
              </c:extLst>
            </c:dLbl>
            <c:dLbl>
              <c:idx val="8"/>
              <c:tx>
                <c:strRef>
                  <c:f>Daten_Diagramme!$D$22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{ED21D45D-B0FF-44DD-A60B-5B3E34453C2A}</c15:txfldGUID>
                      <c15:f>Daten_Diagramme!$D$22</c15:f>
                      <c15:dlblFieldTableCache>
                        <c:ptCount val="1"/>
                        <c:pt idx="0">
                          <c:v>2.1</c:v>
                        </c:pt>
                      </c15:dlblFieldTableCache>
                    </c15:dlblFTEntry>
                  </c15:dlblFieldTable>
                  <c15:showDataLabelsRange val="0"/>
                </c:ext>
                <c:ext xmlns:c16="http://schemas.microsoft.com/office/drawing/2014/chart" uri="{C3380CC4-5D6E-409C-BE32-E72D297353CC}">
                  <c16:uniqueId val="{00000008-F2F0-4937-ABDE-D03874DEC08B}"/>
                </c:ext>
              </c:extLst>
            </c:dLbl>
            <c:dLbl>
              <c:idx val="9"/>
              <c:tx>
                <c:strRef>
                  <c:f>Daten_Diagramme!$D$23</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{A80AEABF-DC7D-46DA-8310-5802EDF8C08C}</c15:txfldGUID>
                      <c15:f>Daten_Diagramme!$D$23</c15:f>
                      <c15:dlblFieldTableCache>
                        <c:ptCount val="1"/>
                        <c:pt idx="0">
                          <c:v>5.1</c:v>
                        </c:pt>
                      </c15:dlblFieldTableCache>
                    </c15:dlblFTEntry>
                  </c15:dlblFieldTable>
                  <c15:showDataLabelsRange val="0"/>
                </c:ext>
                <c:ext xmlns:c16="http://schemas.microsoft.com/office/drawing/2014/chart" uri="{C3380CC4-5D6E-409C-BE32-E72D297353CC}">
                  <c16:uniqueId val="{00000009-F2F0-4937-ABDE-D03874DEC08B}"/>
                </c:ext>
              </c:extLst>
            </c:dLbl>
            <c:dLbl>
              <c:idx val="10"/>
              <c:tx>
                <c:strRef>
                  <c:f>Daten_Diagramme!$D$24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{53C29583-6F72-4925-B291-2ECC6F64EC35}</c15:txfldGUID>
                      <c15:f>Daten_Diagramme!$D$24</c15:f>
                      <c15:dlblFieldTableCache>
                        <c:ptCount val="1"/>
                        <c:pt idx="0">
                          <c:v>-0.4</c:v>
                        </c:pt>
                      </c15:dlblFieldTableCache>
                    </c15:dlblFTEntry>
                  </c15:dlblFieldTable>
                  <c15:showDataLabelsRange val="0"/>
                </c:ext>
                <c:ext xmlns:c16="http://schemas.microsoft.com/office/drawing/2014/chart" uri="{C3380CC4-5D6E-409C-BE32-E72D297353CC}">
                  <c16:uniqueId val="{0000000A-F2F0-4937-ABDE-D03874DEC08B}"/>
                </c:ext>
              </c:extLst>
            </c:dLbl>
            <c:dLbl>
              <c:idx val="11"/>
              <c:tx>
                <c:strRef>
                  <c:f>Daten_Diagramme!$D$25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{0FC13C4E-6732-45A4-B241-2ACB107870CA}</c15:txfldGUID>
                      <c15:f>Daten_Diagramme!$D$25</c15:f>
                      <c15:dlblFieldTableCache>
                        <c:ptCount val="1"/>
                        <c:pt idx="0">
                          <c:v>4.5</c:v>
                        </c:pt>
                      </c15:dlblFieldTableCache>
                    </c15:dlblFTEntry>
                  </c15:dlblFieldTable>
                  <c15:showDataLabelsRange val="0"/>
                </c:ext>
                <c:ext xmlns:c16="http://schemas.microsoft.com/office/drawing/2014/chart" uri="{C3380CC4-5D6E-409C-BE32-E72D297353CC}">
                  <c16:uniqueId val="{0000000B-F2F0-4937-ABDE-D03874DEC08B}"/>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{35B4C533-2CDB-4995-BEF0-AAF962CE5944}</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F2F0-4937-ABDE-D03874DEC08B}"/>
                </c:ext>
              </c:extLst>
            </c:dLbl>
            <c:dLbl>
              <c:idx val="13"/>
              <c:tx>
                <c:strRef>
                  <c:f>Daten_Diagramme!$D$27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{90E16933-ED82-4E08-A8AA-B0B955130AE1}</c15:txfldGUID>
                      <c15:f>Daten_Diagramme!$D$27</c15:f>
                      <c15:dlblFieldTableCache>
                        <c:ptCount val="1"/>
                        <c:pt idx="0">
                          <c:v>3.5</c:v>
                        </c:pt>
                      </c15:dlblFieldTableCache>
                    </c15:dlblFTEntry>
                  </c15:dlblFieldTable>
                  <c15:showDataLabelsRange val="0"/>
                </c:ext>
                <c:ext xmlns:c16="http://schemas.microsoft.com/office/drawing/2014/chart" uri="{C3380CC4-5D6E-409C-BE32-E72D297353CC}">
                  <c16:uniqueId val="{0000000D-F2F0-4937-ABDE-D03874DEC08B}"/>
                </c:ext>
              </c:extLst>
            </c:dLbl>
            <c:dLbl>
              <c:idx val="14"/>
              <c:tx>
                <c:strRef>
                  <c:f>Daten_Diagramme!$D$28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{12F159E6-ADE0-41A4-B9FD-7EA2F30DC2A0}</c15:txfldGUID>
                      <c15:f>Daten_Diagramme!$D$28</c15:f>
                      <c15:dlblFieldTableCache>
                        <c:ptCount val="1"/>
                        <c:pt idx="0">
                          <c:v>1.8</c:v>
                        </c:pt>
                      </c15:dlblFieldTableCache>
                    </c15:dlblFTEntry>
                  </c15:dlblFieldTable>
                  <c15:showDataLabelsRange val="0"/>
                </c:ext>
                <c:ext xmlns:c16="http://schemas.microsoft.com/office/drawing/2014/chart" uri="{C3380CC4-5D6E-409C-BE32-E72D297353CC}">
                  <c16:uniqueId val="{0000000E-F2F0-4937-ABDE-D03874DEC08B}"/>
                </c:ext>
              </c:extLst>
            </c:dLbl>
            <c:dLbl>
              <c:idx val="15"/>
              <c:tx>
                <c:strRef>
                  <c:f>Daten_Diagramme!$D$29</c:f>
                  <c:strCache>
                    <c:ptCount val="1"/>
                    <c:pt idx="0">
                      <c:v>-15.3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{A3BEEDAB-7B55-48F5-9EB0-952B57371539}</c15:txfldGUID>
                      <c15:f>Daten_Diagramme!$D$29</c15:f>
                      <c15:dlblFieldTableCache>
                        <c:ptCount val="1"/>
                        <c:pt idx="0">
                          <c:v>-15.3</c:v>
                        </c:pt>
                      </c15:dlblFieldTableCache>
                    </c15:dlblFTEntry>
                  </c15:dlblFieldTable>
                  <c15:showDataLabelsRange val="0"/>
                </c:ext>
                <c:ext xmlns:c16="http://schemas.microsoft.com/office/drawing/2014/chart" uri="{C3380CC4-5D6E-409C-BE32-E72D297353CC}">
                  <c16:uniqueId val="{0000000F-F2F0-4937-ABDE-D03874DEC08B}"/>
                </c:ext>
              </c:extLst>
            </c:dLbl>
            <c:dLbl>
              <c:idx val="16"/>
              <c:tx>
                <c:strRef>
                  <c:f>Daten_Diagramme!$D$30</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{E851143A-E9AA-4156-A8E4-40CEF68EF0A0}</c15:txfldGUID>
                      <c15:f>Daten_Diagramme!$D$30</c15:f>
                      <c15:dlblFieldTableCache>
                        <c:ptCount val="1"/>
                        <c:pt idx="0">
                          <c:v>5.6</c:v>
                        </c:pt>
                      </c15:dlblFieldTableCache>
                    </c15:dlblFTEntry>
                  </c15:dlblFieldTable>
                  <c15:showDataLabelsRange val="0"/>
                </c:ext>
                <c:ext xmlns:c16="http://schemas.microsoft.com/office/drawing/2014/chart" uri="{C3380CC4-5D6E-409C-BE32-E72D297353CC}">
                  <c16:uniqueId val="{00000010-F2F0-4937-ABDE-D03874DEC08B}"/>
                </c:ext>
              </c:extLst>
            </c:dLbl>
            <c:dLbl>
              <c:idx val="17"/>
              <c:tx>
                <c:strRef>
                  <c:f>Daten_Diagramme!$D$31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{9D024221-38CC-4012-BE65-2A8A8B9302B9}</c15:txfldGUID>
                      <c15:f>Daten_Diagramme!$D$31</c15:f>
                      <c15:dlblFieldTableCache>
                        <c:ptCount val="1"/>
                        <c:pt idx="0">
                          <c:v>-4.5</c:v>
                        </c:pt>
                      </c15:dlblFieldTableCache>
                    </c15:dlblFTEntry>
                  </c15:dlblFieldTable>
                  <c15:showDataLabelsRange val="0"/>
                </c:ext>
                <c:ext xmlns:c16="http://schemas.microsoft.com/office/drawing/2014/chart" uri="{C3380CC4-5D6E-409C-BE32-E72D297353CC}">
                  <c16:uniqueId val="{00000011-F2F0-4937-ABDE-D03874DEC08B}"/>
                </c:ext>
              </c:extLst>
            </c:dLbl>
            <c:dLbl>
              <c:idx val="18"/>
              <c:tx>
                <c:strRef>
                  <c:f>Daten_Diagramme!$D$32</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{79BACD98-30D4-44ED-A2D4-3ED25BB7080F}</c15:txfldGUID>
                      <c15:f>Daten_Diagramme!$D$32</c15:f>
                      <c15:dlblFieldTableCache>
                        <c:ptCount val="1"/>
                        <c:pt idx="0">
                          <c:v>5.0</c:v>
                        </c:pt>
                      </c15:dlblFieldTableCache>
                    </c15:dlblFTEntry>
                  </c15:dlblFieldTable>
                  <c15:showDataLabelsRange val="0"/>
                </c:ext>
                <c:ext xmlns:c16="http://schemas.microsoft.com/office/drawing/2014/chart" uri="{C3380CC4-5D6E-409C-BE32-E72D297353CC}">
                  <c16:uniqueId val="{00000012-F2F0-4937-ABDE-D03874DEC08B}"/>
                </c:ext>
              </c:extLst>
            </c:dLbl>
            <c:dLbl>
              <c:idx val="19"/>
              <c:tx>
                <c:strRef>
                  <c:f>Daten_Diagramme!$D$33</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{DA92387F-DD50-45FB-A7E1-25DF9D174F0B}</c15:txfldGUID>
                      <c15:f>Daten_Diagramme!$D$33</c15:f>
                      <c15:dlblFieldTableCache>
                        <c:ptCount val="1"/>
                        <c:pt idx="0">
                          <c:v>4.8</c:v>
                        </c:pt>
                      </c15:dlblFieldTableCache>
                    </c15:dlblFTEntry>
                  </c15:dlblFieldTable>
                  <c15:showDataLabelsRange val="0"/>
                </c:ext>
                <c:ext xmlns:c16="http://schemas.microsoft.com/office/drawing/2014/chart" uri="{C3380CC4-5D6E-409C-BE32-E72D297353CC}">
                  <c16:uniqueId val="{00000013-F2F0-4937-ABDE-D03874DEC08B}"/>
                </c:ext>
              </c:extLst>
            </c:dLbl>
            <c:dLbl>
              <c:idx val="20"/>
              <c:tx>
                <c:strRef>
                  <c:f>Daten_Diagramme!$D$34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{D7EA59FD-5505-47F2-BBC1-8C07D075656E}</c15:txfldGUID>
                      <c15:f>Daten_Diagramme!$D$34</c15:f>
                      <c15:dlblFieldTableCache>
                        <c:ptCount val="1"/>
                        <c:pt idx="0">
                          <c:v>0.0</c:v>
                        </c:pt>
                      </c15:dlblFieldTableCache>
                    </c15:dlblFTEntry>
                  </c15:dlblFieldTable>
                  <c15:showDataLabelsRange val="0"/>
                </c:ext>
                <c:ext xmlns:c16="http://schemas.microsoft.com/office/drawing/2014/chart" uri="{C3380CC4-5D6E-409C-BE32-E72D297353CC}">
                  <c16:uniqueId val="{00000014-F2F0-4937-ABDE-D03874DEC08B}"/>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{B4C38996-FFB6-48B2-A611-B682CACE9F9D}</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F2F0-4937-ABDE-D03874DEC08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{73405FAA-1A2B-4ED0-BD7C-D3DAF0C94F42}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2F0-4937-ABDE-D03874DEC08B}"/>
                </c:ext>
              </c:extLst>
            </c:dLbl>
            <c:dLbl>
              <c:idx val="23"/>
              <c:tx>
                <c:strRef>
                  <c:f>Daten_Diagramme!$D$37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{F2062F95-7AEE-4E4A-989E-0EBCA36952DA}</c15:txfldGUID>
                      <c15:f>Daten_Diagramme!$D$37</c15:f>
                      <c15:dlblFieldTableCache>
                        <c:ptCount val="1"/>
                        <c:pt idx="0">
                          <c:v>1.4</c:v>
                        </c:pt>
                      </c15:dlblFieldTableCache>
                    </c15:dlblFTEntry>
                  </c15:dlblFieldTable>
                  <c15:showDataLabelsRange val="0"/>
                </c:ext>
                <c:ext xmlns:c16="http://schemas.microsoft.com/office/drawing/2014/chart" uri="{C3380CC4-5D6E-409C-BE32-E72D297353CC}">
                  <c16:uniqueId val="{00000017-F2F0-4937-ABDE-D03874DEC08B}"/>
                </c:ext>
              </c:extLst>
            </c:dLbl>
            <c:dLbl>
              <c:idx val="24"/>
              <c:layout>
                <c:manualLayout>
                  <c:x val="4.7769028871392123E-3"/>
                  <c:y val="-4.6876052205785108E-5"/>
                </c:manualLayout>
              </c:layout>
              <c:tx>
                <c:strRef>
                  <c:f>Daten_Diagramme!$D$38</c:f>
                  <c:strCache>
                    <c:ptCount val="1"/>
                    <c:pt idx="0">
                      <c:v>1.1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{BB03E94E-B637-4D9E-A28B-71B5BFD0A102}</c15:txfldGUID>
                      <c15:f>Daten_Diagramme!$D$38</c15:f>
                      <c15:dlblFieldTableCache>
                        <c:ptCount val="1"/>
                        <c:pt idx="0">
                          <c:v>1.1</c:v>
                        </c:pt>
                      </c15:dlblFieldTableCache>
                    </c15:dlblFTEntry>
                  </c15:dlblFieldTable>
                  <c15:showDataLabelsRange val="0"/>
                </c:ext>
                <c:ext xmlns:c16="http://schemas.microsoft.com/office/drawing/2014/chart" uri="{C3380CC4-5D6E-409C-BE32-E72D297353CC}">
                  <c16:uniqueId val="{00000018-F2F0-4937-ABDE-D03874DEC08B}"/>
                </c:ext>
              </c:extLst>
            </c:dLbl>
            <c:dLbl>
              <c:idx val="25"/>
              <c:tx>
                <c:strRef>
                  <c:f>Daten_Diagramme!$D$39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{AA5C38E9-C275-4976-B7A9-51199A6C15E8}</c15:txfldGUID>
                      <c15:f>Daten_Diagramme!$D$39</c15:f>
                      <c15:dlblFieldTableCache>
                        <c:ptCount val="1"/>
                        <c:pt idx="0">
                          <c:v>2.7</c:v>
                        </c:pt>
                      </c15:dlblFieldTableCache>
                    </c15:dlblFTEntry>
                  </c15:dlblFieldTable>
                  <c15:showDataLabelsRange val="0"/>
                </c:ext>
                <c:ext xmlns:c16="http://schemas.microsoft.com/office/drawing/2014/chart" uri="{C3380CC4-5D6E-409C-BE32-E72D297353CC}">
                  <c16:uniqueId val="{00000019-F2F0-4937-ABDE-D03874DEC08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{58F19A67-D654-4969-A431-E5D9F9819CAD}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2F0-4937-ABDE-D03874DEC08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{D369654B-C112-4F98-B2EB-3387CFCEF608}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2F0-4937-ABDE-D03874DEC08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{FB618A16-D327-48D6-BF92-E49014A43C47}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2F0-4937-ABDE-D03874DEC08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{921D2314-3215-42DA-A5BE-7EE3FBBC3049}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2F0-4937-ABDE-D03874DEC08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{66119096-CC4A-429A-89B8-D60E97EC86F1}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2F0-4937-ABDE-D03874DEC08B}"/>
                </c:ext>
              </c:extLst>
            </c:dLbl>
            <c:dLbl>
              <c:idx val="31"/>
              <c:tx>
                <c:strRef>
                  <c:f>Daten_Diagramme!$D$45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{138854A9-77FB-499B-A958-A33004479FCC}</c15:txfldGUID>
                      <c15:f>Daten_Diagramme!$D$45</c15:f>
                      <c15:dlblFieldTableCache>
                        <c:ptCount val="1"/>
                        <c:pt idx="0">
                          <c:v>2.7</c:v>
                        </c:pt>
                      </c15:dlblFieldTableCache>
                    </c15:dlblFTEntry>
                  </c15:dlblFieldTable>
                  <c15:showDataLabelsRange val="0"/>
                </c:ext>
                <c:ext xmlns:c16="http://schemas.microsoft.com/office/drawing/2014/chart" uri="{C3380CC4-5D6E-409C-BE32-E72D297353CC}">
                  <c16:uniqueId val="{0000001F-F2F0-4937-ABDE-D03874DEC08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2.2816166883963493</c:v>
                </c:pt>
                <c:pt idx="1">
                  <c:v>1.3592233009708738</c:v>
                </c:pt>
                <c:pt idx="2">
                  <c:v>8.3056478405315612</c:v>
                </c:pt>
                <c:pt idx="3">
                  <c:v>0.11214953271028037</c:v>
                </c:pt>
                <c:pt idx="4">
                  <c:v>-0.19880715705765409</c:v>
                </c:pt>
                <c:pt idx="5">
                  <c:v>-0.59311981020166071</c:v>
                </c:pt>
                <c:pt idx="6">
                  <c:v>2.880658436213992</c:v>
                </c:pt>
                <c:pt idx="7">
                  <c:v>2.5960539979231569</c:v>
                </c:pt>
                <c:pt idx="8">
                  <c:v>2.0621000237022993</c:v>
                </c:pt>
                <c:pt idx="9">
                  <c:v>5.0818260120585705</c:v>
                </c:pt>
                <c:pt idx="10">
                  <c:v>-0.42075736325385693</c:v>
                </c:pt>
                <c:pt idx="11">
                  <c:v>4.513064133016627</c:v>
                </c:pt>
                <c:pt idx="12">
                  <c:v>-0.4854368932038835</c:v>
                </c:pt>
                <c:pt idx="13">
                  <c:v>3.4644194756554305</c:v>
                </c:pt>
                <c:pt idx="14">
                  <c:v>1.8099547511312217</c:v>
                </c:pt>
                <c:pt idx="15">
                  <c:v>-15.269461077844312</c:v>
                </c:pt>
                <c:pt idx="16">
                  <c:v>5.6265984654731458</c:v>
                </c:pt>
                <c:pt idx="17">
                  <c:v>-4.497751124437781</c:v>
                </c:pt>
                <c:pt idx="18">
                  <c:v>5.0187032418952615</c:v>
                </c:pt>
                <c:pt idx="19">
                  <c:v>4.7765118317265554</c:v>
                </c:pt>
                <c:pt idx="20">
                  <c:v>0</c:v>
                </c:pt>
                <c:pt idx="21">
                  <c:v>0</c:v>
                </c:pt>
                <c:pt idx="23">
                  <c:v>1.3592233009708738</c:v>
                </c:pt>
                <c:pt idx="24">
                  <c:v>1.0690246799524878</c:v>
                </c:pt>
                <c:pt idx="25">
                  <c:v>2.7358221715588487</c:v>
                </c:pt>
              </c:numCache>
            </c:numRef>
          </c:val>
          <c:extLst>
            <c:ext xmlns:c16="http://schemas.microsoft.com/office/drawing/2014/chart" uri="{C3380CC4-5D6E-409C-BE32-E72D297353CC}">
              <c16:uniqueId val="{00000020-F2F0-4937-ABDE-D03874DEC08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{73BC898C-EBC8-4BED-9BA8-A72A3081427B}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2F0-4937-ABDE-D03874DEC08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{BF91AD40-3BE3-4BE4-8677-C4BB6D5475C6}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2F0-4937-ABDE-D03874DEC08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{DC7C52F1-1A6C-4C9E-A9FC-D6C77983A915}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2F0-4937-ABDE-D03874DEC08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{BF2AF73D-0D36-44E5-B9F7-25ACF790CB49}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2F0-4937-ABDE-D03874DEC08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{70AB82E0-A340-466D-AB90-3B8C605E625B}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2F0-4937-ABDE-D03874DEC08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{54EC9C75-3A82-46BD-B0B8-2CB8CD307030}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2F0-4937-ABDE-D03874DEC08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{0EEC641B-C767-4EFB-86B8-5E52DF03E5B2}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2F0-4937-ABDE-D03874DEC08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{8C001298-B731-4866-8954-1570308C2EBE}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2F0-4937-ABDE-D03874DEC08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{0A2430B5-62ED-4D65-B63F-87728D65490E}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2F0-4937-ABDE-D03874DEC08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{F14B90A8-DDD2-4CD7-892F-5D901A94BBBB}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2F0-4937-ABDE-D03874DEC08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{4BFF1DBA-ABF1-4DC1-B971-957940F8C698}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2F0-4937-ABDE-D03874DEC08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{EB7FDEBA-9EFB-4A55-A02D-9D50972C4C45}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2F0-4937-ABDE-D03874DEC08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{19DB715A-8BA4-441C-B1E4-60DAD8699B6C}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2F0-4937-ABDE-D03874DEC08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{920A51D0-7805-4964-921F-5F94AE506B33}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2F0-4937-ABDE-D03874DEC08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{6CDEA076-E9C6-426C-A404-081492B87A9E}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2F0-4937-ABDE-D03874DEC08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{B0E6AF0E-7677-4B92-9489-C6BB97E081D3}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2F0-4937-ABDE-D03874DEC08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{58AAC552-3717-4E69-98A9-A1B1FAD13B75}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2F0-4937-ABDE-D03874DEC08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{87368B43-A80D-49B6-A4B5-71424D36B134}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2F0-4937-ABDE-D03874DEC08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{22EC1BA3-5F39-4F3C-A467-D9AAC3C4622D}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2F0-4937-ABDE-D03874DEC08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{8B0763CA-BEC7-497A-A944-453EB21B2107}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2F0-4937-ABDE-D03874DEC08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{7DDD25C8-E681-43C6-BE25-1DFD17B1C5F6}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2F0-4937-ABDE-D03874DEC08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{9BCFF529-17A9-4281-BF54-DBF53B011840}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2F0-4937-ABDE-D03874DEC08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{EE6228CF-968B-457A-B4E1-2BAE84C7DBCC}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2F0-4937-ABDE-D03874DEC08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{2C5BEB43-F675-4A03-B16E-833B9E259652}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2F0-4937-ABDE-D03874DEC08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{DE751995-40D8-435A-86C0-CCDC7D01E734}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2F0-4937-ABDE-D03874DEC08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{917E10C5-5947-4D66-A5DA-E85BBAAFA9B0}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2F0-4937-ABDE-D03874DEC08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{77B8BC56-0644-4751-AE57-5D2712136E1D}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2F0-4937-ABDE-D03874DEC08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{BCF2C79B-1A9B-4616-AA91-D13B4106464A}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2F0-4937-ABDE-D03874DEC08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{189DCA03-8B21-4634-9462-CB3747840D85}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2F0-4937-ABDE-D03874DEC08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{58DC00C8-2775-4526-85D1-78BB6CEF7BBC}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2F0-4937-ABDE-D03874DEC08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{35A86A89-A83F-4ABA-8C48-176F0FD4DD74}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2F0-4937-ABDE-D03874DEC08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{FDE69556-E579-409D-A461-5282BAAD72A2}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2F0-4937-ABDE-D03874DEC08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2F0-4937-ABDE-D03874DEC08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2F0-4937-ABDE-D03874DEC08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{7B92640E-B534-4C59-B934-2ACAFCABC362}</c15:txfldGUID>
                      <c15:f>Daten_Diagramme!$E$14</c15:f>
                      <c15:dlblFieldTableCache>
                        <c:ptCount val="1"/>
                        <c:pt idx="0">
                          <c:v>-0.6</c:v>
                        </c:pt>
                      </c15:dlblFieldTableCache>
                    </c15:dlblFTEntry>
                  </c15:dlblFieldTable>
                  <c15:showDataLabelsRange val="0"/>
                </c:ext>
                <c:ext xmlns:c16="http://schemas.microsoft.com/office/drawing/2014/chart" uri="{C3380CC4-5D6E-409C-BE32-E72D297353CC}">
                  <c16:uniqueId val="{00000000-CCAC-4BC6-A2D8-A8F2028744CC}"/>
                </c:ext>
              </c:extLst>
            </c:dLbl>
            <c:dLbl>
              <c:idx val="1"/>
              <c:tx>
                <c:strRef>
                  <c:f>Daten_Diagramme!$E$15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{D2657666-9C29-446C-AC3E-F431330E64CE}</c15:txfldGUID>
                      <c15:f>Daten_Diagramme!$E$15</c15:f>
                      <c15:dlblFieldTableCache>
                        <c:ptCount val="1"/>
                        <c:pt idx="0">
                          <c:v>-2.4</c:v>
                        </c:pt>
                      </c15:dlblFieldTableCache>
                    </c15:dlblFTEntry>
                  </c15:dlblFieldTable>
                  <c15:showDataLabelsRange val="0"/>
                </c:ext>
                <c:ext xmlns:c16="http://schemas.microsoft.com/office/drawing/2014/chart" uri="{C3380CC4-5D6E-409C-BE32-E72D297353CC}">
                  <c16:uniqueId val="{00000001-CCAC-4BC6-A2D8-A8F2028744CC}"/>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{C0EBE38D-F667-4E8C-8D1F-036510F623F7}</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CCAC-4BC6-A2D8-A8F2028744CC}"/>
                </c:ext>
              </c:extLst>
            </c:dLbl>
            <c:dLbl>
              <c:idx val="3"/>
              <c:tx>
                <c:strRef>
                  <c:f>Daten_Diagramme!$E$17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{62F22B09-8C96-4460-B05D-0CFAAE0A8E21}</c15:txfldGUID>
                      <c15:f>Daten_Diagramme!$E$17</c15:f>
                      <c15:dlblFieldTableCache>
                        <c:ptCount val="1"/>
                        <c:pt idx="0">
                          <c:v>-5.2</c:v>
                        </c:pt>
                      </c15:dlblFieldTableCache>
                    </c15:dlblFTEntry>
                  </c15:dlblFieldTable>
                  <c15:showDataLabelsRange val="0"/>
                </c:ext>
                <c:ext xmlns:c16="http://schemas.microsoft.com/office/drawing/2014/chart" uri="{C3380CC4-5D6E-409C-BE32-E72D297353CC}">
                  <c16:uniqueId val="{00000003-CCAC-4BC6-A2D8-A8F2028744CC}"/>
                </c:ext>
              </c:extLst>
            </c:dLbl>
            <c:dLbl>
              <c:idx val="4"/>
              <c:tx>
                <c:strRef>
                  <c:f>Daten_Diagramme!$E$18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{D34CA250-2688-4691-968B-7C2143BB7E8D}</c15:txfldGUID>
                      <c15:f>Daten_Diagramme!$E$18</c15:f>
                      <c15:dlblFieldTableCache>
                        <c:ptCount val="1"/>
                        <c:pt idx="0">
                          <c:v>-0.5</c:v>
                        </c:pt>
                      </c15:dlblFieldTableCache>
                    </c15:dlblFTEntry>
                  </c15:dlblFieldTable>
                  <c15:showDataLabelsRange val="0"/>
                </c:ext>
                <c:ext xmlns:c16="http://schemas.microsoft.com/office/drawing/2014/chart" uri="{C3380CC4-5D6E-409C-BE32-E72D297353CC}">
                  <c16:uniqueId val="{00000004-CCAC-4BC6-A2D8-A8F2028744CC}"/>
                </c:ext>
              </c:extLst>
            </c:dLbl>
            <c:dLbl>
              <c:idx val="5"/>
              <c:tx>
                <c:strRef>
                  <c:f>Daten_Diagramme!$E$19</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{F7A1BA9C-F72A-4B61-974A-8A2BBEFD7BD1}</c15:txfldGUID>
                      <c15:f>Daten_Diagramme!$E$19</c15:f>
                      <c15:dlblFieldTableCache>
                        <c:ptCount val="1"/>
                        <c:pt idx="0">
                          <c:v>-11.1</c:v>
                        </c:pt>
                      </c15:dlblFieldTableCache>
                    </c15:dlblFTEntry>
                  </c15:dlblFieldTable>
                  <c15:showDataLabelsRange val="0"/>
                </c:ext>
                <c:ext xmlns:c16="http://schemas.microsoft.com/office/drawing/2014/chart" uri="{C3380CC4-5D6E-409C-BE32-E72D297353CC}">
                  <c16:uniqueId val="{00000005-CCAC-4BC6-A2D8-A8F2028744CC}"/>
                </c:ext>
              </c:extLst>
            </c:dLbl>
            <c:dLbl>
              <c:idx val="6"/>
              <c:tx>
                <c:strRef>
                  <c:f>Daten_Diagramme!$E$20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{6506320E-7A46-4968-8DBC-B6572C631671}</c15:txfldGUID>
                      <c15:f>Daten_Diagramme!$E$20</c15:f>
                      <c15:dlblFieldTableCache>
                        <c:ptCount val="1"/>
                        <c:pt idx="0">
                          <c:v>0.0</c:v>
                        </c:pt>
                      </c15:dlblFieldTableCache>
                    </c15:dlblFTEntry>
                  </c15:dlblFieldTable>
                  <c15:showDataLabelsRange val="0"/>
                </c:ext>
                <c:ext xmlns:c16="http://schemas.microsoft.com/office/drawing/2014/chart" uri="{C3380CC4-5D6E-409C-BE32-E72D297353CC}">
                  <c16:uniqueId val="{00000006-CCAC-4BC6-A2D8-A8F2028744CC}"/>
                </c:ext>
              </c:extLst>
            </c:dLbl>
            <c:dLbl>
              <c:idx val="7"/>
              <c:tx>
                <c:strRef>
                  <c:f>Daten_Diagramme!$E$21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{EF10D2EE-25A3-487B-911E-BCFA2775EA2A}</c15:txfldGUID>
                      <c15:f>Daten_Diagramme!$E$21</c15:f>
                      <c15:dlblFieldTableCache>
                        <c:ptCount val="1"/>
                        <c:pt idx="0">
                          <c:v>1.3</c:v>
                        </c:pt>
                      </c15:dlblFieldTableCache>
                    </c15:dlblFTEntry>
                  </c15:dlblFieldTable>
                  <c15:showDataLabelsRange val="0"/>
                </c:ext>
                <c:ext xmlns:c16="http://schemas.microsoft.com/office/drawing/2014/chart" uri="{C3380CC4-5D6E-409C-BE32-E72D297353CC}">
                  <c16:uniqueId val="{00000007-CCAC-4BC6-A2D8-A8F2028744CC}"/>
                </c:ext>
              </c:extLst>
            </c:dLbl>
            <c:dLbl>
              <c:idx val="8"/>
              <c:tx>
                <c:strRef>
                  <c:f>Daten_Diagramme!$E$22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{E42D1C8F-F68F-4165-AA02-C46078523AF2}</c15:txfldGUID>
                      <c15:f>Daten_Diagramme!$E$22</c15:f>
                      <c15:dlblFieldTableCache>
                        <c:ptCount val="1"/>
                        <c:pt idx="0">
                          <c:v>0.4</c:v>
                        </c:pt>
                      </c15:dlblFieldTableCache>
                    </c15:dlblFTEntry>
                  </c15:dlblFieldTable>
                  <c15:showDataLabelsRange val="0"/>
                </c:ext>
                <c:ext xmlns:c16="http://schemas.microsoft.com/office/drawing/2014/chart" uri="{C3380CC4-5D6E-409C-BE32-E72D297353CC}">
                  <c16:uniqueId val="{00000008-CCAC-4BC6-A2D8-A8F2028744CC}"/>
                </c:ext>
              </c:extLst>
            </c:dLbl>
            <c:dLbl>
              <c:idx val="9"/>
              <c:tx>
                <c:strRef>
                  <c:f>Daten_Diagramme!$E$23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{E1147B39-089B-47D9-AB1F-30D31BA2B831}</c15:txfldGUID>
                      <c15:f>Daten_Diagramme!$E$23</c15:f>
                      <c15:dlblFieldTableCache>
                        <c:ptCount val="1"/>
                        <c:pt idx="0">
                          <c:v>2.2</c:v>
                        </c:pt>
                      </c15:dlblFieldTableCache>
                    </c15:dlblFTEntry>
                  </c15:dlblFieldTable>
                  <c15:showDataLabelsRange val="0"/>
                </c:ext>
                <c:ext xmlns:c16="http://schemas.microsoft.com/office/drawing/2014/chart" uri="{C3380CC4-5D6E-409C-BE32-E72D297353CC}">
                  <c16:uniqueId val="{00000009-CCAC-4BC6-A2D8-A8F2028744CC}"/>
                </c:ext>
              </c:extLst>
            </c:dLbl>
            <c:dLbl>
              <c:idx val="10"/>
              <c:tx>
                <c:strRef>
                  <c:f>Daten_Diagramme!$E$24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{8858FCFD-76BD-46BF-9775-424FBC9A77BA}</c15:txfldGUID>
                      <c15:f>Daten_Diagramme!$E$24</c15:f>
                      <c15:dlblFieldTableCache>
                        <c:ptCount val="1"/>
                        <c:pt idx="0">
                          <c:v>-0.3</c:v>
                        </c:pt>
                      </c15:dlblFieldTableCache>
                    </c15:dlblFTEntry>
                  </c15:dlblFieldTable>
                  <c15:showDataLabelsRange val="0"/>
                </c:ext>
                <c:ext xmlns:c16="http://schemas.microsoft.com/office/drawing/2014/chart" uri="{C3380CC4-5D6E-409C-BE32-E72D297353CC}">
                  <c16:uniqueId val="{0000000A-CCAC-4BC6-A2D8-A8F2028744CC}"/>
                </c:ext>
              </c:extLst>
            </c:dLbl>
            <c:dLbl>
              <c:idx val="11"/>
              <c:tx>
                <c:strRef>
                  <c:f>Daten_Diagramme!$E$25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{3FCC12A0-ABD5-4A81-8EC4-04FD510048AE}</c15:txfldGUID>
                      <c15:f>Daten_Diagramme!$E$25</c15:f>
                      <c15:dlblFieldTableCache>
                        <c:ptCount val="1"/>
                        <c:pt idx="0">
                          <c:v>-5.0</c:v>
                        </c:pt>
                      </c15:dlblFieldTableCache>
                    </c15:dlblFTEntry>
                  </c15:dlblFieldTable>
                  <c15:showDataLabelsRange val="0"/>
                </c:ext>
                <c:ext xmlns:c16="http://schemas.microsoft.com/office/drawing/2014/chart" uri="{C3380CC4-5D6E-409C-BE32-E72D297353CC}">
                  <c16:uniqueId val="{0000000B-CCAC-4BC6-A2D8-A8F2028744CC}"/>
                </c:ext>
              </c:extLst>
            </c:dLbl>
            <c:dLbl>
              <c:idx val="12"/>
              <c:tx>
                <c:strRef>
                  <c:f>Daten_Diagramme!$E$26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{BFD32F5F-6F83-435C-8CD1-DA27AB5472F3}</c15:txfldGUID>
                      <c15:f>Daten_Diagramme!$E$26</c15:f>
                      <c15:dlblFieldTableCache>
                        <c:ptCount val="1"/>
                        <c:pt idx="0">
                          <c:v>3.2</c:v>
                        </c:pt>
                      </c15:dlblFieldTableCache>
                    </c15:dlblFTEntry>
                  </c15:dlblFieldTable>
                  <c15:showDataLabelsRange val="0"/>
                </c:ext>
                <c:ext xmlns:c16="http://schemas.microsoft.com/office/drawing/2014/chart" uri="{C3380CC4-5D6E-409C-BE32-E72D297353CC}">
                  <c16:uniqueId val="{0000000C-CCAC-4BC6-A2D8-A8F2028744CC}"/>
                </c:ext>
              </c:extLst>
            </c:dLbl>
            <c:dLbl>
              <c:idx val="13"/>
              <c:tx>
                <c:strRef>
                  <c:f>Daten_Diagramme!$E$27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{50E4B1CF-F54A-41D7-80F1-4AC8098BDB0B}</c15:txfldGUID>
                      <c15:f>Daten_Diagramme!$E$27</c15:f>
                      <c15:dlblFieldTableCache>
                        <c:ptCount val="1"/>
                        <c:pt idx="0">
                          <c:v>5.3</c:v>
                        </c:pt>
                      </c15:dlblFieldTableCache>
                    </c15:dlblFTEntry>
                  </c15:dlblFieldTable>
                  <c15:showDataLabelsRange val="0"/>
                </c:ext>
                <c:ext xmlns:c16="http://schemas.microsoft.com/office/drawing/2014/chart" uri="{C3380CC4-5D6E-409C-BE32-E72D297353CC}">
                  <c16:uniqueId val="{0000000D-CCAC-4BC6-A2D8-A8F2028744CC}"/>
                </c:ext>
              </c:extLst>
            </c:dLbl>
            <c:dLbl>
              <c:idx val="14"/>
              <c:tx>
                <c:strRef>
                  <c:f>Daten_Diagramme!$E$28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{0C3A2459-C68F-4533-8F42-2A903696A626}</c15:txfldGUID>
                      <c15:f>Daten_Diagramme!$E$28</c15:f>
                      <c15:dlblFieldTableCache>
                        <c:ptCount val="1"/>
                        <c:pt idx="0">
                          <c:v>2.9</c:v>
                        </c:pt>
                      </c15:dlblFieldTableCache>
                    </c15:dlblFTEntry>
                  </c15:dlblFieldTable>
                  <c15:showDataLabelsRange val="0"/>
                </c:ext>
                <c:ext xmlns:c16="http://schemas.microsoft.com/office/drawing/2014/chart" uri="{C3380CC4-5D6E-409C-BE32-E72D297353CC}">
                  <c16:uniqueId val="{0000000E-CCAC-4BC6-A2D8-A8F2028744CC}"/>
                </c:ext>
              </c:extLst>
            </c:dLbl>
            <c:dLbl>
              <c:idx val="15"/>
              <c:tx>
                <c:strRef>
                  <c:f>Daten_Diagramme!$E$29</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{0DC115E2-5622-417F-BCEE-40604E25FDE5}</c15:txfldGUID>
                      <c15:f>Daten_Diagramme!$E$29</c15:f>
                      <c15:dlblFieldTableCache>
                        <c:ptCount val="1"/>
                        <c:pt idx="0">
                          <c:v>-10.5</c:v>
                        </c:pt>
                      </c15:dlblFieldTableCache>
                    </c15:dlblFTEntry>
                  </c15:dlblFieldTable>
                  <c15:showDataLabelsRange val="0"/>
                </c:ext>
                <c:ext xmlns:c16="http://schemas.microsoft.com/office/drawing/2014/chart" uri="{C3380CC4-5D6E-409C-BE32-E72D297353CC}">
                  <c16:uniqueId val="{0000000F-CCAC-4BC6-A2D8-A8F2028744CC}"/>
                </c:ext>
              </c:extLst>
            </c:dLbl>
            <c:dLbl>
              <c:idx val="16"/>
              <c:tx>
                <c:strRef>
                  <c:f>Daten_Diagramme!$E$30</c:f>
                  <c:strCache>
                    <c:ptCount val="1"/>
                    <c:pt idx="0">
                      <c:v>-17.1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{038D1117-C4F3-43C3-94AF-25C53E9EEE93}</c15:txfldGUID>
                      <c15:f>Daten_Diagramme!$E$30</c15:f>
                      <c15:dlblFieldTableCache>
                        <c:ptCount val="1"/>
                        <c:pt idx="0">
                          <c:v>-17.1</c:v>
                        </c:pt>
                      </c15:dlblFieldTableCache>
                    </c15:dlblFTEntry>
                  </c15:dlblFieldTable>
                  <c15:showDataLabelsRange val="0"/>
                </c:ext>
                <c:ext xmlns:c16="http://schemas.microsoft.com/office/drawing/2014/chart" uri="{C3380CC4-5D6E-409C-BE32-E72D297353CC}">
                  <c16:uniqueId val="{00000010-CCAC-4BC6-A2D8-A8F2028744CC}"/>
                </c:ext>
              </c:extLst>
            </c:dLbl>
            <c:dLbl>
              <c:idx val="17"/>
              <c:tx>
                <c:strRef>
                  <c:f>Daten_Diagramme!$E$31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{9A2E1E4F-4DEB-44B5-A1DB-C3E063433F09}</c15:txfldGUID>
                      <c15:f>Daten_Diagramme!$E$31</c15:f>
                      <c15:dlblFieldTableCache>
                        <c:ptCount val="1"/>
                        <c:pt idx="0">
                          <c:v>-1.9</c:v>
                        </c:pt>
                      </c15:dlblFieldTableCache>
                    </c15:dlblFTEntry>
                  </c15:dlblFieldTable>
                  <c15:showDataLabelsRange val="0"/>
                </c:ext>
                <c:ext xmlns:c16="http://schemas.microsoft.com/office/drawing/2014/chart" uri="{C3380CC4-5D6E-409C-BE32-E72D297353CC}">
                  <c16:uniqueId val="{00000011-CCAC-4BC6-A2D8-A8F2028744CC}"/>
                </c:ext>
              </c:extLst>
            </c:dLbl>
            <c:dLbl>
              <c:idx val="18"/>
              <c:tx>
                <c:strRef>
                  <c:f>Daten_Diagramme!$E$32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{031AB919-CED0-4F15-918C-55C6D4A20E84}</c15:txfldGUID>
                      <c15:f>Daten_Diagramme!$E$32</c15:f>
                      <c15:dlblFieldTableCache>
                        <c:ptCount val="1"/>
                        <c:pt idx="0">
                          <c:v>-1.4</c:v>
                        </c:pt>
                      </c15:dlblFieldTableCache>
                    </c15:dlblFTEntry>
                  </c15:dlblFieldTable>
                  <c15:showDataLabelsRange val="0"/>
                </c:ext>
                <c:ext xmlns:c16="http://schemas.microsoft.com/office/drawing/2014/chart" uri="{C3380CC4-5D6E-409C-BE32-E72D297353CC}">
                  <c16:uniqueId val="{00000012-CCAC-4BC6-A2D8-A8F2028744CC}"/>
                </c:ext>
              </c:extLst>
            </c:dLbl>
            <c:dLbl>
              <c:idx val="19"/>
              <c:tx>
                <c:strRef>
                  <c:f>Daten_Diagramme!$E$33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{A6192EC4-818A-49E8-9ABE-8879B76A0FF7}</c15:txfldGUID>
                      <c15:f>Daten_Diagramme!$E$33</c15:f>
                      <c15:dlblFieldTableCache>
                        <c:ptCount val="1"/>
                        <c:pt idx="0">
                          <c:v>2.1</c:v>
                        </c:pt>
                      </c15:dlblFieldTableCache>
                    </c15:dlblFTEntry>
                  </c15:dlblFieldTable>
                  <c15:showDataLabelsRange val="0"/>
                </c:ext>
                <c:ext xmlns:c16="http://schemas.microsoft.com/office/drawing/2014/chart" uri="{C3380CC4-5D6E-409C-BE32-E72D297353CC}">
                  <c16:uniqueId val="{00000013-CCAC-4BC6-A2D8-A8F2028744CC}"/>
                </c:ext>
              </c:extLst>
            </c:dLbl>
            <c:dLbl>
              <c:idx val="20"/>
              <c:tx>
                <c:strRef>
                  <c:f>Daten_Diagramme!$E$34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{C40BA54D-AA54-4E3F-9137-991131B87BF3}</c15:txfldGUID>
                      <c15:f>Daten_Diagramme!$E$34</c15:f>
                      <c15:dlblFieldTableCache>
                        <c:ptCount val="1"/>
                        <c:pt idx="0">
                          <c:v>-3.4</c:v>
                        </c:pt>
                      </c15:dlblFieldTableCache>
                    </c15:dlblFTEntry>
                  </c15:dlblFieldTable>
                  <c15:showDataLabelsRange val="0"/>
                </c:ext>
                <c:ext xmlns:c16="http://schemas.microsoft.com/office/drawing/2014/chart" uri="{C3380CC4-5D6E-409C-BE32-E72D297353CC}">
                  <c16:uniqueId val="{00000014-CCAC-4BC6-A2D8-A8F2028744CC}"/>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{E44DFE48-4DF7-4DD5-B42D-FC6D86D768BB}</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CCAC-4BC6-A2D8-A8F2028744C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{B9E1084A-70DC-4080-B00D-3544283E8847}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CAC-4BC6-A2D8-A8F2028744CC}"/>
                </c:ext>
              </c:extLst>
            </c:dLbl>
            <c:dLbl>
              <c:idx val="23"/>
              <c:tx>
                <c:strRef>
                  <c:f>Daten_Diagramme!$E$37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{48DAC5FE-FEB0-48CE-927F-785DD491E913}</c15:txfldGUID>
                      <c15:f>Daten_Diagramme!$E$37</c15:f>
                      <c15:dlblFieldTableCache>
                        <c:ptCount val="1"/>
                        <c:pt idx="0">
                          <c:v>-2.4</c:v>
                        </c:pt>
                      </c15:dlblFieldTableCache>
                    </c15:dlblFTEntry>
                  </c15:dlblFieldTable>
                  <c15:showDataLabelsRange val="0"/>
                </c:ext>
                <c:ext xmlns:c16="http://schemas.microsoft.com/office/drawing/2014/chart" uri="{C3380CC4-5D6E-409C-BE32-E72D297353CC}">
                  <c16:uniqueId val="{00000017-CCAC-4BC6-A2D8-A8F2028744CC}"/>
                </c:ext>
              </c:extLst>
            </c:dLbl>
            <c:dLbl>
              <c:idx val="24"/>
              <c:tx>
                <c:strRef>
                  <c:f>Daten_Diagramme!$E$38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{7F05B394-FE9F-4B73-8EF6-1030B4AA289D}</c15:txfldGUID>
                      <c15:f>Daten_Diagramme!$E$38</c15:f>
                      <c15:dlblFieldTableCache>
                        <c:ptCount val="1"/>
                        <c:pt idx="0">
                          <c:v>-2.1</c:v>
                        </c:pt>
                      </c15:dlblFieldTableCache>
                    </c15:dlblFTEntry>
                  </c15:dlblFieldTable>
                  <c15:showDataLabelsRange val="0"/>
                </c:ext>
                <c:ext xmlns:c16="http://schemas.microsoft.com/office/drawing/2014/chart" uri="{C3380CC4-5D6E-409C-BE32-E72D297353CC}">
                  <c16:uniqueId val="{00000018-CCAC-4BC6-A2D8-A8F2028744CC}"/>
                </c:ext>
              </c:extLst>
            </c:dLbl>
            <c:dLbl>
              <c:idx val="25"/>
              <c:tx>
                <c:strRef>
                  <c:f>Daten_Diagramme!$E$39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{C92A743B-CF68-4538-9AA8-33CBEDE0CB1A}</c15:txfldGUID>
                      <c15:f>Daten_Diagramme!$E$39</c15:f>
                      <c15:dlblFieldTableCache>
                        <c:ptCount val="1"/>
                        <c:pt idx="0">
                          <c:v>-0.4</c:v>
                        </c:pt>
                      </c15:dlblFieldTableCache>
                    </c15:dlblFTEntry>
                  </c15:dlblFieldTable>
                  <c15:showDataLabelsRange val="0"/>
                </c:ext>
                <c:ext xmlns:c16="http://schemas.microsoft.com/office/drawing/2014/chart" uri="{C3380CC4-5D6E-409C-BE32-E72D297353CC}">
                  <c16:uniqueId val="{00000019-CCAC-4BC6-A2D8-A8F2028744C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{6D995EA5-AA4D-4434-8362-B947471594D2}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CAC-4BC6-A2D8-A8F2028744C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{D796B223-AEC7-4993-A630-A8605D2A6C57}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CAC-4BC6-A2D8-A8F2028744C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{9517462B-4A93-4AAE-A326-A3F42461EB3C}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CAC-4BC6-A2D8-A8F2028744C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{3F082BF9-97E0-487F-A5FE-CED6A7853F5C}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CAC-4BC6-A2D8-A8F2028744C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{E9221621-6ED7-4B85-A1D3-C4258F1F61DD}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CAC-4BC6-A2D8-A8F2028744CC}"/>
                </c:ext>
              </c:extLst>
            </c:dLbl>
            <c:dLbl>
              <c:idx val="31"/>
              <c:tx>
                <c:strRef>
                  <c:f>Daten_Diagramme!$E$45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{0D2E2DFB-8F40-4F6F-A369-5EA3B049CB04}</c15:txfldGUID>
                      <c15:f>Daten_Diagramme!$E$45</c15:f>
                      <c15:dlblFieldTableCache>
                        <c:ptCount val="1"/>
                        <c:pt idx="0">
                          <c:v>-0.4</c:v>
                        </c:pt>
                      </c15:dlblFieldTableCache>
                    </c15:dlblFTEntry>
                  </c15:dlblFieldTable>
                  <c15:showDataLabelsRange val="0"/>
                </c:ext>
                <c:ext xmlns:c16="http://schemas.microsoft.com/office/drawing/2014/chart" uri="{C3380CC4-5D6E-409C-BE32-E72D297353CC}">
                  <c16:uniqueId val="{0000001F-CCAC-4BC6-A2D8-A8F2028744C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-0.64419647992637752</c:v>
                </c:pt>
                <c:pt idx="1">
                  <c:v>-2.3746701846965701</c:v>
                </c:pt>
                <c:pt idx="2">
                  <c:v>0</c:v>
                </c:pt>
                <c:pt idx="3">
                  <c:v>-5.1502145922746783</c:v>
                </c:pt>
                <c:pt idx="4">
                  <c:v>-0.5</c:v>
                </c:pt>
                <c:pt idx="5">
                  <c:v>-11.111111111111111</c:v>
                </c:pt>
                <c:pt idx="6">
                  <c:v>0</c:v>
                </c:pt>
                <c:pt idx="7">
                  <c:v>1.3297872340425532</c:v>
                </c:pt>
                <c:pt idx="8">
                  <c:v>0.44004400440044006</c:v>
                </c:pt>
                <c:pt idx="9">
                  <c:v>2.2408963585434174</c:v>
                </c:pt>
                <c:pt idx="10">
                  <c:v>-0.31585596967782692</c:v>
                </c:pt>
                <c:pt idx="11">
                  <c:v>-4.972375690607735</c:v>
                </c:pt>
                <c:pt idx="12">
                  <c:v>3.1578947368421053</c:v>
                </c:pt>
                <c:pt idx="13">
                  <c:v>5.2738336713995944</c:v>
                </c:pt>
                <c:pt idx="14">
                  <c:v>2.9339853300733498</c:v>
                </c:pt>
                <c:pt idx="15">
                  <c:v>-10.526315789473685</c:v>
                </c:pt>
                <c:pt idx="16">
                  <c:v>-17.142857142857142</c:v>
                </c:pt>
                <c:pt idx="17">
                  <c:v>-1.8867924528301887</c:v>
                </c:pt>
                <c:pt idx="18">
                  <c:v>-1.3559322033898304</c:v>
                </c:pt>
                <c:pt idx="19">
                  <c:v>2.0737327188940093</c:v>
                </c:pt>
                <c:pt idx="20">
                  <c:v>-3.3834586466165413</c:v>
                </c:pt>
                <c:pt idx="21">
                  <c:v>0</c:v>
                </c:pt>
                <c:pt idx="23">
                  <c:v>-2.3746701846965701</c:v>
                </c:pt>
                <c:pt idx="24">
                  <c:v>-2.1493212669683257</c:v>
                </c:pt>
                <c:pt idx="25">
                  <c:v>-0.37685060565275907</c:v>
                </c:pt>
              </c:numCache>
            </c:numRef>
          </c:val>
          <c:extLst>
            <c:ext xmlns:c16="http://schemas.microsoft.com/office/drawing/2014/chart" uri="{C3380CC4-5D6E-409C-BE32-E72D297353CC}">
              <c16:uniqueId val="{00000020-CCAC-4BC6-A2D8-A8F2028744C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{1A981A2A-73A7-4AC2-87F3-51CBFA8ED794}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CAC-4BC6-A2D8-A8F2028744C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{679E9F85-2232-4CD3-98AC-1A62565C1184}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CAC-4BC6-A2D8-A8F2028744C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{560CD6E3-5974-4F88-9D4E-FF9F01CD6B43}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CAC-4BC6-A2D8-A8F2028744C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{EF452CFB-7DAA-4C33-871F-668AB765B3BD}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CAC-4BC6-A2D8-A8F2028744C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{501F00B4-E43D-4E29-BF6B-7FF113E05356}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CAC-4BC6-A2D8-A8F2028744C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{0C6D9BF3-5928-4565-A7C0-17F41471DC82}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CAC-4BC6-A2D8-A8F2028744C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{1E2932B2-61B3-4728-ABAF-0CA83366BF26}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CAC-4BC6-A2D8-A8F2028744C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{00A6E555-84DA-4BA8-A5B5-E1DCB262B3A5}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CAC-4BC6-A2D8-A8F2028744C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{66A6209C-35DE-4E6C-898A-53BD4FF64316}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CAC-4BC6-A2D8-A8F2028744C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{42BA03BE-369C-41FA-B9F4-89296EA2E45F}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CAC-4BC6-A2D8-A8F2028744C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{454789ED-214F-4CD0-A4F3-C24350F94940}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CAC-4BC6-A2D8-A8F2028744C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{D081FC40-2E5D-42B6-AB9E-0F5017D8CD9B}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CAC-4BC6-A2D8-A8F2028744C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{E632A808-3E56-4EC0-87FA-BE42C7BCE1EC}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CAC-4BC6-A2D8-A8F2028744C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{72B80330-4CB5-40C7-9077-C8C763904583}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CAC-4BC6-A2D8-A8F2028744C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{84D7ECB3-DF21-4A8D-92A3-959AE7F834E9}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CAC-4BC6-A2D8-A8F2028744C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{1EE26A97-C431-412A-BD89-766C783100D4}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CAC-4BC6-A2D8-A8F2028744C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{E98CC520-4F30-41B0-A99A-D31DA5CFCA6F}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CAC-4BC6-A2D8-A8F2028744C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{187871BB-56FB-4546-BFEE-B4AD8B3421F5}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CAC-4BC6-A2D8-A8F2028744C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{E9B62AF0-0B8F-4DC9-997F-AE967D0DB579}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CAC-4BC6-A2D8-A8F2028744C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{7E0EF5BD-4ABE-4180-AC44-3197015AD53B}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CAC-4BC6-A2D8-A8F2028744C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{252F09A2-6D86-4DDF-8F8E-D347B5BF9D04}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CAC-4BC6-A2D8-A8F2028744C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{8DDDDD18-779F-4128-B5E0-5A81F4403A75}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CAC-4BC6-A2D8-A8F2028744C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{B2000599-E0A9-4DF5-B7B7-E7058C977581}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CAC-4BC6-A2D8-A8F2028744C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{E4829EF2-3A73-49C8-86D3-F0B22BB68391}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CAC-4BC6-A2D8-A8F2028744C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{ABC692E4-A5E3-4B98-993C-A3EBE4A2D8D5}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CAC-4BC6-A2D8-A8F2028744C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{9DC9A5C8-2112-463A-8EAE-2AA7F88F73CE}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CAC-4BC6-A2D8-A8F2028744C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{3188B019-D122-464C-A571-1C87F911E10B}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CAC-4BC6-A2D8-A8F2028744C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{8E481D8E-1D99-45AD-9AEB-D3ED3D812C93}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CAC-4BC6-A2D8-A8F2028744C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{C362A49F-22B2-4529-823E-1044BC2A8712}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CAC-4BC6-A2D8-A8F2028744C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{C398F5F6-B6F3-4041-9741-8E31986596DD}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CAC-4BC6-A2D8-A8F2028744C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{81D8F401-4E23-42A1-8AFA-2CE84AEDD98D}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CAC-4BC6-A2D8-A8F2028744C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{0C1F9642-385F-4D01-B43B-45E889464AED}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CAC-4BC6-A2D8-A8F2028744C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CAC-4BC6-A2D8-A8F2028744C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CAC-4BC6-A2D8-A8F2028744C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{77E8CBEE-1F14-4AD8-967D-42B5A55A8C44}</c15:txfldGUID>
                      <c15:f>Diagramm!$I$46</c15:f>
                      <c15:dlblFieldTableCache>
                        <c:ptCount val="1"/>
                      </c15:dlblFieldTableCache>
                    </c15:dlblFTEntry>
                  </c15:dlblFieldTable>
                  <c15:showDataLabelsRange val="0"/>
                </c:ext>
                <c:ext xmlns:c16="http://schemas.microsoft.com/office/drawing/2014/chart" uri="{C3380CC4-5D6E-409C-BE32-E72D297353CC}">
                  <c16:uniqueId val="{00000000-0265-41A7-A364-3DB8BA70EEF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{64E35DDB-A9EA-4318-B51F-1FBFB03C06A4}</c15:txfldGUID>
                      <c15:f>Diagramm!$I$47</c15:f>
                      <c15:dlblFieldTableCache>
                        <c:ptCount val="1"/>
                      </c15:dlblFieldTableCache>
                    </c15:dlblFTEntry>
                  </c15:dlblFieldTable>
                  <c15:showDataLabelsRange val="0"/>
                </c:ext>
                <c:ext xmlns:c16="http://schemas.microsoft.com/office/drawing/2014/chart" uri="{C3380CC4-5D6E-409C-BE32-E72D297353CC}">
                  <c16:uniqueId val="{00000001-0265-41A7-A364-3DB8BA70EEF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{A2638836-22B7-49E9-A2E6-4AD0CA30E859}</c15:txfldGUID>
                      <c15:f>Diagramm!$I$48</c15:f>
                      <c15:dlblFieldTableCache>
                        <c:ptCount val="1"/>
                      </c15:dlblFieldTableCache>
                    </c15:dlblFTEntry>
                  </c15:dlblFieldTable>
                  <c15:showDataLabelsRange val="0"/>
                </c:ext>
                <c:ext xmlns:c16="http://schemas.microsoft.com/office/drawing/2014/chart" uri="{C3380CC4-5D6E-409C-BE32-E72D297353CC}">
                  <c16:uniqueId val="{00000002-0265-41A7-A364-3DB8BA70EEF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{D6A06E66-F4B8-418B-959A-A1A35E5A0E3D}</c15:txfldGUID>
                      <c15:f>Diagramm!$I$49</c15:f>
                      <c15:dlblFieldTableCache>
                        <c:ptCount val="1"/>
                      </c15:dlblFieldTableCache>
                    </c15:dlblFTEntry>
                  </c15:dlblFieldTable>
                  <c15:showDataLabelsRange val="0"/>
                </c:ext>
                <c:ext xmlns:c16="http://schemas.microsoft.com/office/drawing/2014/chart" uri="{C3380CC4-5D6E-409C-BE32-E72D297353CC}">
                  <c16:uniqueId val="{00000003-0265-41A7-A364-3DB8BA70EEF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{013D3044-6372-42E6-83D7-EDE761233AFC}</c15:txfldGUID>
                      <c15:f>Diagramm!$I$50</c15:f>
                      <c15:dlblFieldTableCache>
                        <c:ptCount val="1"/>
                      </c15:dlblFieldTableCache>
                    </c15:dlblFTEntry>
                  </c15:dlblFieldTable>
                  <c15:showDataLabelsRange val="0"/>
                </c:ext>
                <c:ext xmlns:c16="http://schemas.microsoft.com/office/drawing/2014/chart" uri="{C3380CC4-5D6E-409C-BE32-E72D297353CC}">
                  <c16:uniqueId val="{00000004-0265-41A7-A364-3DB8BA70EEF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{42DE1B09-F0E8-4A30-86E5-9FEBA157253F}</c15:txfldGUID>
                      <c15:f>Diagramm!$I$51</c15:f>
                      <c15:dlblFieldTableCache>
                        <c:ptCount val="1"/>
                      </c15:dlblFieldTableCache>
                    </c15:dlblFTEntry>
                  </c15:dlblFieldTable>
                  <c15:showDataLabelsRange val="0"/>
                </c:ext>
                <c:ext xmlns:c16="http://schemas.microsoft.com/office/drawing/2014/chart" uri="{C3380CC4-5D6E-409C-BE32-E72D297353CC}">
                  <c16:uniqueId val="{00000005-0265-41A7-A364-3DB8BA70EEF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{323426E9-7064-4430-B5D2-EE202D46C554}</c15:txfldGUID>
                      <c15:f>Diagramm!$I$52</c15:f>
                      <c15:dlblFieldTableCache>
                        <c:ptCount val="1"/>
                      </c15:dlblFieldTableCache>
                    </c15:dlblFTEntry>
                  </c15:dlblFieldTable>
                  <c15:showDataLabelsRange val="0"/>
                </c:ext>
                <c:ext xmlns:c16="http://schemas.microsoft.com/office/drawing/2014/chart" uri="{C3380CC4-5D6E-409C-BE32-E72D297353CC}">
                  <c16:uniqueId val="{00000006-0265-41A7-A364-3DB8BA70EEF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{66DF5AC0-97C4-457A-B513-1EBBC8D5D941}</c15:txfldGUID>
                      <c15:f>Diagramm!$I$53</c15:f>
                      <c15:dlblFieldTableCache>
                        <c:ptCount val="1"/>
                      </c15:dlblFieldTableCache>
                    </c15:dlblFTEntry>
                  </c15:dlblFieldTable>
                  <c15:showDataLabelsRange val="0"/>
                </c:ext>
                <c:ext xmlns:c16="http://schemas.microsoft.com/office/drawing/2014/chart" uri="{C3380CC4-5D6E-409C-BE32-E72D297353CC}">
                  <c16:uniqueId val="{00000007-0265-41A7-A364-3DB8BA70EEF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{4BD69761-CBD8-46BA-8640-6D22D8D697BF}</c15:txfldGUID>
                      <c15:f>Diagramm!$I$54</c15:f>
                      <c15:dlblFieldTableCache>
                        <c:ptCount val="1"/>
                      </c15:dlblFieldTableCache>
                    </c15:dlblFTEntry>
                  </c15:dlblFieldTable>
                  <c15:showDataLabelsRange val="0"/>
                </c:ext>
                <c:ext xmlns:c16="http://schemas.microsoft.com/office/drawing/2014/chart" uri="{C3380CC4-5D6E-409C-BE32-E72D297353CC}">
                  <c16:uniqueId val="{00000008-0265-41A7-A364-3DB8BA70EEF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{81B24F5B-B099-4A97-BE14-2A3BE1FABE69}</c15:txfldGUID>
                      <c15:f>Diagramm!$I$55</c15:f>
                      <c15:dlblFieldTableCache>
                        <c:ptCount val="1"/>
                      </c15:dlblFieldTableCache>
                    </c15:dlblFTEntry>
                  </c15:dlblFieldTable>
                  <c15:showDataLabelsRange val="0"/>
                </c:ext>
                <c:ext xmlns:c16="http://schemas.microsoft.com/office/drawing/2014/chart" uri="{C3380CC4-5D6E-409C-BE32-E72D297353CC}">
                  <c16:uniqueId val="{00000009-0265-41A7-A364-3DB8BA70EEF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{043EBBFA-029D-4000-AC3B-0D893B427593}</c15:txfldGUID>
                      <c15:f>Diagramm!$I$56</c15:f>
                      <c15:dlblFieldTableCache>
                        <c:ptCount val="1"/>
                      </c15:dlblFieldTableCache>
                    </c15:dlblFTEntry>
                  </c15:dlblFieldTable>
                  <c15:showDataLabelsRange val="0"/>
                </c:ext>
                <c:ext xmlns:c16="http://schemas.microsoft.com/office/drawing/2014/chart" uri="{C3380CC4-5D6E-409C-BE32-E72D297353CC}">
                  <c16:uniqueId val="{0000000A-0265-41A7-A364-3DB8BA70EEF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{42B4C218-CFA8-4FCB-AE24-F633924A2FF2}</c15:txfldGUID>
                      <c15:f>Diagramm!$I$57</c15:f>
                      <c15:dlblFieldTableCache>
                        <c:ptCount val="1"/>
                      </c15:dlblFieldTableCache>
                    </c15:dlblFTEntry>
                  </c15:dlblFieldTable>
                  <c15:showDataLabelsRange val="0"/>
                </c:ext>
                <c:ext xmlns:c16="http://schemas.microsoft.com/office/drawing/2014/chart" uri="{C3380CC4-5D6E-409C-BE32-E72D297353CC}">
                  <c16:uniqueId val="{0000000B-0265-41A7-A364-3DB8BA70EEF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{2A9DB2A5-959F-4D83-97B4-F53D92F3278D}</c15:txfldGUID>
                      <c15:f>Diagramm!$I$58</c15:f>
                      <c15:dlblFieldTableCache>
                        <c:ptCount val="1"/>
                      </c15:dlblFieldTableCache>
                    </c15:dlblFTEntry>
                  </c15:dlblFieldTable>
                  <c15:showDataLabelsRange val="0"/>
                </c:ext>
                <c:ext xmlns:c16="http://schemas.microsoft.com/office/drawing/2014/chart" uri="{C3380CC4-5D6E-409C-BE32-E72D297353CC}">
                  <c16:uniqueId val="{0000000C-0265-41A7-A364-3DB8BA70EEF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{EBBEBB51-A709-436C-805B-60C5053A081A}</c15:txfldGUID>
                      <c15:f>Diagramm!$I$59</c15:f>
                      <c15:dlblFieldTableCache>
                        <c:ptCount val="1"/>
                      </c15:dlblFieldTableCache>
                    </c15:dlblFTEntry>
                  </c15:dlblFieldTable>
                  <c15:showDataLabelsRange val="0"/>
                </c:ext>
                <c:ext xmlns:c16="http://schemas.microsoft.com/office/drawing/2014/chart" uri="{C3380CC4-5D6E-409C-BE32-E72D297353CC}">
                  <c16:uniqueId val="{0000000D-0265-41A7-A364-3DB8BA70EEF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{F6B06515-7B17-4BA5-8E4C-E8F21AEF31B8}</c15:txfldGUID>
                      <c15:f>Diagramm!$I$60</c15:f>
                      <c15:dlblFieldTableCache>
                        <c:ptCount val="1"/>
                      </c15:dlblFieldTableCache>
                    </c15:dlblFTEntry>
                  </c15:dlblFieldTable>
                  <c15:showDataLabelsRange val="0"/>
                </c:ext>
                <c:ext xmlns:c16="http://schemas.microsoft.com/office/drawing/2014/chart" uri="{C3380CC4-5D6E-409C-BE32-E72D297353CC}">
                  <c16:uniqueId val="{0000000E-0265-41A7-A364-3DB8BA70EEF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{DCD22352-1A2E-40C6-A01F-50691113F62C}</c15:txfldGUID>
                      <c15:f>Diagramm!$I$61</c15:f>
                      <c15:dlblFieldTableCache>
                        <c:ptCount val="1"/>
                      </c15:dlblFieldTableCache>
                    </c15:dlblFTEntry>
                  </c15:dlblFieldTable>
                  <c15:showDataLabelsRange val="0"/>
                </c:ext>
                <c:ext xmlns:c16="http://schemas.microsoft.com/office/drawing/2014/chart" uri="{C3380CC4-5D6E-409C-BE32-E72D297353CC}">
                  <c16:uniqueId val="{0000000F-0265-41A7-A364-3DB8BA70EEF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{F859859E-D2A8-4B07-BC79-590FCB9403EC}</c15:txfldGUID>
                      <c15:f>Diagramm!$I$62</c15:f>
                      <c15:dlblFieldTableCache>
                        <c:ptCount val="1"/>
                      </c15:dlblFieldTableCache>
                    </c15:dlblFTEntry>
                  </c15:dlblFieldTable>
                  <c15:showDataLabelsRange val="0"/>
                </c:ext>
                <c:ext xmlns:c16="http://schemas.microsoft.com/office/drawing/2014/chart" uri="{C3380CC4-5D6E-409C-BE32-E72D297353CC}">
                  <c16:uniqueId val="{00000010-0265-41A7-A364-3DB8BA70EEF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{1BA9F046-BF0D-4CB7-B8B5-1523A343D1FF}</c15:txfldGUID>
                      <c15:f>Diagramm!$I$63</c15:f>
                      <c15:dlblFieldTableCache>
                        <c:ptCount val="1"/>
                      </c15:dlblFieldTableCache>
                    </c15:dlblFTEntry>
                  </c15:dlblFieldTable>
                  <c15:showDataLabelsRange val="0"/>
                </c:ext>
                <c:ext xmlns:c16="http://schemas.microsoft.com/office/drawing/2014/chart" uri="{C3380CC4-5D6E-409C-BE32-E72D297353CC}">
                  <c16:uniqueId val="{00000011-0265-41A7-A364-3DB8BA70EEF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{4646648B-36A0-43E7-86BA-7AE6257C0110}</c15:txfldGUID>
                      <c15:f>Diagramm!$I$64</c15:f>
                      <c15:dlblFieldTableCache>
                        <c:ptCount val="1"/>
                      </c15:dlblFieldTableCache>
                    </c15:dlblFTEntry>
                  </c15:dlblFieldTable>
                  <c15:showDataLabelsRange val="0"/>
                </c:ext>
                <c:ext xmlns:c16="http://schemas.microsoft.com/office/drawing/2014/chart" uri="{C3380CC4-5D6E-409C-BE32-E72D297353CC}">
                  <c16:uniqueId val="{00000012-0265-41A7-A364-3DB8BA70EEF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{F4ED9473-2402-4429-A09A-21D1FF2050D2}</c15:txfldGUID>
                      <c15:f>Diagramm!$I$65</c15:f>
                      <c15:dlblFieldTableCache>
                        <c:ptCount val="1"/>
                      </c15:dlblFieldTableCache>
                    </c15:dlblFTEntry>
                  </c15:dlblFieldTable>
                  <c15:showDataLabelsRange val="0"/>
                </c:ext>
                <c:ext xmlns:c16="http://schemas.microsoft.com/office/drawing/2014/chart" uri="{C3380CC4-5D6E-409C-BE32-E72D297353CC}">
                  <c16:uniqueId val="{00000013-0265-41A7-A364-3DB8BA70EEF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{4E8A62AF-913B-4517-8E8F-DF9B86EAED25}</c15:txfldGUID>
                      <c15:f>Diagramm!$I$66</c15:f>
                      <c15:dlblFieldTableCache>
                        <c:ptCount val="1"/>
                      </c15:dlblFieldTableCache>
                    </c15:dlblFTEntry>
                  </c15:dlblFieldTable>
                  <c15:showDataLabelsRange val="0"/>
                </c:ext>
                <c:ext xmlns:c16="http://schemas.microsoft.com/office/drawing/2014/chart" uri="{C3380CC4-5D6E-409C-BE32-E72D297353CC}">
                  <c16:uniqueId val="{00000014-0265-41A7-A364-3DB8BA70EEF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{99372568-04A6-4374-B1C2-10110DE19B5F}</c15:txfldGUID>
                      <c15:f>Diagramm!$I$67</c15:f>
                      <c15:dlblFieldTableCache>
                        <c:ptCount val="1"/>
                      </c15:dlblFieldTableCache>
                    </c15:dlblFTEntry>
                  </c15:dlblFieldTable>
                  <c15:showDataLabelsRange val="0"/>
                </c:ext>
                <c:ext xmlns:c16="http://schemas.microsoft.com/office/drawing/2014/chart" uri="{C3380CC4-5D6E-409C-BE32-E72D297353CC}">
                  <c16:uniqueId val="{00000015-0265-41A7-A364-3DB8BA70EEF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265-41A7-A364-3DB8BA70EEF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{E212CA09-DE81-466C-855B-D28DEB1E5DDE}</c15:txfldGUID>
                      <c15:f>Diagramm!$K$46</c15:f>
                      <c15:dlblFieldTableCache>
                        <c:ptCount val="1"/>
                      </c15:dlblFieldTableCache>
                    </c15:dlblFTEntry>
                  </c15:dlblFieldTable>
                  <c15:showDataLabelsRange val="0"/>
                </c:ext>
                <c:ext xmlns:c16="http://schemas.microsoft.com/office/drawing/2014/chart" uri="{C3380CC4-5D6E-409C-BE32-E72D297353CC}">
                  <c16:uniqueId val="{00000017-0265-41A7-A364-3DB8BA70EEF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{315202E4-3096-4FDE-A569-C1A0E6551ED8}</c15:txfldGUID>
                      <c15:f>Diagramm!$K$47</c15:f>
                      <c15:dlblFieldTableCache>
                        <c:ptCount val="1"/>
                      </c15:dlblFieldTableCache>
                    </c15:dlblFTEntry>
                  </c15:dlblFieldTable>
                  <c15:showDataLabelsRange val="0"/>
                </c:ext>
                <c:ext xmlns:c16="http://schemas.microsoft.com/office/drawing/2014/chart" uri="{C3380CC4-5D6E-409C-BE32-E72D297353CC}">
                  <c16:uniqueId val="{00000018-0265-41A7-A364-3DB8BA70EEF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{137AD673-4586-4254-BCF3-AB9004990FB1}</c15:txfldGUID>
                      <c15:f>Diagramm!$K$48</c15:f>
                      <c15:dlblFieldTableCache>
                        <c:ptCount val="1"/>
                      </c15:dlblFieldTableCache>
                    </c15:dlblFTEntry>
                  </c15:dlblFieldTable>
                  <c15:showDataLabelsRange val="0"/>
                </c:ext>
                <c:ext xmlns:c16="http://schemas.microsoft.com/office/drawing/2014/chart" uri="{C3380CC4-5D6E-409C-BE32-E72D297353CC}">
                  <c16:uniqueId val="{00000019-0265-41A7-A364-3DB8BA70EEF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{B683F9A4-AAFD-4DFF-92D8-FAC7B3F36694}</c15:txfldGUID>
                      <c15:f>Diagramm!$K$49</c15:f>
                      <c15:dlblFieldTableCache>
                        <c:ptCount val="1"/>
                      </c15:dlblFieldTableCache>
                    </c15:dlblFTEntry>
                  </c15:dlblFieldTable>
                  <c15:showDataLabelsRange val="0"/>
                </c:ext>
                <c:ext xmlns:c16="http://schemas.microsoft.com/office/drawing/2014/chart" uri="{C3380CC4-5D6E-409C-BE32-E72D297353CC}">
                  <c16:uniqueId val="{0000001A-0265-41A7-A364-3DB8BA70EEF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{FF63EBB3-F11A-4B15-96BB-9F8CFC5B92CB}</c15:txfldGUID>
                      <c15:f>Diagramm!$K$50</c15:f>
                      <c15:dlblFieldTableCache>
                        <c:ptCount val="1"/>
                      </c15:dlblFieldTableCache>
                    </c15:dlblFTEntry>
                  </c15:dlblFieldTable>
                  <c15:showDataLabelsRange val="0"/>
                </c:ext>
                <c:ext xmlns:c16="http://schemas.microsoft.com/office/drawing/2014/chart" uri="{C3380CC4-5D6E-409C-BE32-E72D297353CC}">
                  <c16:uniqueId val="{0000001B-0265-41A7-A364-3DB8BA70EEF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{5C5929C4-AEDB-415B-9545-227C377B2705}</c15:txfldGUID>
                      <c15:f>Diagramm!$K$51</c15:f>
                      <c15:dlblFieldTableCache>
                        <c:ptCount val="1"/>
                      </c15:dlblFieldTableCache>
                    </c15:dlblFTEntry>
                  </c15:dlblFieldTable>
                  <c15:showDataLabelsRange val="0"/>
                </c:ext>
                <c:ext xmlns:c16="http://schemas.microsoft.com/office/drawing/2014/chart" uri="{C3380CC4-5D6E-409C-BE32-E72D297353CC}">
                  <c16:uniqueId val="{0000001C-0265-41A7-A364-3DB8BA70EEF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{CA55DFB5-672C-4F63-BC28-1C5B9A2A5DE1}</c15:txfldGUID>
                      <c15:f>Diagramm!$K$52</c15:f>
                      <c15:dlblFieldTableCache>
                        <c:ptCount val="1"/>
                      </c15:dlblFieldTableCache>
                    </c15:dlblFTEntry>
                  </c15:dlblFieldTable>
                  <c15:showDataLabelsRange val="0"/>
                </c:ext>
                <c:ext xmlns:c16="http://schemas.microsoft.com/office/drawing/2014/chart" uri="{C3380CC4-5D6E-409C-BE32-E72D297353CC}">
                  <c16:uniqueId val="{0000001D-0265-41A7-A364-3DB8BA70EEF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{F8A3363A-7045-4037-8438-2925FFC029E2}</c15:txfldGUID>
                      <c15:f>Diagramm!$K$53</c15:f>
                      <c15:dlblFieldTableCache>
                        <c:ptCount val="1"/>
                      </c15:dlblFieldTableCache>
                    </c15:dlblFTEntry>
                  </c15:dlblFieldTable>
                  <c15:showDataLabelsRange val="0"/>
                </c:ext>
                <c:ext xmlns:c16="http://schemas.microsoft.com/office/drawing/2014/chart" uri="{C3380CC4-5D6E-409C-BE32-E72D297353CC}">
                  <c16:uniqueId val="{0000001E-0265-41A7-A364-3DB8BA70EEF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{B2A5F8F7-587E-4591-B1B5-A69965631CAD}</c15:txfldGUID>
                      <c15:f>Diagramm!$K$54</c15:f>
                      <c15:dlblFieldTableCache>
                        <c:ptCount val="1"/>
                      </c15:dlblFieldTableCache>
                    </c15:dlblFTEntry>
                  </c15:dlblFieldTable>
                  <c15:showDataLabelsRange val="0"/>
                </c:ext>
                <c:ext xmlns:c16="http://schemas.microsoft.com/office/drawing/2014/chart" uri="{C3380CC4-5D6E-409C-BE32-E72D297353CC}">
                  <c16:uniqueId val="{0000001F-0265-41A7-A364-3DB8BA70EEF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{8038755F-E6CA-4B11-8D67-F22B4A3A1C3B}</c15:txfldGUID>
                      <c15:f>Diagramm!$K$55</c15:f>
                      <c15:dlblFieldTableCache>
                        <c:ptCount val="1"/>
                      </c15:dlblFieldTableCache>
                    </c15:dlblFTEntry>
                  </c15:dlblFieldTable>
                  <c15:showDataLabelsRange val="0"/>
                </c:ext>
                <c:ext xmlns:c16="http://schemas.microsoft.com/office/drawing/2014/chart" uri="{C3380CC4-5D6E-409C-BE32-E72D297353CC}">
                  <c16:uniqueId val="{00000020-0265-41A7-A364-3DB8BA70EEF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{46E6C81F-8733-4431-9440-8241E8E0E02B}</c15:txfldGUID>
                      <c15:f>Diagramm!$K$56</c15:f>
                      <c15:dlblFieldTableCache>
                        <c:ptCount val="1"/>
                      </c15:dlblFieldTableCache>
                    </c15:dlblFTEntry>
                  </c15:dlblFieldTable>
                  <c15:showDataLabelsRange val="0"/>
                </c:ext>
                <c:ext xmlns:c16="http://schemas.microsoft.com/office/drawing/2014/chart" uri="{C3380CC4-5D6E-409C-BE32-E72D297353CC}">
                  <c16:uniqueId val="{00000021-0265-41A7-A364-3DB8BA70EEF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{B38E7F56-AB8F-49D2-82BE-393E074A2F7B}</c15:txfldGUID>
                      <c15:f>Diagramm!$K$57</c15:f>
                      <c15:dlblFieldTableCache>
                        <c:ptCount val="1"/>
                      </c15:dlblFieldTableCache>
                    </c15:dlblFTEntry>
                  </c15:dlblFieldTable>
                  <c15:showDataLabelsRange val="0"/>
                </c:ext>
                <c:ext xmlns:c16="http://schemas.microsoft.com/office/drawing/2014/chart" uri="{C3380CC4-5D6E-409C-BE32-E72D297353CC}">
                  <c16:uniqueId val="{00000022-0265-41A7-A364-3DB8BA70EEF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{740E2DB3-0E63-40F6-BCF9-67030B02887B}</c15:txfldGUID>
                      <c15:f>Diagramm!$K$58</c15:f>
                      <c15:dlblFieldTableCache>
                        <c:ptCount val="1"/>
                      </c15:dlblFieldTableCache>
                    </c15:dlblFTEntry>
                  </c15:dlblFieldTable>
                  <c15:showDataLabelsRange val="0"/>
                </c:ext>
                <c:ext xmlns:c16="http://schemas.microsoft.com/office/drawing/2014/chart" uri="{C3380CC4-5D6E-409C-BE32-E72D297353CC}">
                  <c16:uniqueId val="{00000023-0265-41A7-A364-3DB8BA70EEF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{13D2B997-C141-4F3F-B5F6-AAC065BE6F61}</c15:txfldGUID>
                      <c15:f>Diagramm!$K$59</c15:f>
                      <c15:dlblFieldTableCache>
                        <c:ptCount val="1"/>
                      </c15:dlblFieldTableCache>
                    </c15:dlblFTEntry>
                  </c15:dlblFieldTable>
                  <c15:showDataLabelsRange val="0"/>
                </c:ext>
                <c:ext xmlns:c16="http://schemas.microsoft.com/office/drawing/2014/chart" uri="{C3380CC4-5D6E-409C-BE32-E72D297353CC}">
                  <c16:uniqueId val="{00000024-0265-41A7-A364-3DB8BA70EEF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{61AD203D-F6D7-4965-891B-E41DDB1B408C}</c15:txfldGUID>
                      <c15:f>Diagramm!$K$60</c15:f>
                      <c15:dlblFieldTableCache>
                        <c:ptCount val="1"/>
                      </c15:dlblFieldTableCache>
                    </c15:dlblFTEntry>
                  </c15:dlblFieldTable>
                  <c15:showDataLabelsRange val="0"/>
                </c:ext>
                <c:ext xmlns:c16="http://schemas.microsoft.com/office/drawing/2014/chart" uri="{C3380CC4-5D6E-409C-BE32-E72D297353CC}">
                  <c16:uniqueId val="{00000025-0265-41A7-A364-3DB8BA70EEF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{B6B142EC-A2FB-485D-818A-E841D8229285}</c15:txfldGUID>
                      <c15:f>Diagramm!$K$61</c15:f>
                      <c15:dlblFieldTableCache>
                        <c:ptCount val="1"/>
                      </c15:dlblFieldTableCache>
                    </c15:dlblFTEntry>
                  </c15:dlblFieldTable>
                  <c15:showDataLabelsRange val="0"/>
                </c:ext>
                <c:ext xmlns:c16="http://schemas.microsoft.com/office/drawing/2014/chart" uri="{C3380CC4-5D6E-409C-BE32-E72D297353CC}">
                  <c16:uniqueId val="{00000026-0265-41A7-A364-3DB8BA70EEF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{EEB9652E-9421-4304-9E1B-806E0163558E}</c15:txfldGUID>
                      <c15:f>Diagramm!$K$62</c15:f>
                      <c15:dlblFieldTableCache>
                        <c:ptCount val="1"/>
                      </c15:dlblFieldTableCache>
                    </c15:dlblFTEntry>
                  </c15:dlblFieldTable>
                  <c15:showDataLabelsRange val="0"/>
                </c:ext>
                <c:ext xmlns:c16="http://schemas.microsoft.com/office/drawing/2014/chart" uri="{C3380CC4-5D6E-409C-BE32-E72D297353CC}">
                  <c16:uniqueId val="{00000027-0265-41A7-A364-3DB8BA70EEF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{AD5673E9-D083-4D49-A0E0-604415E08392}</c15:txfldGUID>
                      <c15:f>Diagramm!$K$63</c15:f>
                      <c15:dlblFieldTableCache>
                        <c:ptCount val="1"/>
                      </c15:dlblFieldTableCache>
                    </c15:dlblFTEntry>
                  </c15:dlblFieldTable>
                  <c15:showDataLabelsRange val="0"/>
                </c:ext>
                <c:ext xmlns:c16="http://schemas.microsoft.com/office/drawing/2014/chart" uri="{C3380CC4-5D6E-409C-BE32-E72D297353CC}">
                  <c16:uniqueId val="{00000028-0265-41A7-A364-3DB8BA70EEF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{5F3EBD29-5430-4F7C-9604-1449EA7C5224}</c15:txfldGUID>
                      <c15:f>Diagramm!$K$64</c15:f>
                      <c15:dlblFieldTableCache>
                        <c:ptCount val="1"/>
                      </c15:dlblFieldTableCache>
                    </c15:dlblFTEntry>
                  </c15:dlblFieldTable>
                  <c15:showDataLabelsRange val="0"/>
                </c:ext>
                <c:ext xmlns:c16="http://schemas.microsoft.com/office/drawing/2014/chart" uri="{C3380CC4-5D6E-409C-BE32-E72D297353CC}">
                  <c16:uniqueId val="{00000029-0265-41A7-A364-3DB8BA70EEF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{3CFEF1C7-5A84-423F-A70B-A7F60F00401B}</c15:txfldGUID>
                      <c15:f>Diagramm!$K$65</c15:f>
                      <c15:dlblFieldTableCache>
                        <c:ptCount val="1"/>
                      </c15:dlblFieldTableCache>
                    </c15:dlblFTEntry>
                  </c15:dlblFieldTable>
                  <c15:showDataLabelsRange val="0"/>
                </c:ext>
                <c:ext xmlns:c16="http://schemas.microsoft.com/office/drawing/2014/chart" uri="{C3380CC4-5D6E-409C-BE32-E72D297353CC}">
                  <c16:uniqueId val="{0000002A-0265-41A7-A364-3DB8BA70EEF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{467D038C-3006-4070-9DE8-9F298BE096FF}</c15:txfldGUID>
                      <c15:f>Diagramm!$K$66</c15:f>
                      <c15:dlblFieldTableCache>
                        <c:ptCount val="1"/>
                      </c15:dlblFieldTableCache>
                    </c15:dlblFTEntry>
                  </c15:dlblFieldTable>
                  <c15:showDataLabelsRange val="0"/>
                </c:ext>
                <c:ext xmlns:c16="http://schemas.microsoft.com/office/drawing/2014/chart" uri="{C3380CC4-5D6E-409C-BE32-E72D297353CC}">
                  <c16:uniqueId val="{0000002B-0265-41A7-A364-3DB8BA70EEF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{75CE918B-7D16-438E-A571-5EBBF72356B6}</c15:txfldGUID>
                      <c15:f>Diagramm!$K$67</c15:f>
                      <c15:dlblFieldTableCache>
                        <c:ptCount val="1"/>
                      </c15:dlblFieldTableCache>
                    </c15:dlblFTEntry>
                  </c15:dlblFieldTable>
                  <c15:showDataLabelsRange val="0"/>
                </c:ext>
                <c:ext xmlns:c16="http://schemas.microsoft.com/office/drawing/2014/chart" uri="{C3380CC4-5D6E-409C-BE32-E72D297353CC}">
                  <c16:uniqueId val="{0000002C-0265-41A7-A364-3DB8BA70EEF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265-41A7-A364-3DB8BA70EEF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{5D8FE10D-1182-4970-A61A-C8081AEB67D8}</c15:txfldGUID>
                      <c15:f>Diagramm!$J$46</c15:f>
                      <c15:dlblFieldTableCache>
                        <c:ptCount val="1"/>
                      </c15:dlblFieldTableCache>
                    </c15:dlblFTEntry>
                  </c15:dlblFieldTable>
                  <c15:showDataLabelsRange val="0"/>
                </c:ext>
                <c:ext xmlns:c16="http://schemas.microsoft.com/office/drawing/2014/chart" uri="{C3380CC4-5D6E-409C-BE32-E72D297353CC}">
                  <c16:uniqueId val="{0000002E-0265-41A7-A364-3DB8BA70EEF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{6F9B0224-4DA3-43A6-90CA-F2B2E072F737}</c15:txfldGUID>
                      <c15:f>Diagramm!$J$47</c15:f>
                      <c15:dlblFieldTableCache>
                        <c:ptCount val="1"/>
                      </c15:dlblFieldTableCache>
                    </c15:dlblFTEntry>
                  </c15:dlblFieldTable>
                  <c15:showDataLabelsRange val="0"/>
                </c:ext>
                <c:ext xmlns:c16="http://schemas.microsoft.com/office/drawing/2014/chart" uri="{C3380CC4-5D6E-409C-BE32-E72D297353CC}">
                  <c16:uniqueId val="{0000002F-0265-41A7-A364-3DB8BA70EEF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{ED478D14-66B9-43BA-9509-05AAA94AA661}</c15:txfldGUID>
                      <c15:f>Diagramm!$J$48</c15:f>
                      <c15:dlblFieldTableCache>
                        <c:ptCount val="1"/>
                      </c15:dlblFieldTableCache>
                    </c15:dlblFTEntry>
                  </c15:dlblFieldTable>
                  <c15:showDataLabelsRange val="0"/>
                </c:ext>
                <c:ext xmlns:c16="http://schemas.microsoft.com/office/drawing/2014/chart" uri="{C3380CC4-5D6E-409C-BE32-E72D297353CC}">
                  <c16:uniqueId val="{00000030-0265-41A7-A364-3DB8BA70EEF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{57569E3E-2004-486C-BD1E-F7164609AB56}</c15:txfldGUID>
                      <c15:f>Diagramm!$J$49</c15:f>
                      <c15:dlblFieldTableCache>
                        <c:ptCount val="1"/>
                      </c15:dlblFieldTableCache>
                    </c15:dlblFTEntry>
                  </c15:dlblFieldTable>
                  <c15:showDataLabelsRange val="0"/>
                </c:ext>
                <c:ext xmlns:c16="http://schemas.microsoft.com/office/drawing/2014/chart" uri="{C3380CC4-5D6E-409C-BE32-E72D297353CC}">
                  <c16:uniqueId val="{00000031-0265-41A7-A364-3DB8BA70EEF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{4DD7B3DA-A928-4139-8575-A350632DCEC2}</c15:txfldGUID>
                      <c15:f>Diagramm!$J$50</c15:f>
                      <c15:dlblFieldTableCache>
                        <c:ptCount val="1"/>
                      </c15:dlblFieldTableCache>
                    </c15:dlblFTEntry>
                  </c15:dlblFieldTable>
                  <c15:showDataLabelsRange val="0"/>
                </c:ext>
                <c:ext xmlns:c16="http://schemas.microsoft.com/office/drawing/2014/chart" uri="{C3380CC4-5D6E-409C-BE32-E72D297353CC}">
                  <c16:uniqueId val="{00000032-0265-41A7-A364-3DB8BA70EEF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{87826AE9-0000-4A95-B124-F784F7A920CE}</c15:txfldGUID>
                      <c15:f>Diagramm!$J$51</c15:f>
                      <c15:dlblFieldTableCache>
                        <c:ptCount val="1"/>
                      </c15:dlblFieldTableCache>
                    </c15:dlblFTEntry>
                  </c15:dlblFieldTable>
                  <c15:showDataLabelsRange val="0"/>
                </c:ext>
                <c:ext xmlns:c16="http://schemas.microsoft.com/office/drawing/2014/chart" uri="{C3380CC4-5D6E-409C-BE32-E72D297353CC}">
                  <c16:uniqueId val="{00000033-0265-41A7-A364-3DB8BA70EEF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{6F603175-1206-42DA-B1E9-6CE3D35DE2DE}</c15:txfldGUID>
                      <c15:f>Diagramm!$J$52</c15:f>
                      <c15:dlblFieldTableCache>
                        <c:ptCount val="1"/>
                      </c15:dlblFieldTableCache>
                    </c15:dlblFTEntry>
                  </c15:dlblFieldTable>
                  <c15:showDataLabelsRange val="0"/>
                </c:ext>
                <c:ext xmlns:c16="http://schemas.microsoft.com/office/drawing/2014/chart" uri="{C3380CC4-5D6E-409C-BE32-E72D297353CC}">
                  <c16:uniqueId val="{00000034-0265-41A7-A364-3DB8BA70EEF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{EC2A94F0-85CD-443E-963E-79212415EFFE}</c15:txfldGUID>
                      <c15:f>Diagramm!$J$53</c15:f>
                      <c15:dlblFieldTableCache>
                        <c:ptCount val="1"/>
                      </c15:dlblFieldTableCache>
                    </c15:dlblFTEntry>
                  </c15:dlblFieldTable>
                  <c15:showDataLabelsRange val="0"/>
                </c:ext>
                <c:ext xmlns:c16="http://schemas.microsoft.com/office/drawing/2014/chart" uri="{C3380CC4-5D6E-409C-BE32-E72D297353CC}">
                  <c16:uniqueId val="{00000035-0265-41A7-A364-3DB8BA70EEF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{DF0A9C66-99AF-4479-9A27-C9375336F091}</c15:txfldGUID>
                      <c15:f>Diagramm!$J$54</c15:f>
                      <c15:dlblFieldTableCache>
                        <c:ptCount val="1"/>
                      </c15:dlblFieldTableCache>
                    </c15:dlblFTEntry>
                  </c15:dlblFieldTable>
                  <c15:showDataLabelsRange val="0"/>
                </c:ext>
                <c:ext xmlns:c16="http://schemas.microsoft.com/office/drawing/2014/chart" uri="{C3380CC4-5D6E-409C-BE32-E72D297353CC}">
                  <c16:uniqueId val="{00000036-0265-41A7-A364-3DB8BA70EEF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{1033A3B2-F7DF-4B95-A2F1-60C7DC348FCD}</c15:txfldGUID>
                      <c15:f>Diagramm!$J$55</c15:f>
                      <c15:dlblFieldTableCache>
                        <c:ptCount val="1"/>
                      </c15:dlblFieldTableCache>
                    </c15:dlblFTEntry>
                  </c15:dlblFieldTable>
                  <c15:showDataLabelsRange val="0"/>
                </c:ext>
                <c:ext xmlns:c16="http://schemas.microsoft.com/office/drawing/2014/chart" uri="{C3380CC4-5D6E-409C-BE32-E72D297353CC}">
                  <c16:uniqueId val="{00000037-0265-41A7-A364-3DB8BA70EEF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{B4ED9817-2E98-4C72-A066-63BF77838982}</c15:txfldGUID>
                      <c15:f>Diagramm!$J$56</c15:f>
                      <c15:dlblFieldTableCache>
                        <c:ptCount val="1"/>
                      </c15:dlblFieldTableCache>
                    </c15:dlblFTEntry>
                  </c15:dlblFieldTable>
                  <c15:showDataLabelsRange val="0"/>
                </c:ext>
                <c:ext xmlns:c16="http://schemas.microsoft.com/office/drawing/2014/chart" uri="{C3380CC4-5D6E-409C-BE32-E72D297353CC}">
                  <c16:uniqueId val="{00000038-0265-41A7-A364-3DB8BA70EEF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{630DE3D9-370F-4F0D-946A-133FFD08CFFE}</c15:txfldGUID>
                      <c15:f>Diagramm!$J$57</c15:f>
                      <c15:dlblFieldTableCache>
                        <c:ptCount val="1"/>
                      </c15:dlblFieldTableCache>
                    </c15:dlblFTEntry>
                  </c15:dlblFieldTable>
                  <c15:showDataLabelsRange val="0"/>
                </c:ext>
                <c:ext xmlns:c16="http://schemas.microsoft.com/office/drawing/2014/chart" uri="{C3380CC4-5D6E-409C-BE32-E72D297353CC}">
                  <c16:uniqueId val="{00000039-0265-41A7-A364-3DB8BA70EEF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{F70298FF-2D6A-463C-97E6-565CAB2E90FF}</c15:txfldGUID>
                      <c15:f>Diagramm!$J$58</c15:f>
                      <c15:dlblFieldTableCache>
                        <c:ptCount val="1"/>
                      </c15:dlblFieldTableCache>
                    </c15:dlblFTEntry>
                  </c15:dlblFieldTable>
                  <c15:showDataLabelsRange val="0"/>
                </c:ext>
                <c:ext xmlns:c16="http://schemas.microsoft.com/office/drawing/2014/chart" uri="{C3380CC4-5D6E-409C-BE32-E72D297353CC}">
                  <c16:uniqueId val="{0000003A-0265-41A7-A364-3DB8BA70EEF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{77B9BB9B-98BB-4D4B-B014-984B4210A9A3}</c15:txfldGUID>
                      <c15:f>Diagramm!$J$59</c15:f>
                      <c15:dlblFieldTableCache>
                        <c:ptCount val="1"/>
                      </c15:dlblFieldTableCache>
                    </c15:dlblFTEntry>
                  </c15:dlblFieldTable>
                  <c15:showDataLabelsRange val="0"/>
                </c:ext>
                <c:ext xmlns:c16="http://schemas.microsoft.com/office/drawing/2014/chart" uri="{C3380CC4-5D6E-409C-BE32-E72D297353CC}">
                  <c16:uniqueId val="{0000003B-0265-41A7-A364-3DB8BA70EEF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{C9A6D0E8-C334-4B1F-8FCD-CD91251BA5BA}</c15:txfldGUID>
                      <c15:f>Diagramm!$J$60</c15:f>
                      <c15:dlblFieldTableCache>
                        <c:ptCount val="1"/>
                      </c15:dlblFieldTableCache>
                    </c15:dlblFTEntry>
                  </c15:dlblFieldTable>
                  <c15:showDataLabelsRange val="0"/>
                </c:ext>
                <c:ext xmlns:c16="http://schemas.microsoft.com/office/drawing/2014/chart" uri="{C3380CC4-5D6E-409C-BE32-E72D297353CC}">
                  <c16:uniqueId val="{0000003C-0265-41A7-A364-3DB8BA70EEF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{01525401-0B2D-4A68-920A-7AF02A62CC8E}</c15:txfldGUID>
                      <c15:f>Diagramm!$J$61</c15:f>
                      <c15:dlblFieldTableCache>
                        <c:ptCount val="1"/>
                      </c15:dlblFieldTableCache>
                    </c15:dlblFTEntry>
                  </c15:dlblFieldTable>
                  <c15:showDataLabelsRange val="0"/>
                </c:ext>
                <c:ext xmlns:c16="http://schemas.microsoft.com/office/drawing/2014/chart" uri="{C3380CC4-5D6E-409C-BE32-E72D297353CC}">
                  <c16:uniqueId val="{0000003D-0265-41A7-A364-3DB8BA70EEF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{BAD352BD-19B2-4B6A-BE5B-C2F2110AB169}</c15:txfldGUID>
                      <c15:f>Diagramm!$J$62</c15:f>
                      <c15:dlblFieldTableCache>
                        <c:ptCount val="1"/>
                      </c15:dlblFieldTableCache>
                    </c15:dlblFTEntry>
                  </c15:dlblFieldTable>
                  <c15:showDataLabelsRange val="0"/>
                </c:ext>
                <c:ext xmlns:c16="http://schemas.microsoft.com/office/drawing/2014/chart" uri="{C3380CC4-5D6E-409C-BE32-E72D297353CC}">
                  <c16:uniqueId val="{0000003E-0265-41A7-A364-3DB8BA70EEF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{38AF7D78-CFD1-484F-97D9-1FE21767662F}</c15:txfldGUID>
                      <c15:f>Diagramm!$J$63</c15:f>
                      <c15:dlblFieldTableCache>
                        <c:ptCount val="1"/>
                      </c15:dlblFieldTableCache>
                    </c15:dlblFTEntry>
                  </c15:dlblFieldTable>
                  <c15:showDataLabelsRange val="0"/>
                </c:ext>
                <c:ext xmlns:c16="http://schemas.microsoft.com/office/drawing/2014/chart" uri="{C3380CC4-5D6E-409C-BE32-E72D297353CC}">
                  <c16:uniqueId val="{0000003F-0265-41A7-A364-3DB8BA70EEF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{7273CCCE-1C33-46F2-BB81-2A5507672E45}</c15:txfldGUID>
                      <c15:f>Diagramm!$J$64</c15:f>
                      <c15:dlblFieldTableCache>
                        <c:ptCount val="1"/>
                      </c15:dlblFieldTableCache>
                    </c15:dlblFTEntry>
                  </c15:dlblFieldTable>
                  <c15:showDataLabelsRange val="0"/>
                </c:ext>
                <c:ext xmlns:c16="http://schemas.microsoft.com/office/drawing/2014/chart" uri="{C3380CC4-5D6E-409C-BE32-E72D297353CC}">
                  <c16:uniqueId val="{00000040-0265-41A7-A364-3DB8BA70EEF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{0F8EE1E5-AB76-4AA8-840E-0592165A8A5C}</c15:txfldGUID>
                      <c15:f>Diagramm!$J$65</c15:f>
                      <c15:dlblFieldTableCache>
                        <c:ptCount val="1"/>
                      </c15:dlblFieldTableCache>
                    </c15:dlblFTEntry>
                  </c15:dlblFieldTable>
                  <c15:showDataLabelsRange val="0"/>
                </c:ext>
                <c:ext xmlns:c16="http://schemas.microsoft.com/office/drawing/2014/chart" uri="{C3380CC4-5D6E-409C-BE32-E72D297353CC}">
                  <c16:uniqueId val="{00000041-0265-41A7-A364-3DB8BA70EEF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{77431803-3E3E-42AC-9227-9C0362544724}</c15:txfldGUID>
                      <c15:f>Diagramm!$J$66</c15:f>
                      <c15:dlblFieldTableCache>
                        <c:ptCount val="1"/>
                      </c15:dlblFieldTableCache>
                    </c15:dlblFTEntry>
                  </c15:dlblFieldTable>
                  <c15:showDataLabelsRange val="0"/>
                </c:ext>
                <c:ext xmlns:c16="http://schemas.microsoft.com/office/drawing/2014/chart" uri="{C3380CC4-5D6E-409C-BE32-E72D297353CC}">
                  <c16:uniqueId val="{00000042-0265-41A7-A364-3DB8BA70EEF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{56215730-EACC-4647-B761-088587DDBB4E}</c15:txfldGUID>
                      <c15:f>Diagramm!$J$67</c15:f>
                      <c15:dlblFieldTableCache>
                        <c:ptCount val="1"/>
                      </c15:dlblFieldTableCache>
                    </c15:dlblFTEntry>
                  </c15:dlblFieldTable>
                  <c15:showDataLabelsRange val="0"/>
                </c:ext>
                <c:ext xmlns:c16="http://schemas.microsoft.com/office/drawing/2014/chart" uri="{C3380CC4-5D6E-409C-BE32-E72D297353CC}">
                  <c16:uniqueId val="{00000043-0265-41A7-A364-3DB8BA70EEF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265-41A7-A364-3DB8BA70EEF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6EE-4D35-B6C8-203ABB75105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EE-4D35-B6C8-203ABB75105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6EE-4D35-B6C8-203ABB75105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EE-4D35-B6C8-203ABB75105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6EE-4D35-B6C8-203ABB75105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6EE-4D35-B6C8-203ABB75105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6EE-4D35-B6C8-203ABB75105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6EE-4D35-B6C8-203ABB75105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6EE-4D35-B6C8-203ABB75105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6EE-4D35-B6C8-203ABB75105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6EE-4D35-B6C8-203ABB75105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6EE-4D35-B6C8-203ABB75105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6EE-4D35-B6C8-203ABB75105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6EE-4D35-B6C8-203ABB75105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6EE-4D35-B6C8-203ABB75105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6EE-4D35-B6C8-203ABB75105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6EE-4D35-B6C8-203ABB75105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6EE-4D35-B6C8-203ABB75105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6EE-4D35-B6C8-203ABB75105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6EE-4D35-B6C8-203ABB75105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6EE-4D35-B6C8-203ABB75105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6EE-4D35-B6C8-203ABB75105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6EE-4D35-B6C8-203ABB75105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6EE-4D35-B6C8-203ABB75105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6EE-4D35-B6C8-203ABB75105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6EE-4D35-B6C8-203ABB75105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6EE-4D35-B6C8-203ABB75105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6EE-4D35-B6C8-203ABB75105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6EE-4D35-B6C8-203ABB75105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6EE-4D35-B6C8-203ABB75105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6EE-4D35-B6C8-203ABB75105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6EE-4D35-B6C8-203ABB75105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6EE-4D35-B6C8-203ABB75105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6EE-4D35-B6C8-203ABB75105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6EE-4D35-B6C8-203ABB75105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6EE-4D35-B6C8-203ABB75105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6EE-4D35-B6C8-203ABB75105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6EE-4D35-B6C8-203ABB75105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6EE-4D35-B6C8-203ABB75105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6EE-4D35-B6C8-203ABB75105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6EE-4D35-B6C8-203ABB75105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6EE-4D35-B6C8-203ABB75105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6EE-4D35-B6C8-203ABB75105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6EE-4D35-B6C8-203ABB75105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6EE-4D35-B6C8-203ABB75105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6EE-4D35-B6C8-203ABB75105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6EE-4D35-B6C8-203ABB75105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6EE-4D35-B6C8-203ABB75105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6EE-4D35-B6C8-203ABB75105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6EE-4D35-B6C8-203ABB75105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6EE-4D35-B6C8-203ABB75105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6EE-4D35-B6C8-203ABB75105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6EE-4D35-B6C8-203ABB75105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6EE-4D35-B6C8-203ABB75105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6EE-4D35-B6C8-203ABB75105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6EE-4D35-B6C8-203ABB75105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6EE-4D35-B6C8-203ABB75105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6EE-4D35-B6C8-203ABB75105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6EE-4D35-B6C8-203ABB75105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6EE-4D35-B6C8-203ABB75105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6EE-4D35-B6C8-203ABB75105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6EE-4D35-B6C8-203ABB75105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6EE-4D35-B6C8-203ABB75105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6EE-4D35-B6C8-203ABB75105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6EE-4D35-B6C8-203ABB75105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6EE-4D35-B6C8-203ABB75105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6EE-4D35-B6C8-203ABB75105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6EE-4D35-B6C8-203ABB75105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6EE-4D35-B6C8-203ABB75105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101.99560739169948</c:v>
                </c:pt>
                <c:pt idx="2">
                  <c:v>103.97228112693125</c:v>
                </c:pt>
                <c:pt idx="3">
                  <c:v>100.84444107846107</c:v>
                </c:pt>
                <c:pt idx="4">
                  <c:v>102.60905786125416</c:v>
                </c:pt>
                <c:pt idx="5">
                  <c:v>104.38124810663436</c:v>
                </c:pt>
                <c:pt idx="6">
                  <c:v>105.49076037564376</c:v>
                </c:pt>
                <c:pt idx="7">
                  <c:v>102.73401999394123</c:v>
                </c:pt>
                <c:pt idx="8">
                  <c:v>104.44562253862466</c:v>
                </c:pt>
                <c:pt idx="9">
                  <c:v>105.22568918509543</c:v>
                </c:pt>
                <c:pt idx="10">
                  <c:v>107.63783701908514</c:v>
                </c:pt>
                <c:pt idx="11">
                  <c:v>105.42259921235988</c:v>
                </c:pt>
                <c:pt idx="12">
                  <c:v>106.24053317176615</c:v>
                </c:pt>
                <c:pt idx="13">
                  <c:v>107.85746743411086</c:v>
                </c:pt>
                <c:pt idx="14">
                  <c:v>111.15571039079066</c:v>
                </c:pt>
                <c:pt idx="15">
                  <c:v>108.46713117237201</c:v>
                </c:pt>
                <c:pt idx="16">
                  <c:v>109.84928809451682</c:v>
                </c:pt>
                <c:pt idx="17">
                  <c:v>111.12920327173583</c:v>
                </c:pt>
                <c:pt idx="18">
                  <c:v>113.3936685852772</c:v>
                </c:pt>
                <c:pt idx="19">
                  <c:v>110.82626476825203</c:v>
                </c:pt>
                <c:pt idx="20">
                  <c:v>110.36807028173281</c:v>
                </c:pt>
                <c:pt idx="21">
                  <c:v>111.54953044531959</c:v>
                </c:pt>
                <c:pt idx="22">
                  <c:v>114.05255983035443</c:v>
                </c:pt>
                <c:pt idx="23">
                  <c:v>111.86761587397757</c:v>
                </c:pt>
                <c:pt idx="24">
                  <c:v>112.88624659194184</c:v>
                </c:pt>
              </c:numCache>
            </c:numRef>
          </c:val>
          <c:smooth val="0"/>
          <c:extLst>
            <c:ext xmlns:c16="http://schemas.microsoft.com/office/drawing/2014/chart" uri="{C3380CC4-5D6E-409C-BE32-E72D297353CC}">
              <c16:uniqueId val="{00000000-98E6-46D4-87CB-BA0ED6E0B4A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104.900718208703</c:v>
                </c:pt>
                <c:pt idx="2">
                  <c:v>106.2526404731728</c:v>
                </c:pt>
                <c:pt idx="3">
                  <c:v>98.943810730882973</c:v>
                </c:pt>
                <c:pt idx="4">
                  <c:v>97.253907900295729</c:v>
                </c:pt>
                <c:pt idx="5">
                  <c:v>104.98521335023237</c:v>
                </c:pt>
                <c:pt idx="6">
                  <c:v>107.09759188846641</c:v>
                </c:pt>
                <c:pt idx="7">
                  <c:v>100.63371356147022</c:v>
                </c:pt>
                <c:pt idx="8">
                  <c:v>102.7038445289396</c:v>
                </c:pt>
                <c:pt idx="9">
                  <c:v>107.43557245458386</c:v>
                </c:pt>
                <c:pt idx="10">
                  <c:v>112.2517955217575</c:v>
                </c:pt>
                <c:pt idx="11">
                  <c:v>107.60456273764258</c:v>
                </c:pt>
                <c:pt idx="12">
                  <c:v>108.7029995775243</c:v>
                </c:pt>
                <c:pt idx="13">
                  <c:v>115.50485847063794</c:v>
                </c:pt>
                <c:pt idx="14">
                  <c:v>120.40557667934092</c:v>
                </c:pt>
                <c:pt idx="15">
                  <c:v>114.15293620616815</c:v>
                </c:pt>
                <c:pt idx="16">
                  <c:v>115.08238276299112</c:v>
                </c:pt>
                <c:pt idx="17">
                  <c:v>119.64512040557669</c:v>
                </c:pt>
                <c:pt idx="18">
                  <c:v>125.34854245880862</c:v>
                </c:pt>
                <c:pt idx="19">
                  <c:v>121.54626108998731</c:v>
                </c:pt>
                <c:pt idx="20">
                  <c:v>120.53231939163499</c:v>
                </c:pt>
                <c:pt idx="21">
                  <c:v>128.05238698774821</c:v>
                </c:pt>
                <c:pt idx="22">
                  <c:v>134.0515420363329</c:v>
                </c:pt>
                <c:pt idx="23">
                  <c:v>129.53105196451205</c:v>
                </c:pt>
                <c:pt idx="24">
                  <c:v>128.55935783692439</c:v>
                </c:pt>
              </c:numCache>
            </c:numRef>
          </c:val>
          <c:smooth val="0"/>
          <c:extLst>
            <c:ext xmlns:c16="http://schemas.microsoft.com/office/drawing/2014/chart" uri="{C3380CC4-5D6E-409C-BE32-E72D297353CC}">
              <c16:uniqueId val="{00000001-98E6-46D4-87CB-BA0ED6E0B4A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102.28923271234606</c:v>
                </c:pt>
                <c:pt idx="2">
                  <c:v>100.78939059046417</c:v>
                </c:pt>
                <c:pt idx="3">
                  <c:v>100.04736343542785</c:v>
                </c:pt>
                <c:pt idx="4">
                  <c:v>94.963688032838647</c:v>
                </c:pt>
                <c:pt idx="5">
                  <c:v>96.431954531101994</c:v>
                </c:pt>
                <c:pt idx="6">
                  <c:v>96.037259235869911</c:v>
                </c:pt>
                <c:pt idx="7">
                  <c:v>95.989895800442056</c:v>
                </c:pt>
                <c:pt idx="8">
                  <c:v>95.610988317019263</c:v>
                </c:pt>
                <c:pt idx="9">
                  <c:v>96.495105778339124</c:v>
                </c:pt>
                <c:pt idx="10">
                  <c:v>95.453110198926424</c:v>
                </c:pt>
                <c:pt idx="11">
                  <c:v>94.837385538364387</c:v>
                </c:pt>
                <c:pt idx="12">
                  <c:v>93.43227028733817</c:v>
                </c:pt>
                <c:pt idx="13">
                  <c:v>96.700347331859803</c:v>
                </c:pt>
                <c:pt idx="14">
                  <c:v>94.632143984843694</c:v>
                </c:pt>
                <c:pt idx="15">
                  <c:v>94.221660877802336</c:v>
                </c:pt>
                <c:pt idx="16">
                  <c:v>93.021787180296812</c:v>
                </c:pt>
                <c:pt idx="17">
                  <c:v>95.595200505209974</c:v>
                </c:pt>
                <c:pt idx="18">
                  <c:v>93.400694663719605</c:v>
                </c:pt>
                <c:pt idx="19">
                  <c:v>93.053362803915377</c:v>
                </c:pt>
                <c:pt idx="20">
                  <c:v>92.200820966214081</c:v>
                </c:pt>
                <c:pt idx="21">
                  <c:v>95.642563940637828</c:v>
                </c:pt>
                <c:pt idx="22">
                  <c:v>91.474581622987046</c:v>
                </c:pt>
                <c:pt idx="23">
                  <c:v>90.937796021471428</c:v>
                </c:pt>
                <c:pt idx="24">
                  <c:v>88.317019261130397</c:v>
                </c:pt>
              </c:numCache>
            </c:numRef>
          </c:val>
          <c:smooth val="0"/>
          <c:extLst>
            <c:ext xmlns:c16="http://schemas.microsoft.com/office/drawing/2014/chart" uri="{C3380CC4-5D6E-409C-BE32-E72D297353CC}">
              <c16:uniqueId val="{00000002-98E6-46D4-87CB-BA0ED6E0B4A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8E6-46D4-87CB-BA0ED6E0B4A1}"/>
                </c:ext>
              </c:extLst>
            </c:dLbl>
            <c:dLbl>
              <c:idx val="1"/>
              <c:delete val="1"/>
              <c:extLst>
                <c:ext xmlns:c15="http://schemas.microsoft.com/office/drawing/2012/chart" uri="{CE6537A1-D6FC-4f65-9D91-7224C49458BB}"/>
                <c:ext xmlns:c16="http://schemas.microsoft.com/office/drawing/2014/chart" uri="{C3380CC4-5D6E-409C-BE32-E72D297353CC}">
                  <c16:uniqueId val="{00000004-98E6-46D4-87CB-BA0ED6E0B4A1}"/>
                </c:ext>
              </c:extLst>
            </c:dLbl>
            <c:dLbl>
              <c:idx val="2"/>
              <c:delete val="1"/>
              <c:extLst>
                <c:ext xmlns:c15="http://schemas.microsoft.com/office/drawing/2012/chart" uri="{CE6537A1-D6FC-4f65-9D91-7224C49458BB}"/>
                <c:ext xmlns:c16="http://schemas.microsoft.com/office/drawing/2014/chart" uri="{C3380CC4-5D6E-409C-BE32-E72D297353CC}">
                  <c16:uniqueId val="{00000005-98E6-46D4-87CB-BA0ED6E0B4A1}"/>
                </c:ext>
              </c:extLst>
            </c:dLbl>
            <c:dLbl>
              <c:idx val="3"/>
              <c:delete val="1"/>
              <c:extLst>
                <c:ext xmlns:c15="http://schemas.microsoft.com/office/drawing/2012/chart" uri="{CE6537A1-D6FC-4f65-9D91-7224C49458BB}"/>
                <c:ext xmlns:c16="http://schemas.microsoft.com/office/drawing/2014/chart" uri="{C3380CC4-5D6E-409C-BE32-E72D297353CC}">
                  <c16:uniqueId val="{00000006-98E6-46D4-87CB-BA0ED6E0B4A1}"/>
                </c:ext>
              </c:extLst>
            </c:dLbl>
            <c:dLbl>
              <c:idx val="4"/>
              <c:delete val="1"/>
              <c:extLst>
                <c:ext xmlns:c15="http://schemas.microsoft.com/office/drawing/2012/chart" uri="{CE6537A1-D6FC-4f65-9D91-7224C49458BB}"/>
                <c:ext xmlns:c16="http://schemas.microsoft.com/office/drawing/2014/chart" uri="{C3380CC4-5D6E-409C-BE32-E72D297353CC}">
                  <c16:uniqueId val="{00000007-98E6-46D4-87CB-BA0ED6E0B4A1}"/>
                </c:ext>
              </c:extLst>
            </c:dLbl>
            <c:dLbl>
              <c:idx val="5"/>
              <c:delete val="1"/>
              <c:extLst>
                <c:ext xmlns:c15="http://schemas.microsoft.com/office/drawing/2012/chart" uri="{CE6537A1-D6FC-4f65-9D91-7224C49458BB}"/>
                <c:ext xmlns:c16="http://schemas.microsoft.com/office/drawing/2014/chart" uri="{C3380CC4-5D6E-409C-BE32-E72D297353CC}">
                  <c16:uniqueId val="{00000008-98E6-46D4-87CB-BA0ED6E0B4A1}"/>
                </c:ext>
              </c:extLst>
            </c:dLbl>
            <c:dLbl>
              <c:idx val="6"/>
              <c:delete val="1"/>
              <c:extLst>
                <c:ext xmlns:c15="http://schemas.microsoft.com/office/drawing/2012/chart" uri="{CE6537A1-D6FC-4f65-9D91-7224C49458BB}"/>
                <c:ext xmlns:c16="http://schemas.microsoft.com/office/drawing/2014/chart" uri="{C3380CC4-5D6E-409C-BE32-E72D297353CC}">
                  <c16:uniqueId val="{00000009-98E6-46D4-87CB-BA0ED6E0B4A1}"/>
                </c:ext>
              </c:extLst>
            </c:dLbl>
            <c:dLbl>
              <c:idx val="7"/>
              <c:delete val="1"/>
              <c:extLst>
                <c:ext xmlns:c15="http://schemas.microsoft.com/office/drawing/2012/chart" uri="{CE6537A1-D6FC-4f65-9D91-7224C49458BB}"/>
                <c:ext xmlns:c16="http://schemas.microsoft.com/office/drawing/2014/chart" uri="{C3380CC4-5D6E-409C-BE32-E72D297353CC}">
                  <c16:uniqueId val="{0000000A-98E6-46D4-87CB-BA0ED6E0B4A1}"/>
                </c:ext>
              </c:extLst>
            </c:dLbl>
            <c:dLbl>
              <c:idx val="8"/>
              <c:delete val="1"/>
              <c:extLst>
                <c:ext xmlns:c15="http://schemas.microsoft.com/office/drawing/2012/chart" uri="{CE6537A1-D6FC-4f65-9D91-7224C49458BB}"/>
                <c:ext xmlns:c16="http://schemas.microsoft.com/office/drawing/2014/chart" uri="{C3380CC4-5D6E-409C-BE32-E72D297353CC}">
                  <c16:uniqueId val="{0000000B-98E6-46D4-87CB-BA0ED6E0B4A1}"/>
                </c:ext>
              </c:extLst>
            </c:dLbl>
            <c:dLbl>
              <c:idx val="9"/>
              <c:delete val="1"/>
              <c:extLst>
                <c:ext xmlns:c15="http://schemas.microsoft.com/office/drawing/2012/chart" uri="{CE6537A1-D6FC-4f65-9D91-7224C49458BB}"/>
                <c:ext xmlns:c16="http://schemas.microsoft.com/office/drawing/2014/chart" uri="{C3380CC4-5D6E-409C-BE32-E72D297353CC}">
                  <c16:uniqueId val="{0000000C-98E6-46D4-87CB-BA0ED6E0B4A1}"/>
                </c:ext>
              </c:extLst>
            </c:dLbl>
            <c:dLbl>
              <c:idx val="10"/>
              <c:delete val="1"/>
              <c:extLst>
                <c:ext xmlns:c15="http://schemas.microsoft.com/office/drawing/2012/chart" uri="{CE6537A1-D6FC-4f65-9D91-7224C49458BB}"/>
                <c:ext xmlns:c16="http://schemas.microsoft.com/office/drawing/2014/chart" uri="{C3380CC4-5D6E-409C-BE32-E72D297353CC}">
                  <c16:uniqueId val="{0000000D-98E6-46D4-87CB-BA0ED6E0B4A1}"/>
                </c:ext>
              </c:extLst>
            </c:dLbl>
            <c:dLbl>
              <c:idx val="11"/>
              <c:delete val="1"/>
              <c:extLst>
                <c:ext xmlns:c15="http://schemas.microsoft.com/office/drawing/2012/chart" uri="{CE6537A1-D6FC-4f65-9D91-7224C49458BB}"/>
                <c:ext xmlns:c16="http://schemas.microsoft.com/office/drawing/2014/chart" uri="{C3380CC4-5D6E-409C-BE32-E72D297353CC}">
                  <c16:uniqueId val="{0000000E-98E6-46D4-87CB-BA0ED6E0B4A1}"/>
                </c:ext>
              </c:extLst>
            </c:dLbl>
            <c:dLbl>
              <c:idx val="12"/>
              <c:delete val="1"/>
              <c:extLst>
                <c:ext xmlns:c15="http://schemas.microsoft.com/office/drawing/2012/chart" uri="{CE6537A1-D6FC-4f65-9D91-7224C49458BB}"/>
                <c:ext xmlns:c16="http://schemas.microsoft.com/office/drawing/2014/chart" uri="{C3380CC4-5D6E-409C-BE32-E72D297353CC}">
                  <c16:uniqueId val="{0000000F-98E6-46D4-87CB-BA0ED6E0B4A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8E6-46D4-87CB-BA0ED6E0B4A1}"/>
                </c:ext>
              </c:extLst>
            </c:dLbl>
            <c:dLbl>
              <c:idx val="14"/>
              <c:delete val="1"/>
              <c:extLst>
                <c:ext xmlns:c15="http://schemas.microsoft.com/office/drawing/2012/chart" uri="{CE6537A1-D6FC-4f65-9D91-7224C49458BB}"/>
                <c:ext xmlns:c16="http://schemas.microsoft.com/office/drawing/2014/chart" uri="{C3380CC4-5D6E-409C-BE32-E72D297353CC}">
                  <c16:uniqueId val="{00000011-98E6-46D4-87CB-BA0ED6E0B4A1}"/>
                </c:ext>
              </c:extLst>
            </c:dLbl>
            <c:dLbl>
              <c:idx val="15"/>
              <c:delete val="1"/>
              <c:extLst>
                <c:ext xmlns:c15="http://schemas.microsoft.com/office/drawing/2012/chart" uri="{CE6537A1-D6FC-4f65-9D91-7224C49458BB}"/>
                <c:ext xmlns:c16="http://schemas.microsoft.com/office/drawing/2014/chart" uri="{C3380CC4-5D6E-409C-BE32-E72D297353CC}">
                  <c16:uniqueId val="{00000012-98E6-46D4-87CB-BA0ED6E0B4A1}"/>
                </c:ext>
              </c:extLst>
            </c:dLbl>
            <c:dLbl>
              <c:idx val="16"/>
              <c:delete val="1"/>
              <c:extLst>
                <c:ext xmlns:c15="http://schemas.microsoft.com/office/drawing/2012/chart" uri="{CE6537A1-D6FC-4f65-9D91-7224C49458BB}"/>
                <c:ext xmlns:c16="http://schemas.microsoft.com/office/drawing/2014/chart" uri="{C3380CC4-5D6E-409C-BE32-E72D297353CC}">
                  <c16:uniqueId val="{00000013-98E6-46D4-87CB-BA0ED6E0B4A1}"/>
                </c:ext>
              </c:extLst>
            </c:dLbl>
            <c:dLbl>
              <c:idx val="17"/>
              <c:delete val="1"/>
              <c:extLst>
                <c:ext xmlns:c15="http://schemas.microsoft.com/office/drawing/2012/chart" uri="{CE6537A1-D6FC-4f65-9D91-7224C49458BB}"/>
                <c:ext xmlns:c16="http://schemas.microsoft.com/office/drawing/2014/chart" uri="{C3380CC4-5D6E-409C-BE32-E72D297353CC}">
                  <c16:uniqueId val="{00000014-98E6-46D4-87CB-BA0ED6E0B4A1}"/>
                </c:ext>
              </c:extLst>
            </c:dLbl>
            <c:dLbl>
              <c:idx val="18"/>
              <c:delete val="1"/>
              <c:extLst>
                <c:ext xmlns:c15="http://schemas.microsoft.com/office/drawing/2012/chart" uri="{CE6537A1-D6FC-4f65-9D91-7224C49458BB}"/>
                <c:ext xmlns:c16="http://schemas.microsoft.com/office/drawing/2014/chart" uri="{C3380CC4-5D6E-409C-BE32-E72D297353CC}">
                  <c16:uniqueId val="{00000015-98E6-46D4-87CB-BA0ED6E0B4A1}"/>
                </c:ext>
              </c:extLst>
            </c:dLbl>
            <c:dLbl>
              <c:idx val="19"/>
              <c:delete val="1"/>
              <c:extLst>
                <c:ext xmlns:c15="http://schemas.microsoft.com/office/drawing/2012/chart" uri="{CE6537A1-D6FC-4f65-9D91-7224C49458BB}"/>
                <c:ext xmlns:c16="http://schemas.microsoft.com/office/drawing/2014/chart" uri="{C3380CC4-5D6E-409C-BE32-E72D297353CC}">
                  <c16:uniqueId val="{00000016-98E6-46D4-87CB-BA0ED6E0B4A1}"/>
                </c:ext>
              </c:extLst>
            </c:dLbl>
            <c:dLbl>
              <c:idx val="20"/>
              <c:delete val="1"/>
              <c:extLst>
                <c:ext xmlns:c15="http://schemas.microsoft.com/office/drawing/2012/chart" uri="{CE6537A1-D6FC-4f65-9D91-7224C49458BB}"/>
                <c:ext xmlns:c16="http://schemas.microsoft.com/office/drawing/2014/chart" uri="{C3380CC4-5D6E-409C-BE32-E72D297353CC}">
                  <c16:uniqueId val="{00000017-98E6-46D4-87CB-BA0ED6E0B4A1}"/>
                </c:ext>
              </c:extLst>
            </c:dLbl>
            <c:dLbl>
              <c:idx val="21"/>
              <c:delete val="1"/>
              <c:extLst>
                <c:ext xmlns:c15="http://schemas.microsoft.com/office/drawing/2012/chart" uri="{CE6537A1-D6FC-4f65-9D91-7224C49458BB}"/>
                <c:ext xmlns:c16="http://schemas.microsoft.com/office/drawing/2014/chart" uri="{C3380CC4-5D6E-409C-BE32-E72D297353CC}">
                  <c16:uniqueId val="{00000018-98E6-46D4-87CB-BA0ED6E0B4A1}"/>
                </c:ext>
              </c:extLst>
            </c:dLbl>
            <c:dLbl>
              <c:idx val="22"/>
              <c:delete val="1"/>
              <c:extLst>
                <c:ext xmlns:c15="http://schemas.microsoft.com/office/drawing/2012/chart" uri="{CE6537A1-D6FC-4f65-9D91-7224C49458BB}"/>
                <c:ext xmlns:c16="http://schemas.microsoft.com/office/drawing/2014/chart" uri="{C3380CC4-5D6E-409C-BE32-E72D297353CC}">
                  <c16:uniqueId val="{00000019-98E6-46D4-87CB-BA0ED6E0B4A1}"/>
                </c:ext>
              </c:extLst>
            </c:dLbl>
            <c:dLbl>
              <c:idx val="23"/>
              <c:delete val="1"/>
              <c:extLst>
                <c:ext xmlns:c15="http://schemas.microsoft.com/office/drawing/2012/chart" uri="{CE6537A1-D6FC-4f65-9D91-7224C49458BB}"/>
                <c:ext xmlns:c16="http://schemas.microsoft.com/office/drawing/2014/chart" uri="{C3380CC4-5D6E-409C-BE32-E72D297353CC}">
                  <c16:uniqueId val="{0000001A-98E6-46D4-87CB-BA0ED6E0B4A1}"/>
                </c:ext>
              </c:extLst>
            </c:dLbl>
            <c:dLbl>
              <c:idx val="24"/>
              <c:delete val="1"/>
              <c:extLst>
                <c:ext xmlns:c15="http://schemas.microsoft.com/office/drawing/2012/chart" uri="{CE6537A1-D6FC-4f65-9D91-7224C49458BB}"/>
                <c:ext xmlns:c16="http://schemas.microsoft.com/office/drawing/2014/chart" uri="{C3380CC4-5D6E-409C-BE32-E72D297353CC}">
                  <c16:uniqueId val="{0000001B-98E6-46D4-87CB-BA0ED6E0B4A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8E6-46D4-87CB-BA0ED6E0B4A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Friesland (03455)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29811</v>
      </c>
      <c r="F11" s="238">
        <v>29542</v>
      </c>
      <c r="G11" s="238">
        <v>30119</v>
      </c>
      <c r="H11" s="238">
        <v>29458</v>
      </c>
      <c r="I11" s="265">
        <v>29146</v>
      </c>
      <c r="J11" s="263">
        <v>665</v>
      </c>
      <c r="K11" s="266">
        <v>2.2816166883963493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15.148770588037973</v>
      </c>
      <c r="E13" s="115">
        <v>4516</v>
      </c>
      <c r="F13" s="114">
        <v>4407</v>
      </c>
      <c r="G13" s="114">
        <v>4635</v>
      </c>
      <c r="H13" s="114">
        <v>4612</v>
      </c>
      <c r="I13" s="140">
        <v>4390</v>
      </c>
      <c r="J13" s="115">
        <v>126</v>
      </c>
      <c r="K13" s="116">
        <v>2.8701594533029611</v>
      </c>
    </row>
    <row r="14" spans="1:255" ht="14.1" customHeight="1" x14ac:dyDescent="0.2">
      <c r="A14" s="306" t="s">
        <v>230</v>
      </c>
      <c r="B14" s="307"/>
      <c r="C14" s="308"/>
      <c r="D14" s="113">
        <v>67.719969138908453</v>
      </c>
      <c r="E14" s="115">
        <v>20188</v>
      </c>
      <c r="F14" s="114">
        <v>20072</v>
      </c>
      <c r="G14" s="114">
        <v>20434</v>
      </c>
      <c r="H14" s="114">
        <v>19864</v>
      </c>
      <c r="I14" s="140">
        <v>19745</v>
      </c>
      <c r="J14" s="115">
        <v>443</v>
      </c>
      <c r="K14" s="116">
        <v>2.2436059761965055</v>
      </c>
    </row>
    <row r="15" spans="1:255" ht="14.1" customHeight="1" x14ac:dyDescent="0.2">
      <c r="A15" s="306" t="s">
        <v>231</v>
      </c>
      <c r="B15" s="307"/>
      <c r="C15" s="308"/>
      <c r="D15" s="113">
        <v>9.3388346583475901</v>
      </c>
      <c r="E15" s="115">
        <v>2784</v>
      </c>
      <c r="F15" s="114">
        <v>2748</v>
      </c>
      <c r="G15" s="114">
        <v>2753</v>
      </c>
      <c r="H15" s="114">
        <v>2722</v>
      </c>
      <c r="I15" s="140">
        <v>2744</v>
      </c>
      <c r="J15" s="115">
        <v>40</v>
      </c>
      <c r="K15" s="116">
        <v>1.4577259475218658</v>
      </c>
    </row>
    <row r="16" spans="1:255" ht="14.1" customHeight="1" x14ac:dyDescent="0.2">
      <c r="A16" s="306" t="s">
        <v>232</v>
      </c>
      <c r="B16" s="307"/>
      <c r="C16" s="308"/>
      <c r="D16" s="113">
        <v>7.7924256147059809</v>
      </c>
      <c r="E16" s="115">
        <v>2323</v>
      </c>
      <c r="F16" s="114">
        <v>2315</v>
      </c>
      <c r="G16" s="114">
        <v>2297</v>
      </c>
      <c r="H16" s="114">
        <v>2260</v>
      </c>
      <c r="I16" s="140">
        <v>2267</v>
      </c>
      <c r="J16" s="115">
        <v>56</v>
      </c>
      <c r="K16" s="116">
        <v>2.4702249669166298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1.5799537083626849</v>
      </c>
      <c r="E18" s="115">
        <v>471</v>
      </c>
      <c r="F18" s="114">
        <v>461</v>
      </c>
      <c r="G18" s="114">
        <v>465</v>
      </c>
      <c r="H18" s="114">
        <v>459</v>
      </c>
      <c r="I18" s="140">
        <v>465</v>
      </c>
      <c r="J18" s="115">
        <v>6</v>
      </c>
      <c r="K18" s="116">
        <v>1.2903225806451613</v>
      </c>
    </row>
    <row r="19" spans="1:255" ht="14.1" customHeight="1" x14ac:dyDescent="0.2">
      <c r="A19" s="306" t="s">
        <v>235</v>
      </c>
      <c r="B19" s="307" t="s">
        <v>236</v>
      </c>
      <c r="C19" s="308"/>
      <c r="D19" s="113">
        <v>1.2646338599845695</v>
      </c>
      <c r="E19" s="115">
        <v>377</v>
      </c>
      <c r="F19" s="114">
        <v>368</v>
      </c>
      <c r="G19" s="114">
        <v>370</v>
      </c>
      <c r="H19" s="114">
        <v>367</v>
      </c>
      <c r="I19" s="140">
        <v>369</v>
      </c>
      <c r="J19" s="115">
        <v>8</v>
      </c>
      <c r="K19" s="116">
        <v>2.168021680216802</v>
      </c>
    </row>
    <row r="20" spans="1:255" ht="14.1" customHeight="1" x14ac:dyDescent="0.2">
      <c r="A20" s="306">
        <v>12</v>
      </c>
      <c r="B20" s="307" t="s">
        <v>237</v>
      </c>
      <c r="C20" s="308"/>
      <c r="D20" s="113">
        <v>1.1673543322934488</v>
      </c>
      <c r="E20" s="115">
        <v>348</v>
      </c>
      <c r="F20" s="114">
        <v>319</v>
      </c>
      <c r="G20" s="114">
        <v>375</v>
      </c>
      <c r="H20" s="114">
        <v>374</v>
      </c>
      <c r="I20" s="140">
        <v>338</v>
      </c>
      <c r="J20" s="115">
        <v>10</v>
      </c>
      <c r="K20" s="116">
        <v>2.9585798816568047</v>
      </c>
    </row>
    <row r="21" spans="1:255" ht="14.1" customHeight="1" x14ac:dyDescent="0.2">
      <c r="A21" s="306">
        <v>21</v>
      </c>
      <c r="B21" s="307" t="s">
        <v>238</v>
      </c>
      <c r="C21" s="308"/>
      <c r="D21" s="113">
        <v>0.28177518365703935</v>
      </c>
      <c r="E21" s="115">
        <v>84</v>
      </c>
      <c r="F21" s="114">
        <v>86</v>
      </c>
      <c r="G21" s="114">
        <v>82</v>
      </c>
      <c r="H21" s="114">
        <v>81</v>
      </c>
      <c r="I21" s="140">
        <v>80</v>
      </c>
      <c r="J21" s="115">
        <v>4</v>
      </c>
      <c r="K21" s="116">
        <v>5</v>
      </c>
    </row>
    <row r="22" spans="1:255" ht="14.1" customHeight="1" x14ac:dyDescent="0.2">
      <c r="A22" s="306">
        <v>22</v>
      </c>
      <c r="B22" s="307" t="s">
        <v>239</v>
      </c>
      <c r="C22" s="308"/>
      <c r="D22" s="113">
        <v>0.89228808158062456</v>
      </c>
      <c r="E22" s="115">
        <v>266</v>
      </c>
      <c r="F22" s="114">
        <v>260</v>
      </c>
      <c r="G22" s="114">
        <v>259</v>
      </c>
      <c r="H22" s="114">
        <v>257</v>
      </c>
      <c r="I22" s="140">
        <v>255</v>
      </c>
      <c r="J22" s="115">
        <v>11</v>
      </c>
      <c r="K22" s="116">
        <v>4.3137254901960782</v>
      </c>
    </row>
    <row r="23" spans="1:255" ht="14.1" customHeight="1" x14ac:dyDescent="0.2">
      <c r="A23" s="306">
        <v>23</v>
      </c>
      <c r="B23" s="307" t="s">
        <v>240</v>
      </c>
      <c r="C23" s="308"/>
      <c r="D23" s="113">
        <v>1.2344436617356009</v>
      </c>
      <c r="E23" s="115">
        <v>368</v>
      </c>
      <c r="F23" s="114">
        <v>362</v>
      </c>
      <c r="G23" s="114">
        <v>365</v>
      </c>
      <c r="H23" s="114">
        <v>357</v>
      </c>
      <c r="I23" s="140">
        <v>352</v>
      </c>
      <c r="J23" s="115">
        <v>16</v>
      </c>
      <c r="K23" s="116">
        <v>4.5454545454545459</v>
      </c>
    </row>
    <row r="24" spans="1:255" ht="14.1" customHeight="1" x14ac:dyDescent="0.2">
      <c r="A24" s="306">
        <v>24</v>
      </c>
      <c r="B24" s="307" t="s">
        <v>241</v>
      </c>
      <c r="C24" s="308"/>
      <c r="D24" s="113">
        <v>4.421186810237832</v>
      </c>
      <c r="E24" s="115">
        <v>1318</v>
      </c>
      <c r="F24" s="114">
        <v>1325</v>
      </c>
      <c r="G24" s="114">
        <v>1339</v>
      </c>
      <c r="H24" s="114">
        <v>1335</v>
      </c>
      <c r="I24" s="140">
        <v>1371</v>
      </c>
      <c r="J24" s="115">
        <v>-53</v>
      </c>
      <c r="K24" s="116">
        <v>-3.8657913931436907</v>
      </c>
    </row>
    <row r="25" spans="1:255" ht="14.1" customHeight="1" x14ac:dyDescent="0.2">
      <c r="A25" s="306">
        <v>25</v>
      </c>
      <c r="B25" s="307" t="s">
        <v>242</v>
      </c>
      <c r="C25" s="308"/>
      <c r="D25" s="113">
        <v>5.1021435040756771</v>
      </c>
      <c r="E25" s="115">
        <v>1521</v>
      </c>
      <c r="F25" s="114">
        <v>1521</v>
      </c>
      <c r="G25" s="114">
        <v>1545</v>
      </c>
      <c r="H25" s="114">
        <v>1483</v>
      </c>
      <c r="I25" s="140">
        <v>1513</v>
      </c>
      <c r="J25" s="115">
        <v>8</v>
      </c>
      <c r="K25" s="116">
        <v>0.52875082617316593</v>
      </c>
    </row>
    <row r="26" spans="1:255" ht="14.1" customHeight="1" x14ac:dyDescent="0.2">
      <c r="A26" s="306">
        <v>26</v>
      </c>
      <c r="B26" s="307" t="s">
        <v>243</v>
      </c>
      <c r="C26" s="308"/>
      <c r="D26" s="113">
        <v>2.6567374459092283</v>
      </c>
      <c r="E26" s="115">
        <v>792</v>
      </c>
      <c r="F26" s="114">
        <v>792</v>
      </c>
      <c r="G26" s="114">
        <v>791</v>
      </c>
      <c r="H26" s="114">
        <v>756</v>
      </c>
      <c r="I26" s="140">
        <v>763</v>
      </c>
      <c r="J26" s="115">
        <v>29</v>
      </c>
      <c r="K26" s="116">
        <v>3.800786369593709</v>
      </c>
    </row>
    <row r="27" spans="1:255" ht="14.1" customHeight="1" x14ac:dyDescent="0.2">
      <c r="A27" s="306">
        <v>27</v>
      </c>
      <c r="B27" s="307" t="s">
        <v>244</v>
      </c>
      <c r="C27" s="308"/>
      <c r="D27" s="113">
        <v>1.88185569085237</v>
      </c>
      <c r="E27" s="115">
        <v>561</v>
      </c>
      <c r="F27" s="114">
        <v>565</v>
      </c>
      <c r="G27" s="114">
        <v>582</v>
      </c>
      <c r="H27" s="114">
        <v>572</v>
      </c>
      <c r="I27" s="140">
        <v>581</v>
      </c>
      <c r="J27" s="115">
        <v>-20</v>
      </c>
      <c r="K27" s="116">
        <v>-3.4423407917383821</v>
      </c>
    </row>
    <row r="28" spans="1:255" ht="14.1" customHeight="1" x14ac:dyDescent="0.2">
      <c r="A28" s="306">
        <v>28</v>
      </c>
      <c r="B28" s="307" t="s">
        <v>245</v>
      </c>
      <c r="C28" s="308"/>
      <c r="D28" s="113">
        <v>0.24823051893596323</v>
      </c>
      <c r="E28" s="115">
        <v>74</v>
      </c>
      <c r="F28" s="114">
        <v>75</v>
      </c>
      <c r="G28" s="114">
        <v>75</v>
      </c>
      <c r="H28" s="114">
        <v>69</v>
      </c>
      <c r="I28" s="140">
        <v>68</v>
      </c>
      <c r="J28" s="115">
        <v>6</v>
      </c>
      <c r="K28" s="116">
        <v>8.8235294117647065</v>
      </c>
    </row>
    <row r="29" spans="1:255" ht="14.1" customHeight="1" x14ac:dyDescent="0.2">
      <c r="A29" s="306">
        <v>29</v>
      </c>
      <c r="B29" s="307" t="s">
        <v>246</v>
      </c>
      <c r="C29" s="308"/>
      <c r="D29" s="113">
        <v>3.7133943846231259</v>
      </c>
      <c r="E29" s="115">
        <v>1107</v>
      </c>
      <c r="F29" s="114">
        <v>1111</v>
      </c>
      <c r="G29" s="114">
        <v>1195</v>
      </c>
      <c r="H29" s="114">
        <v>1171</v>
      </c>
      <c r="I29" s="140">
        <v>1103</v>
      </c>
      <c r="J29" s="115">
        <v>4</v>
      </c>
      <c r="K29" s="116">
        <v>0.36264732547597461</v>
      </c>
    </row>
    <row r="30" spans="1:255" ht="14.1" customHeight="1" x14ac:dyDescent="0.2">
      <c r="A30" s="306" t="s">
        <v>247</v>
      </c>
      <c r="B30" s="307" t="s">
        <v>248</v>
      </c>
      <c r="C30" s="308"/>
      <c r="D30" s="113">
        <v>1.3283687229546142</v>
      </c>
      <c r="E30" s="115">
        <v>396</v>
      </c>
      <c r="F30" s="114">
        <v>401</v>
      </c>
      <c r="G30" s="114">
        <v>419</v>
      </c>
      <c r="H30" s="114">
        <v>411</v>
      </c>
      <c r="I30" s="140">
        <v>409</v>
      </c>
      <c r="J30" s="115">
        <v>-13</v>
      </c>
      <c r="K30" s="116">
        <v>-3.1784841075794623</v>
      </c>
    </row>
    <row r="31" spans="1:255" ht="14.1" customHeight="1" x14ac:dyDescent="0.2">
      <c r="A31" s="306" t="s">
        <v>249</v>
      </c>
      <c r="B31" s="307" t="s">
        <v>250</v>
      </c>
      <c r="C31" s="308"/>
      <c r="D31" s="113">
        <v>2.1804032068699475</v>
      </c>
      <c r="E31" s="115">
        <v>650</v>
      </c>
      <c r="F31" s="114">
        <v>647</v>
      </c>
      <c r="G31" s="114">
        <v>713</v>
      </c>
      <c r="H31" s="114">
        <v>698</v>
      </c>
      <c r="I31" s="140">
        <v>629</v>
      </c>
      <c r="J31" s="115">
        <v>21</v>
      </c>
      <c r="K31" s="116">
        <v>3.3386327503974562</v>
      </c>
    </row>
    <row r="32" spans="1:255" ht="14.1" customHeight="1" x14ac:dyDescent="0.2">
      <c r="A32" s="306">
        <v>31</v>
      </c>
      <c r="B32" s="307" t="s">
        <v>251</v>
      </c>
      <c r="C32" s="308"/>
      <c r="D32" s="113">
        <v>0.49646103787192647</v>
      </c>
      <c r="E32" s="115">
        <v>148</v>
      </c>
      <c r="F32" s="114">
        <v>143</v>
      </c>
      <c r="G32" s="114">
        <v>142</v>
      </c>
      <c r="H32" s="114">
        <v>148</v>
      </c>
      <c r="I32" s="140">
        <v>146</v>
      </c>
      <c r="J32" s="115">
        <v>2</v>
      </c>
      <c r="K32" s="116">
        <v>1.3698630136986301</v>
      </c>
    </row>
    <row r="33" spans="1:11" ht="14.1" customHeight="1" x14ac:dyDescent="0.2">
      <c r="A33" s="306">
        <v>32</v>
      </c>
      <c r="B33" s="307" t="s">
        <v>252</v>
      </c>
      <c r="C33" s="308"/>
      <c r="D33" s="113">
        <v>2.3011639998658215</v>
      </c>
      <c r="E33" s="115">
        <v>686</v>
      </c>
      <c r="F33" s="114">
        <v>673</v>
      </c>
      <c r="G33" s="114">
        <v>697</v>
      </c>
      <c r="H33" s="114">
        <v>699</v>
      </c>
      <c r="I33" s="140">
        <v>677</v>
      </c>
      <c r="J33" s="115">
        <v>9</v>
      </c>
      <c r="K33" s="116">
        <v>1.3293943870014771</v>
      </c>
    </row>
    <row r="34" spans="1:11" ht="14.1" customHeight="1" x14ac:dyDescent="0.2">
      <c r="A34" s="306">
        <v>33</v>
      </c>
      <c r="B34" s="307" t="s">
        <v>253</v>
      </c>
      <c r="C34" s="308"/>
      <c r="D34" s="113">
        <v>1.4290027171178423</v>
      </c>
      <c r="E34" s="115">
        <v>426</v>
      </c>
      <c r="F34" s="114">
        <v>427</v>
      </c>
      <c r="G34" s="114">
        <v>448</v>
      </c>
      <c r="H34" s="114">
        <v>409</v>
      </c>
      <c r="I34" s="140">
        <v>402</v>
      </c>
      <c r="J34" s="115">
        <v>24</v>
      </c>
      <c r="K34" s="116">
        <v>5.9701492537313436</v>
      </c>
    </row>
    <row r="35" spans="1:11" ht="14.1" customHeight="1" x14ac:dyDescent="0.2">
      <c r="A35" s="306">
        <v>34</v>
      </c>
      <c r="B35" s="307" t="s">
        <v>254</v>
      </c>
      <c r="C35" s="308"/>
      <c r="D35" s="113">
        <v>2.4420515916943408</v>
      </c>
      <c r="E35" s="115">
        <v>728</v>
      </c>
      <c r="F35" s="114">
        <v>708</v>
      </c>
      <c r="G35" s="114">
        <v>722</v>
      </c>
      <c r="H35" s="114">
        <v>718</v>
      </c>
      <c r="I35" s="140">
        <v>723</v>
      </c>
      <c r="J35" s="115">
        <v>5</v>
      </c>
      <c r="K35" s="116">
        <v>0.69156293222683263</v>
      </c>
    </row>
    <row r="36" spans="1:11" ht="14.1" customHeight="1" x14ac:dyDescent="0.2">
      <c r="A36" s="306">
        <v>41</v>
      </c>
      <c r="B36" s="307" t="s">
        <v>255</v>
      </c>
      <c r="C36" s="308"/>
      <c r="D36" s="113">
        <v>0.34215558015497632</v>
      </c>
      <c r="E36" s="115">
        <v>102</v>
      </c>
      <c r="F36" s="114">
        <v>102</v>
      </c>
      <c r="G36" s="114">
        <v>100</v>
      </c>
      <c r="H36" s="114">
        <v>103</v>
      </c>
      <c r="I36" s="140">
        <v>109</v>
      </c>
      <c r="J36" s="115">
        <v>-7</v>
      </c>
      <c r="K36" s="116">
        <v>-6.4220183486238529</v>
      </c>
    </row>
    <row r="37" spans="1:11" ht="14.1" customHeight="1" x14ac:dyDescent="0.2">
      <c r="A37" s="306">
        <v>42</v>
      </c>
      <c r="B37" s="307" t="s">
        <v>256</v>
      </c>
      <c r="C37" s="308"/>
      <c r="D37" s="113">
        <v>0.1777867230217034</v>
      </c>
      <c r="E37" s="115">
        <v>53</v>
      </c>
      <c r="F37" s="114">
        <v>54</v>
      </c>
      <c r="G37" s="114">
        <v>53</v>
      </c>
      <c r="H37" s="114">
        <v>48</v>
      </c>
      <c r="I37" s="140">
        <v>47</v>
      </c>
      <c r="J37" s="115">
        <v>6</v>
      </c>
      <c r="K37" s="116">
        <v>12.76595744680851</v>
      </c>
    </row>
    <row r="38" spans="1:11" ht="14.1" customHeight="1" x14ac:dyDescent="0.2">
      <c r="A38" s="306">
        <v>43</v>
      </c>
      <c r="B38" s="307" t="s">
        <v>257</v>
      </c>
      <c r="C38" s="308"/>
      <c r="D38" s="113">
        <v>1.4021669853409815</v>
      </c>
      <c r="E38" s="115">
        <v>418</v>
      </c>
      <c r="F38" s="114">
        <v>407</v>
      </c>
      <c r="G38" s="114">
        <v>408</v>
      </c>
      <c r="H38" s="114">
        <v>390</v>
      </c>
      <c r="I38" s="140">
        <v>390</v>
      </c>
      <c r="J38" s="115">
        <v>28</v>
      </c>
      <c r="K38" s="116">
        <v>7.1794871794871797</v>
      </c>
    </row>
    <row r="39" spans="1:11" ht="14.1" customHeight="1" x14ac:dyDescent="0.2">
      <c r="A39" s="306">
        <v>51</v>
      </c>
      <c r="B39" s="307" t="s">
        <v>258</v>
      </c>
      <c r="C39" s="308"/>
      <c r="D39" s="113">
        <v>4.609036932675858</v>
      </c>
      <c r="E39" s="115">
        <v>1374</v>
      </c>
      <c r="F39" s="114">
        <v>1349</v>
      </c>
      <c r="G39" s="114">
        <v>1345</v>
      </c>
      <c r="H39" s="114">
        <v>1283</v>
      </c>
      <c r="I39" s="140">
        <v>1293</v>
      </c>
      <c r="J39" s="115">
        <v>81</v>
      </c>
      <c r="K39" s="116">
        <v>6.2645011600928076</v>
      </c>
    </row>
    <row r="40" spans="1:11" ht="14.1" customHeight="1" x14ac:dyDescent="0.2">
      <c r="A40" s="306" t="s">
        <v>259</v>
      </c>
      <c r="B40" s="307" t="s">
        <v>260</v>
      </c>
      <c r="C40" s="308"/>
      <c r="D40" s="113">
        <v>3.710039918151018</v>
      </c>
      <c r="E40" s="115">
        <v>1106</v>
      </c>
      <c r="F40" s="114">
        <v>1095</v>
      </c>
      <c r="G40" s="114">
        <v>1086</v>
      </c>
      <c r="H40" s="114">
        <v>1064</v>
      </c>
      <c r="I40" s="140">
        <v>1075</v>
      </c>
      <c r="J40" s="115">
        <v>31</v>
      </c>
      <c r="K40" s="116">
        <v>2.8837209302325579</v>
      </c>
    </row>
    <row r="41" spans="1:11" ht="14.1" customHeight="1" x14ac:dyDescent="0.2">
      <c r="A41" s="306"/>
      <c r="B41" s="307" t="s">
        <v>261</v>
      </c>
      <c r="C41" s="308"/>
      <c r="D41" s="113">
        <v>3.0357921572573883</v>
      </c>
      <c r="E41" s="115">
        <v>905</v>
      </c>
      <c r="F41" s="114">
        <v>889</v>
      </c>
      <c r="G41" s="114">
        <v>885</v>
      </c>
      <c r="H41" s="114">
        <v>873</v>
      </c>
      <c r="I41" s="140">
        <v>883</v>
      </c>
      <c r="J41" s="115">
        <v>22</v>
      </c>
      <c r="K41" s="116">
        <v>2.491506228765572</v>
      </c>
    </row>
    <row r="42" spans="1:11" ht="14.1" customHeight="1" x14ac:dyDescent="0.2">
      <c r="A42" s="306">
        <v>52</v>
      </c>
      <c r="B42" s="307" t="s">
        <v>262</v>
      </c>
      <c r="C42" s="308"/>
      <c r="D42" s="113">
        <v>3.3108584079702124</v>
      </c>
      <c r="E42" s="115">
        <v>987</v>
      </c>
      <c r="F42" s="114">
        <v>972</v>
      </c>
      <c r="G42" s="114">
        <v>988</v>
      </c>
      <c r="H42" s="114">
        <v>959</v>
      </c>
      <c r="I42" s="140">
        <v>927</v>
      </c>
      <c r="J42" s="115">
        <v>60</v>
      </c>
      <c r="K42" s="116">
        <v>6.4724919093851137</v>
      </c>
    </row>
    <row r="43" spans="1:11" ht="14.1" customHeight="1" x14ac:dyDescent="0.2">
      <c r="A43" s="306" t="s">
        <v>263</v>
      </c>
      <c r="B43" s="307" t="s">
        <v>264</v>
      </c>
      <c r="C43" s="308"/>
      <c r="D43" s="113">
        <v>2.7305357082955957</v>
      </c>
      <c r="E43" s="115">
        <v>814</v>
      </c>
      <c r="F43" s="114">
        <v>801</v>
      </c>
      <c r="G43" s="114">
        <v>810</v>
      </c>
      <c r="H43" s="114">
        <v>793</v>
      </c>
      <c r="I43" s="140">
        <v>768</v>
      </c>
      <c r="J43" s="115">
        <v>46</v>
      </c>
      <c r="K43" s="116">
        <v>5.989583333333333</v>
      </c>
    </row>
    <row r="44" spans="1:11" ht="14.1" customHeight="1" x14ac:dyDescent="0.2">
      <c r="A44" s="306">
        <v>53</v>
      </c>
      <c r="B44" s="307" t="s">
        <v>265</v>
      </c>
      <c r="C44" s="308"/>
      <c r="D44" s="113">
        <v>0.70108349267049075</v>
      </c>
      <c r="E44" s="115">
        <v>209</v>
      </c>
      <c r="F44" s="114">
        <v>198</v>
      </c>
      <c r="G44" s="114">
        <v>207</v>
      </c>
      <c r="H44" s="114">
        <v>216</v>
      </c>
      <c r="I44" s="140">
        <v>215</v>
      </c>
      <c r="J44" s="115">
        <v>-6</v>
      </c>
      <c r="K44" s="116">
        <v>-2.7906976744186047</v>
      </c>
    </row>
    <row r="45" spans="1:11" ht="14.1" customHeight="1" x14ac:dyDescent="0.2">
      <c r="A45" s="306" t="s">
        <v>266</v>
      </c>
      <c r="B45" s="307" t="s">
        <v>267</v>
      </c>
      <c r="C45" s="308"/>
      <c r="D45" s="113">
        <v>0.62393076381201573</v>
      </c>
      <c r="E45" s="115">
        <v>186</v>
      </c>
      <c r="F45" s="114">
        <v>175</v>
      </c>
      <c r="G45" s="114">
        <v>185</v>
      </c>
      <c r="H45" s="114">
        <v>194</v>
      </c>
      <c r="I45" s="140">
        <v>192</v>
      </c>
      <c r="J45" s="115">
        <v>-6</v>
      </c>
      <c r="K45" s="116">
        <v>-3.125</v>
      </c>
    </row>
    <row r="46" spans="1:11" ht="14.1" customHeight="1" x14ac:dyDescent="0.2">
      <c r="A46" s="306">
        <v>54</v>
      </c>
      <c r="B46" s="307" t="s">
        <v>268</v>
      </c>
      <c r="C46" s="308"/>
      <c r="D46" s="113">
        <v>3.7435845828720944</v>
      </c>
      <c r="E46" s="115">
        <v>1116</v>
      </c>
      <c r="F46" s="114">
        <v>1081</v>
      </c>
      <c r="G46" s="114">
        <v>1151</v>
      </c>
      <c r="H46" s="114">
        <v>1118</v>
      </c>
      <c r="I46" s="140">
        <v>1054</v>
      </c>
      <c r="J46" s="115">
        <v>62</v>
      </c>
      <c r="K46" s="116">
        <v>5.882352941176471</v>
      </c>
    </row>
    <row r="47" spans="1:11" ht="14.1" customHeight="1" x14ac:dyDescent="0.2">
      <c r="A47" s="306">
        <v>61</v>
      </c>
      <c r="B47" s="307" t="s">
        <v>269</v>
      </c>
      <c r="C47" s="308"/>
      <c r="D47" s="113">
        <v>1.5296367112810707</v>
      </c>
      <c r="E47" s="115">
        <v>456</v>
      </c>
      <c r="F47" s="114">
        <v>450</v>
      </c>
      <c r="G47" s="114">
        <v>449</v>
      </c>
      <c r="H47" s="114">
        <v>417</v>
      </c>
      <c r="I47" s="140">
        <v>426</v>
      </c>
      <c r="J47" s="115">
        <v>30</v>
      </c>
      <c r="K47" s="116">
        <v>7.042253521126761</v>
      </c>
    </row>
    <row r="48" spans="1:11" ht="14.1" customHeight="1" x14ac:dyDescent="0.2">
      <c r="A48" s="306">
        <v>62</v>
      </c>
      <c r="B48" s="307" t="s">
        <v>270</v>
      </c>
      <c r="C48" s="308"/>
      <c r="D48" s="113">
        <v>7.9702123377276841</v>
      </c>
      <c r="E48" s="115">
        <v>2376</v>
      </c>
      <c r="F48" s="114">
        <v>2356</v>
      </c>
      <c r="G48" s="114">
        <v>2420</v>
      </c>
      <c r="H48" s="114">
        <v>2371</v>
      </c>
      <c r="I48" s="140">
        <v>2282</v>
      </c>
      <c r="J48" s="115">
        <v>94</v>
      </c>
      <c r="K48" s="116">
        <v>4.1191936897458366</v>
      </c>
    </row>
    <row r="49" spans="1:11" ht="14.1" customHeight="1" x14ac:dyDescent="0.2">
      <c r="A49" s="306">
        <v>63</v>
      </c>
      <c r="B49" s="307" t="s">
        <v>271</v>
      </c>
      <c r="C49" s="308"/>
      <c r="D49" s="113">
        <v>3.0190198248968501</v>
      </c>
      <c r="E49" s="115">
        <v>900</v>
      </c>
      <c r="F49" s="114">
        <v>919</v>
      </c>
      <c r="G49" s="114">
        <v>1029</v>
      </c>
      <c r="H49" s="114">
        <v>1025</v>
      </c>
      <c r="I49" s="140">
        <v>890</v>
      </c>
      <c r="J49" s="115">
        <v>10</v>
      </c>
      <c r="K49" s="116">
        <v>1.1235955056179776</v>
      </c>
    </row>
    <row r="50" spans="1:11" ht="14.1" customHeight="1" x14ac:dyDescent="0.2">
      <c r="A50" s="306" t="s">
        <v>272</v>
      </c>
      <c r="B50" s="307" t="s">
        <v>273</v>
      </c>
      <c r="C50" s="308"/>
      <c r="D50" s="113">
        <v>0.77488175505685819</v>
      </c>
      <c r="E50" s="115">
        <v>231</v>
      </c>
      <c r="F50" s="114">
        <v>242</v>
      </c>
      <c r="G50" s="114">
        <v>274</v>
      </c>
      <c r="H50" s="114">
        <v>262</v>
      </c>
      <c r="I50" s="140">
        <v>228</v>
      </c>
      <c r="J50" s="115">
        <v>3</v>
      </c>
      <c r="K50" s="116">
        <v>1.3157894736842106</v>
      </c>
    </row>
    <row r="51" spans="1:11" ht="14.1" customHeight="1" x14ac:dyDescent="0.2">
      <c r="A51" s="306" t="s">
        <v>274</v>
      </c>
      <c r="B51" s="307" t="s">
        <v>275</v>
      </c>
      <c r="C51" s="308"/>
      <c r="D51" s="113">
        <v>1.8617288920197244</v>
      </c>
      <c r="E51" s="115">
        <v>555</v>
      </c>
      <c r="F51" s="114">
        <v>559</v>
      </c>
      <c r="G51" s="114">
        <v>637</v>
      </c>
      <c r="H51" s="114">
        <v>644</v>
      </c>
      <c r="I51" s="140">
        <v>547</v>
      </c>
      <c r="J51" s="115">
        <v>8</v>
      </c>
      <c r="K51" s="116">
        <v>1.4625228519195612</v>
      </c>
    </row>
    <row r="52" spans="1:11" ht="14.1" customHeight="1" x14ac:dyDescent="0.2">
      <c r="A52" s="306">
        <v>71</v>
      </c>
      <c r="B52" s="307" t="s">
        <v>276</v>
      </c>
      <c r="C52" s="308"/>
      <c r="D52" s="113">
        <v>9.0939586058837349</v>
      </c>
      <c r="E52" s="115">
        <v>2711</v>
      </c>
      <c r="F52" s="114">
        <v>2679</v>
      </c>
      <c r="G52" s="114">
        <v>2677</v>
      </c>
      <c r="H52" s="114">
        <v>2679</v>
      </c>
      <c r="I52" s="140">
        <v>2685</v>
      </c>
      <c r="J52" s="115">
        <v>26</v>
      </c>
      <c r="K52" s="116">
        <v>0.96834264432029793</v>
      </c>
    </row>
    <row r="53" spans="1:11" ht="14.1" customHeight="1" x14ac:dyDescent="0.2">
      <c r="A53" s="306" t="s">
        <v>277</v>
      </c>
      <c r="B53" s="307" t="s">
        <v>278</v>
      </c>
      <c r="C53" s="308"/>
      <c r="D53" s="113">
        <v>2.4219247928616952</v>
      </c>
      <c r="E53" s="115">
        <v>722</v>
      </c>
      <c r="F53" s="114">
        <v>714</v>
      </c>
      <c r="G53" s="114">
        <v>707</v>
      </c>
      <c r="H53" s="114">
        <v>710</v>
      </c>
      <c r="I53" s="140">
        <v>706</v>
      </c>
      <c r="J53" s="115">
        <v>16</v>
      </c>
      <c r="K53" s="116">
        <v>2.2662889518413598</v>
      </c>
    </row>
    <row r="54" spans="1:11" ht="14.1" customHeight="1" x14ac:dyDescent="0.2">
      <c r="A54" s="306" t="s">
        <v>279</v>
      </c>
      <c r="B54" s="307" t="s">
        <v>280</v>
      </c>
      <c r="C54" s="308"/>
      <c r="D54" s="113">
        <v>5.7294287343598</v>
      </c>
      <c r="E54" s="115">
        <v>1708</v>
      </c>
      <c r="F54" s="114">
        <v>1679</v>
      </c>
      <c r="G54" s="114">
        <v>1686</v>
      </c>
      <c r="H54" s="114">
        <v>1682</v>
      </c>
      <c r="I54" s="140">
        <v>1695</v>
      </c>
      <c r="J54" s="115">
        <v>13</v>
      </c>
      <c r="K54" s="116">
        <v>0.76696165191740417</v>
      </c>
    </row>
    <row r="55" spans="1:11" ht="14.1" customHeight="1" x14ac:dyDescent="0.2">
      <c r="A55" s="306">
        <v>72</v>
      </c>
      <c r="B55" s="307" t="s">
        <v>281</v>
      </c>
      <c r="C55" s="308"/>
      <c r="D55" s="113">
        <v>3.2571869444164907</v>
      </c>
      <c r="E55" s="115">
        <v>971</v>
      </c>
      <c r="F55" s="114">
        <v>983</v>
      </c>
      <c r="G55" s="114">
        <v>986</v>
      </c>
      <c r="H55" s="114">
        <v>961</v>
      </c>
      <c r="I55" s="140">
        <v>963</v>
      </c>
      <c r="J55" s="115">
        <v>8</v>
      </c>
      <c r="K55" s="116">
        <v>0.83073727933541019</v>
      </c>
    </row>
    <row r="56" spans="1:11" ht="14.1" customHeight="1" x14ac:dyDescent="0.2">
      <c r="A56" s="306" t="s">
        <v>282</v>
      </c>
      <c r="B56" s="307" t="s">
        <v>283</v>
      </c>
      <c r="C56" s="308"/>
      <c r="D56" s="113">
        <v>1.7376136325517426</v>
      </c>
      <c r="E56" s="115">
        <v>518</v>
      </c>
      <c r="F56" s="114">
        <v>522</v>
      </c>
      <c r="G56" s="114">
        <v>526</v>
      </c>
      <c r="H56" s="114">
        <v>514</v>
      </c>
      <c r="I56" s="140">
        <v>524</v>
      </c>
      <c r="J56" s="115">
        <v>-6</v>
      </c>
      <c r="K56" s="116">
        <v>-1.1450381679389312</v>
      </c>
    </row>
    <row r="57" spans="1:11" ht="14.1" customHeight="1" x14ac:dyDescent="0.2">
      <c r="A57" s="306" t="s">
        <v>284</v>
      </c>
      <c r="B57" s="307" t="s">
        <v>285</v>
      </c>
      <c r="C57" s="308"/>
      <c r="D57" s="113">
        <v>0.75140048975210494</v>
      </c>
      <c r="E57" s="115">
        <v>224</v>
      </c>
      <c r="F57" s="114">
        <v>226</v>
      </c>
      <c r="G57" s="114">
        <v>223</v>
      </c>
      <c r="H57" s="114">
        <v>220</v>
      </c>
      <c r="I57" s="140">
        <v>217</v>
      </c>
      <c r="J57" s="115">
        <v>7</v>
      </c>
      <c r="K57" s="116">
        <v>3.225806451612903</v>
      </c>
    </row>
    <row r="58" spans="1:11" ht="14.1" customHeight="1" x14ac:dyDescent="0.2">
      <c r="A58" s="306">
        <v>73</v>
      </c>
      <c r="B58" s="307" t="s">
        <v>286</v>
      </c>
      <c r="C58" s="308"/>
      <c r="D58" s="113">
        <v>2.8345241689309315</v>
      </c>
      <c r="E58" s="115">
        <v>845</v>
      </c>
      <c r="F58" s="114">
        <v>849</v>
      </c>
      <c r="G58" s="114">
        <v>847</v>
      </c>
      <c r="H58" s="114">
        <v>836</v>
      </c>
      <c r="I58" s="140">
        <v>839</v>
      </c>
      <c r="J58" s="115">
        <v>6</v>
      </c>
      <c r="K58" s="116">
        <v>0.71513706793802145</v>
      </c>
    </row>
    <row r="59" spans="1:11" ht="14.1" customHeight="1" x14ac:dyDescent="0.2">
      <c r="A59" s="306" t="s">
        <v>287</v>
      </c>
      <c r="B59" s="307" t="s">
        <v>288</v>
      </c>
      <c r="C59" s="308"/>
      <c r="D59" s="113">
        <v>2.4890141223038476</v>
      </c>
      <c r="E59" s="115">
        <v>742</v>
      </c>
      <c r="F59" s="114">
        <v>749</v>
      </c>
      <c r="G59" s="114">
        <v>744</v>
      </c>
      <c r="H59" s="114">
        <v>732</v>
      </c>
      <c r="I59" s="140">
        <v>730</v>
      </c>
      <c r="J59" s="115">
        <v>12</v>
      </c>
      <c r="K59" s="116">
        <v>1.6438356164383561</v>
      </c>
    </row>
    <row r="60" spans="1:11" ht="14.1" customHeight="1" x14ac:dyDescent="0.2">
      <c r="A60" s="306">
        <v>81</v>
      </c>
      <c r="B60" s="307" t="s">
        <v>289</v>
      </c>
      <c r="C60" s="308"/>
      <c r="D60" s="113">
        <v>11.150246553285699</v>
      </c>
      <c r="E60" s="115">
        <v>3324</v>
      </c>
      <c r="F60" s="114">
        <v>3289</v>
      </c>
      <c r="G60" s="114">
        <v>3317</v>
      </c>
      <c r="H60" s="114">
        <v>3212</v>
      </c>
      <c r="I60" s="140">
        <v>3211</v>
      </c>
      <c r="J60" s="115">
        <v>113</v>
      </c>
      <c r="K60" s="116">
        <v>3.5191529118654623</v>
      </c>
    </row>
    <row r="61" spans="1:11" ht="14.1" customHeight="1" x14ac:dyDescent="0.2">
      <c r="A61" s="306" t="s">
        <v>290</v>
      </c>
      <c r="B61" s="307" t="s">
        <v>291</v>
      </c>
      <c r="C61" s="308"/>
      <c r="D61" s="113">
        <v>3.149844017309047</v>
      </c>
      <c r="E61" s="115">
        <v>939</v>
      </c>
      <c r="F61" s="114">
        <v>924</v>
      </c>
      <c r="G61" s="114">
        <v>937</v>
      </c>
      <c r="H61" s="114">
        <v>892</v>
      </c>
      <c r="I61" s="140">
        <v>904</v>
      </c>
      <c r="J61" s="115">
        <v>35</v>
      </c>
      <c r="K61" s="116">
        <v>3.8716814159292037</v>
      </c>
    </row>
    <row r="62" spans="1:11" ht="14.1" customHeight="1" x14ac:dyDescent="0.2">
      <c r="A62" s="306" t="s">
        <v>292</v>
      </c>
      <c r="B62" s="307" t="s">
        <v>293</v>
      </c>
      <c r="C62" s="308"/>
      <c r="D62" s="113">
        <v>4.9142933816376502</v>
      </c>
      <c r="E62" s="115">
        <v>1465</v>
      </c>
      <c r="F62" s="114">
        <v>1463</v>
      </c>
      <c r="G62" s="114">
        <v>1469</v>
      </c>
      <c r="H62" s="114">
        <v>1420</v>
      </c>
      <c r="I62" s="140">
        <v>1404</v>
      </c>
      <c r="J62" s="115">
        <v>61</v>
      </c>
      <c r="K62" s="116">
        <v>4.3447293447293447</v>
      </c>
    </row>
    <row r="63" spans="1:11" ht="14.1" customHeight="1" x14ac:dyDescent="0.2">
      <c r="A63" s="306"/>
      <c r="B63" s="307" t="s">
        <v>294</v>
      </c>
      <c r="C63" s="308"/>
      <c r="D63" s="113">
        <v>4.2199188219113752</v>
      </c>
      <c r="E63" s="115">
        <v>1258</v>
      </c>
      <c r="F63" s="114">
        <v>1279</v>
      </c>
      <c r="G63" s="114">
        <v>1283</v>
      </c>
      <c r="H63" s="114">
        <v>1253</v>
      </c>
      <c r="I63" s="140">
        <v>1235</v>
      </c>
      <c r="J63" s="115">
        <v>23</v>
      </c>
      <c r="K63" s="116">
        <v>1.8623481781376519</v>
      </c>
    </row>
    <row r="64" spans="1:11" ht="14.1" customHeight="1" x14ac:dyDescent="0.2">
      <c r="A64" s="306" t="s">
        <v>295</v>
      </c>
      <c r="B64" s="307" t="s">
        <v>296</v>
      </c>
      <c r="C64" s="308"/>
      <c r="D64" s="113">
        <v>0.96273187749488442</v>
      </c>
      <c r="E64" s="115">
        <v>287</v>
      </c>
      <c r="F64" s="114">
        <v>281</v>
      </c>
      <c r="G64" s="114">
        <v>278</v>
      </c>
      <c r="H64" s="114">
        <v>275</v>
      </c>
      <c r="I64" s="140">
        <v>279</v>
      </c>
      <c r="J64" s="115">
        <v>8</v>
      </c>
      <c r="K64" s="116">
        <v>2.8673835125448028</v>
      </c>
    </row>
    <row r="65" spans="1:11" ht="14.1" customHeight="1" x14ac:dyDescent="0.2">
      <c r="A65" s="306" t="s">
        <v>297</v>
      </c>
      <c r="B65" s="307" t="s">
        <v>298</v>
      </c>
      <c r="C65" s="308"/>
      <c r="D65" s="113">
        <v>1.0298212069370367</v>
      </c>
      <c r="E65" s="115">
        <v>307</v>
      </c>
      <c r="F65" s="114">
        <v>301</v>
      </c>
      <c r="G65" s="114">
        <v>312</v>
      </c>
      <c r="H65" s="114">
        <v>304</v>
      </c>
      <c r="I65" s="140">
        <v>306</v>
      </c>
      <c r="J65" s="115">
        <v>1</v>
      </c>
      <c r="K65" s="116">
        <v>0.32679738562091504</v>
      </c>
    </row>
    <row r="66" spans="1:11" ht="14.1" customHeight="1" x14ac:dyDescent="0.2">
      <c r="A66" s="306">
        <v>82</v>
      </c>
      <c r="B66" s="307" t="s">
        <v>299</v>
      </c>
      <c r="C66" s="308"/>
      <c r="D66" s="113">
        <v>4.2232732883834823</v>
      </c>
      <c r="E66" s="115">
        <v>1259</v>
      </c>
      <c r="F66" s="114">
        <v>1247</v>
      </c>
      <c r="G66" s="114">
        <v>1225</v>
      </c>
      <c r="H66" s="114">
        <v>1195</v>
      </c>
      <c r="I66" s="140">
        <v>1219</v>
      </c>
      <c r="J66" s="115">
        <v>40</v>
      </c>
      <c r="K66" s="116">
        <v>3.2813781788351108</v>
      </c>
    </row>
    <row r="67" spans="1:11" ht="14.1" customHeight="1" x14ac:dyDescent="0.2">
      <c r="A67" s="306" t="s">
        <v>300</v>
      </c>
      <c r="B67" s="307" t="s">
        <v>301</v>
      </c>
      <c r="C67" s="308"/>
      <c r="D67" s="113">
        <v>2.958639428398913</v>
      </c>
      <c r="E67" s="115">
        <v>882</v>
      </c>
      <c r="F67" s="114">
        <v>862</v>
      </c>
      <c r="G67" s="114">
        <v>837</v>
      </c>
      <c r="H67" s="114">
        <v>818</v>
      </c>
      <c r="I67" s="140">
        <v>838</v>
      </c>
      <c r="J67" s="115">
        <v>44</v>
      </c>
      <c r="K67" s="116">
        <v>5.2505966587112169</v>
      </c>
    </row>
    <row r="68" spans="1:11" ht="14.1" customHeight="1" x14ac:dyDescent="0.2">
      <c r="A68" s="306" t="s">
        <v>302</v>
      </c>
      <c r="B68" s="307" t="s">
        <v>303</v>
      </c>
      <c r="C68" s="308"/>
      <c r="D68" s="113">
        <v>0.66418436147730708</v>
      </c>
      <c r="E68" s="115">
        <v>198</v>
      </c>
      <c r="F68" s="114">
        <v>207</v>
      </c>
      <c r="G68" s="114">
        <v>206</v>
      </c>
      <c r="H68" s="114">
        <v>203</v>
      </c>
      <c r="I68" s="140">
        <v>202</v>
      </c>
      <c r="J68" s="115">
        <v>-4</v>
      </c>
      <c r="K68" s="116">
        <v>-1.9801980198019802</v>
      </c>
    </row>
    <row r="69" spans="1:11" ht="14.1" customHeight="1" x14ac:dyDescent="0.2">
      <c r="A69" s="306">
        <v>83</v>
      </c>
      <c r="B69" s="307" t="s">
        <v>304</v>
      </c>
      <c r="C69" s="308"/>
      <c r="D69" s="113">
        <v>6.786085673073698</v>
      </c>
      <c r="E69" s="115">
        <v>2023</v>
      </c>
      <c r="F69" s="114">
        <v>1982</v>
      </c>
      <c r="G69" s="114">
        <v>2011</v>
      </c>
      <c r="H69" s="114">
        <v>1931</v>
      </c>
      <c r="I69" s="140">
        <v>1919</v>
      </c>
      <c r="J69" s="115">
        <v>104</v>
      </c>
      <c r="K69" s="116">
        <v>5.419489317352788</v>
      </c>
    </row>
    <row r="70" spans="1:11" ht="14.1" customHeight="1" x14ac:dyDescent="0.2">
      <c r="A70" s="306" t="s">
        <v>305</v>
      </c>
      <c r="B70" s="307" t="s">
        <v>306</v>
      </c>
      <c r="C70" s="308"/>
      <c r="D70" s="113">
        <v>5.7696823320250914</v>
      </c>
      <c r="E70" s="115">
        <v>1720</v>
      </c>
      <c r="F70" s="114">
        <v>1685</v>
      </c>
      <c r="G70" s="114">
        <v>1714</v>
      </c>
      <c r="H70" s="114">
        <v>1636</v>
      </c>
      <c r="I70" s="140">
        <v>1631</v>
      </c>
      <c r="J70" s="115">
        <v>89</v>
      </c>
      <c r="K70" s="116">
        <v>5.4567749846719806</v>
      </c>
    </row>
    <row r="71" spans="1:11" ht="14.1" customHeight="1" x14ac:dyDescent="0.2">
      <c r="A71" s="306"/>
      <c r="B71" s="307" t="s">
        <v>307</v>
      </c>
      <c r="C71" s="308"/>
      <c r="D71" s="113">
        <v>3.1968065479185537</v>
      </c>
      <c r="E71" s="115">
        <v>953</v>
      </c>
      <c r="F71" s="114">
        <v>924</v>
      </c>
      <c r="G71" s="114">
        <v>977</v>
      </c>
      <c r="H71" s="114">
        <v>921</v>
      </c>
      <c r="I71" s="140">
        <v>910</v>
      </c>
      <c r="J71" s="115">
        <v>43</v>
      </c>
      <c r="K71" s="116">
        <v>4.7252747252747254</v>
      </c>
    </row>
    <row r="72" spans="1:11" ht="14.1" customHeight="1" x14ac:dyDescent="0.2">
      <c r="A72" s="306">
        <v>84</v>
      </c>
      <c r="B72" s="307" t="s">
        <v>308</v>
      </c>
      <c r="C72" s="308"/>
      <c r="D72" s="113">
        <v>0.97279527691120726</v>
      </c>
      <c r="E72" s="115">
        <v>290</v>
      </c>
      <c r="F72" s="114">
        <v>290</v>
      </c>
      <c r="G72" s="114">
        <v>294</v>
      </c>
      <c r="H72" s="114">
        <v>306</v>
      </c>
      <c r="I72" s="140">
        <v>298</v>
      </c>
      <c r="J72" s="115">
        <v>-8</v>
      </c>
      <c r="K72" s="116">
        <v>-2.6845637583892619</v>
      </c>
    </row>
    <row r="73" spans="1:11" ht="14.1" customHeight="1" x14ac:dyDescent="0.2">
      <c r="A73" s="306" t="s">
        <v>309</v>
      </c>
      <c r="B73" s="307" t="s">
        <v>310</v>
      </c>
      <c r="C73" s="308"/>
      <c r="D73" s="113">
        <v>0.37234577840394484</v>
      </c>
      <c r="E73" s="115">
        <v>111</v>
      </c>
      <c r="F73" s="114">
        <v>114</v>
      </c>
      <c r="G73" s="114">
        <v>112</v>
      </c>
      <c r="H73" s="114">
        <v>122</v>
      </c>
      <c r="I73" s="140">
        <v>119</v>
      </c>
      <c r="J73" s="115">
        <v>-8</v>
      </c>
      <c r="K73" s="116">
        <v>-6.7226890756302522</v>
      </c>
    </row>
    <row r="74" spans="1:11" ht="14.1" customHeight="1" x14ac:dyDescent="0.2">
      <c r="A74" s="306" t="s">
        <v>311</v>
      </c>
      <c r="B74" s="307" t="s">
        <v>312</v>
      </c>
      <c r="C74" s="308"/>
      <c r="D74" s="113">
        <v>0.20126798832645668</v>
      </c>
      <c r="E74" s="115">
        <v>60</v>
      </c>
      <c r="F74" s="114">
        <v>51</v>
      </c>
      <c r="G74" s="114">
        <v>53</v>
      </c>
      <c r="H74" s="114">
        <v>55</v>
      </c>
      <c r="I74" s="140">
        <v>53</v>
      </c>
      <c r="J74" s="115">
        <v>7</v>
      </c>
      <c r="K74" s="116">
        <v>13.20754716981132</v>
      </c>
    </row>
    <row r="75" spans="1:11" ht="14.1" customHeight="1" x14ac:dyDescent="0.2">
      <c r="A75" s="306" t="s">
        <v>313</v>
      </c>
      <c r="B75" s="307" t="s">
        <v>314</v>
      </c>
      <c r="C75" s="308"/>
      <c r="D75" s="113">
        <v>1.3417865888430445E-2</v>
      </c>
      <c r="E75" s="115">
        <v>4</v>
      </c>
      <c r="F75" s="114">
        <v>4</v>
      </c>
      <c r="G75" s="114">
        <v>5</v>
      </c>
      <c r="H75" s="114">
        <v>5</v>
      </c>
      <c r="I75" s="140">
        <v>6</v>
      </c>
      <c r="J75" s="115">
        <v>-2</v>
      </c>
      <c r="K75" s="116">
        <v>-33.333333333333336</v>
      </c>
    </row>
    <row r="76" spans="1:11" ht="14.1" customHeight="1" x14ac:dyDescent="0.2">
      <c r="A76" s="306">
        <v>91</v>
      </c>
      <c r="B76" s="307" t="s">
        <v>315</v>
      </c>
      <c r="C76" s="308"/>
      <c r="D76" s="113">
        <v>0.25158498540807084</v>
      </c>
      <c r="E76" s="115">
        <v>75</v>
      </c>
      <c r="F76" s="114">
        <v>69</v>
      </c>
      <c r="G76" s="114">
        <v>78</v>
      </c>
      <c r="H76" s="114">
        <v>75</v>
      </c>
      <c r="I76" s="140">
        <v>77</v>
      </c>
      <c r="J76" s="115">
        <v>-2</v>
      </c>
      <c r="K76" s="116">
        <v>-2.5974025974025974</v>
      </c>
    </row>
    <row r="77" spans="1:11" ht="14.1" customHeight="1" x14ac:dyDescent="0.2">
      <c r="A77" s="306">
        <v>92</v>
      </c>
      <c r="B77" s="307" t="s">
        <v>316</v>
      </c>
      <c r="C77" s="308"/>
      <c r="D77" s="113">
        <v>4.5754922679547816</v>
      </c>
      <c r="E77" s="115">
        <v>1364</v>
      </c>
      <c r="F77" s="114">
        <v>1381</v>
      </c>
      <c r="G77" s="114">
        <v>1387</v>
      </c>
      <c r="H77" s="114">
        <v>1386</v>
      </c>
      <c r="I77" s="140">
        <v>1404</v>
      </c>
      <c r="J77" s="115">
        <v>-40</v>
      </c>
      <c r="K77" s="116">
        <v>-2.8490028490028489</v>
      </c>
    </row>
    <row r="78" spans="1:11" ht="14.1" customHeight="1" x14ac:dyDescent="0.2">
      <c r="A78" s="306">
        <v>93</v>
      </c>
      <c r="B78" s="307" t="s">
        <v>317</v>
      </c>
      <c r="C78" s="308"/>
      <c r="D78" s="113">
        <v>0.13082419241219684</v>
      </c>
      <c r="E78" s="115">
        <v>39</v>
      </c>
      <c r="F78" s="114">
        <v>39</v>
      </c>
      <c r="G78" s="114">
        <v>41</v>
      </c>
      <c r="H78" s="114">
        <v>39</v>
      </c>
      <c r="I78" s="140">
        <v>40</v>
      </c>
      <c r="J78" s="115">
        <v>-1</v>
      </c>
      <c r="K78" s="116">
        <v>-2.5</v>
      </c>
    </row>
    <row r="79" spans="1:11" ht="14.1" customHeight="1" x14ac:dyDescent="0.2">
      <c r="A79" s="306">
        <v>94</v>
      </c>
      <c r="B79" s="307" t="s">
        <v>318</v>
      </c>
      <c r="C79" s="308"/>
      <c r="D79" s="113" t="s">
        <v>513</v>
      </c>
      <c r="E79" s="115" t="s">
        <v>513</v>
      </c>
      <c r="F79" s="114">
        <v>18</v>
      </c>
      <c r="G79" s="114" t="s">
        <v>513</v>
      </c>
      <c r="H79" s="114" t="s">
        <v>513</v>
      </c>
      <c r="I79" s="140">
        <v>21</v>
      </c>
      <c r="J79" s="115" t="s">
        <v>513</v>
      </c>
      <c r="K79" s="116" t="s">
        <v>513</v>
      </c>
    </row>
    <row r="80" spans="1:11" ht="14.1" customHeight="1" x14ac:dyDescent="0.2">
      <c r="A80" s="306" t="s">
        <v>319</v>
      </c>
      <c r="B80" s="307" t="s">
        <v>320</v>
      </c>
      <c r="C80" s="308"/>
      <c r="D80" s="113" t="s">
        <v>513</v>
      </c>
      <c r="E80" s="115" t="s">
        <v>513</v>
      </c>
      <c r="F80" s="114">
        <v>0</v>
      </c>
      <c r="G80" s="114" t="s">
        <v>513</v>
      </c>
      <c r="H80" s="114" t="s">
        <v>513</v>
      </c>
      <c r="I80" s="140">
        <v>0</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8637</v>
      </c>
      <c r="E12" s="114">
        <v>8826</v>
      </c>
      <c r="F12" s="114">
        <v>8967</v>
      </c>
      <c r="G12" s="114">
        <v>9089</v>
      </c>
      <c r="H12" s="140">
        <v>8693</v>
      </c>
      <c r="I12" s="115">
        <v>-56</v>
      </c>
      <c r="J12" s="116">
        <v>-0.64419647992637752</v>
      </c>
      <c r="K12"/>
      <c r="L12"/>
      <c r="M12"/>
      <c r="N12"/>
      <c r="O12"/>
      <c r="P12"/>
    </row>
    <row r="13" spans="1:16" s="110" customFormat="1" ht="14.45" customHeight="1" x14ac:dyDescent="0.2">
      <c r="A13" s="120" t="s">
        <v>105</v>
      </c>
      <c r="B13" s="119" t="s">
        <v>106</v>
      </c>
      <c r="C13" s="113">
        <v>38.624522403612367</v>
      </c>
      <c r="D13" s="115">
        <v>3336</v>
      </c>
      <c r="E13" s="114">
        <v>3385</v>
      </c>
      <c r="F13" s="114">
        <v>3463</v>
      </c>
      <c r="G13" s="114">
        <v>3500</v>
      </c>
      <c r="H13" s="140">
        <v>3305</v>
      </c>
      <c r="I13" s="115">
        <v>31</v>
      </c>
      <c r="J13" s="116">
        <v>0.93797276853252642</v>
      </c>
      <c r="K13"/>
      <c r="L13"/>
      <c r="M13"/>
      <c r="N13"/>
      <c r="O13"/>
      <c r="P13"/>
    </row>
    <row r="14" spans="1:16" s="110" customFormat="1" ht="14.45" customHeight="1" x14ac:dyDescent="0.2">
      <c r="A14" s="120"/>
      <c r="B14" s="119" t="s">
        <v>107</v>
      </c>
      <c r="C14" s="113">
        <v>61.375477596387633</v>
      </c>
      <c r="D14" s="115">
        <v>5301</v>
      </c>
      <c r="E14" s="114">
        <v>5441</v>
      </c>
      <c r="F14" s="114">
        <v>5504</v>
      </c>
      <c r="G14" s="114">
        <v>5589</v>
      </c>
      <c r="H14" s="140">
        <v>5388</v>
      </c>
      <c r="I14" s="115">
        <v>-87</v>
      </c>
      <c r="J14" s="116">
        <v>-1.6146993318485523</v>
      </c>
      <c r="K14"/>
      <c r="L14"/>
      <c r="M14"/>
      <c r="N14"/>
      <c r="O14"/>
      <c r="P14"/>
    </row>
    <row r="15" spans="1:16" s="110" customFormat="1" ht="14.45" customHeight="1" x14ac:dyDescent="0.2">
      <c r="A15" s="118" t="s">
        <v>105</v>
      </c>
      <c r="B15" s="121" t="s">
        <v>108</v>
      </c>
      <c r="C15" s="113">
        <v>17.517656593724674</v>
      </c>
      <c r="D15" s="115">
        <v>1513</v>
      </c>
      <c r="E15" s="114">
        <v>1524</v>
      </c>
      <c r="F15" s="114">
        <v>1585</v>
      </c>
      <c r="G15" s="114">
        <v>1664</v>
      </c>
      <c r="H15" s="140">
        <v>1476</v>
      </c>
      <c r="I15" s="115">
        <v>37</v>
      </c>
      <c r="J15" s="116">
        <v>2.5067750677506777</v>
      </c>
      <c r="K15"/>
      <c r="L15"/>
      <c r="M15"/>
      <c r="N15"/>
      <c r="O15"/>
      <c r="P15"/>
    </row>
    <row r="16" spans="1:16" s="110" customFormat="1" ht="14.45" customHeight="1" x14ac:dyDescent="0.2">
      <c r="A16" s="118"/>
      <c r="B16" s="121" t="s">
        <v>109</v>
      </c>
      <c r="C16" s="113">
        <v>44.263054301262009</v>
      </c>
      <c r="D16" s="115">
        <v>3823</v>
      </c>
      <c r="E16" s="114">
        <v>3932</v>
      </c>
      <c r="F16" s="114">
        <v>3985</v>
      </c>
      <c r="G16" s="114">
        <v>4051</v>
      </c>
      <c r="H16" s="140">
        <v>3950</v>
      </c>
      <c r="I16" s="115">
        <v>-127</v>
      </c>
      <c r="J16" s="116">
        <v>-3.2151898734177213</v>
      </c>
      <c r="K16"/>
      <c r="L16"/>
      <c r="M16"/>
      <c r="N16"/>
      <c r="O16"/>
      <c r="P16"/>
    </row>
    <row r="17" spans="1:16" s="110" customFormat="1" ht="14.45" customHeight="1" x14ac:dyDescent="0.2">
      <c r="A17" s="118"/>
      <c r="B17" s="121" t="s">
        <v>110</v>
      </c>
      <c r="C17" s="113">
        <v>20.678476322797266</v>
      </c>
      <c r="D17" s="115">
        <v>1786</v>
      </c>
      <c r="E17" s="114">
        <v>1833</v>
      </c>
      <c r="F17" s="114">
        <v>1855</v>
      </c>
      <c r="G17" s="114">
        <v>1857</v>
      </c>
      <c r="H17" s="140">
        <v>1798</v>
      </c>
      <c r="I17" s="115">
        <v>-12</v>
      </c>
      <c r="J17" s="116">
        <v>-0.66740823136818683</v>
      </c>
      <c r="K17"/>
      <c r="L17"/>
      <c r="M17"/>
      <c r="N17"/>
      <c r="O17"/>
      <c r="P17"/>
    </row>
    <row r="18" spans="1:16" s="110" customFormat="1" ht="14.45" customHeight="1" x14ac:dyDescent="0.2">
      <c r="A18" s="120"/>
      <c r="B18" s="121" t="s">
        <v>111</v>
      </c>
      <c r="C18" s="113">
        <v>17.540812782216047</v>
      </c>
      <c r="D18" s="115">
        <v>1515</v>
      </c>
      <c r="E18" s="114">
        <v>1537</v>
      </c>
      <c r="F18" s="114">
        <v>1542</v>
      </c>
      <c r="G18" s="114">
        <v>1517</v>
      </c>
      <c r="H18" s="140">
        <v>1469</v>
      </c>
      <c r="I18" s="115">
        <v>46</v>
      </c>
      <c r="J18" s="116">
        <v>3.1313818924438395</v>
      </c>
      <c r="K18"/>
      <c r="L18"/>
      <c r="M18"/>
      <c r="N18"/>
      <c r="O18"/>
      <c r="P18"/>
    </row>
    <row r="19" spans="1:16" s="110" customFormat="1" ht="14.45" customHeight="1" x14ac:dyDescent="0.2">
      <c r="A19" s="120"/>
      <c r="B19" s="121" t="s">
        <v>112</v>
      </c>
      <c r="C19" s="113">
        <v>1.7367141368530741</v>
      </c>
      <c r="D19" s="115">
        <v>150</v>
      </c>
      <c r="E19" s="114">
        <v>146</v>
      </c>
      <c r="F19" s="114">
        <v>150</v>
      </c>
      <c r="G19" s="114">
        <v>133</v>
      </c>
      <c r="H19" s="140">
        <v>137</v>
      </c>
      <c r="I19" s="115">
        <v>13</v>
      </c>
      <c r="J19" s="116">
        <v>9.4890510948905114</v>
      </c>
      <c r="K19"/>
      <c r="L19"/>
      <c r="M19"/>
      <c r="N19"/>
      <c r="O19"/>
      <c r="P19"/>
    </row>
    <row r="20" spans="1:16" s="110" customFormat="1" ht="14.45" customHeight="1" x14ac:dyDescent="0.2">
      <c r="A20" s="120" t="s">
        <v>113</v>
      </c>
      <c r="B20" s="119" t="s">
        <v>116</v>
      </c>
      <c r="C20" s="113">
        <v>96.063447956466362</v>
      </c>
      <c r="D20" s="115">
        <v>8297</v>
      </c>
      <c r="E20" s="114">
        <v>8450</v>
      </c>
      <c r="F20" s="114">
        <v>8583</v>
      </c>
      <c r="G20" s="114">
        <v>8697</v>
      </c>
      <c r="H20" s="140">
        <v>8354</v>
      </c>
      <c r="I20" s="115">
        <v>-57</v>
      </c>
      <c r="J20" s="116">
        <v>-0.68230787646636337</v>
      </c>
      <c r="K20"/>
      <c r="L20"/>
      <c r="M20"/>
      <c r="N20"/>
      <c r="O20"/>
      <c r="P20"/>
    </row>
    <row r="21" spans="1:16" s="110" customFormat="1" ht="14.45" customHeight="1" x14ac:dyDescent="0.2">
      <c r="A21" s="123"/>
      <c r="B21" s="124" t="s">
        <v>117</v>
      </c>
      <c r="C21" s="125">
        <v>3.6586777816371425</v>
      </c>
      <c r="D21" s="143">
        <v>316</v>
      </c>
      <c r="E21" s="144">
        <v>347</v>
      </c>
      <c r="F21" s="144">
        <v>352</v>
      </c>
      <c r="G21" s="144">
        <v>354</v>
      </c>
      <c r="H21" s="145">
        <v>319</v>
      </c>
      <c r="I21" s="143">
        <v>-3</v>
      </c>
      <c r="J21" s="146">
        <v>-0.94043887147335425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9404</v>
      </c>
      <c r="E56" s="114">
        <v>9812</v>
      </c>
      <c r="F56" s="114">
        <v>9987</v>
      </c>
      <c r="G56" s="114">
        <v>10061</v>
      </c>
      <c r="H56" s="140">
        <v>9727</v>
      </c>
      <c r="I56" s="115">
        <v>-323</v>
      </c>
      <c r="J56" s="116">
        <v>-3.3206538501079468</v>
      </c>
      <c r="K56"/>
      <c r="L56"/>
      <c r="M56"/>
      <c r="N56"/>
      <c r="O56"/>
      <c r="P56"/>
    </row>
    <row r="57" spans="1:16" s="110" customFormat="1" ht="14.45" customHeight="1" x14ac:dyDescent="0.2">
      <c r="A57" s="120" t="s">
        <v>105</v>
      </c>
      <c r="B57" s="119" t="s">
        <v>106</v>
      </c>
      <c r="C57" s="113">
        <v>39.089749042960442</v>
      </c>
      <c r="D57" s="115">
        <v>3676</v>
      </c>
      <c r="E57" s="114">
        <v>3810</v>
      </c>
      <c r="F57" s="114">
        <v>3912</v>
      </c>
      <c r="G57" s="114">
        <v>3915</v>
      </c>
      <c r="H57" s="140">
        <v>3736</v>
      </c>
      <c r="I57" s="115">
        <v>-60</v>
      </c>
      <c r="J57" s="116">
        <v>-1.6059957173447537</v>
      </c>
    </row>
    <row r="58" spans="1:16" s="110" customFormat="1" ht="14.45" customHeight="1" x14ac:dyDescent="0.2">
      <c r="A58" s="120"/>
      <c r="B58" s="119" t="s">
        <v>107</v>
      </c>
      <c r="C58" s="113">
        <v>60.910250957039558</v>
      </c>
      <c r="D58" s="115">
        <v>5728</v>
      </c>
      <c r="E58" s="114">
        <v>6002</v>
      </c>
      <c r="F58" s="114">
        <v>6075</v>
      </c>
      <c r="G58" s="114">
        <v>6146</v>
      </c>
      <c r="H58" s="140">
        <v>5991</v>
      </c>
      <c r="I58" s="115">
        <v>-263</v>
      </c>
      <c r="J58" s="116">
        <v>-4.3899182106493075</v>
      </c>
    </row>
    <row r="59" spans="1:16" s="110" customFormat="1" ht="14.45" customHeight="1" x14ac:dyDescent="0.2">
      <c r="A59" s="118" t="s">
        <v>105</v>
      </c>
      <c r="B59" s="121" t="s">
        <v>108</v>
      </c>
      <c r="C59" s="113">
        <v>16.631220757124627</v>
      </c>
      <c r="D59" s="115">
        <v>1564</v>
      </c>
      <c r="E59" s="114">
        <v>1689</v>
      </c>
      <c r="F59" s="114">
        <v>1746</v>
      </c>
      <c r="G59" s="114">
        <v>1801</v>
      </c>
      <c r="H59" s="140">
        <v>1636</v>
      </c>
      <c r="I59" s="115">
        <v>-72</v>
      </c>
      <c r="J59" s="116">
        <v>-4.4009779951100247</v>
      </c>
    </row>
    <row r="60" spans="1:16" s="110" customFormat="1" ht="14.45" customHeight="1" x14ac:dyDescent="0.2">
      <c r="A60" s="118"/>
      <c r="B60" s="121" t="s">
        <v>109</v>
      </c>
      <c r="C60" s="113">
        <v>43.789876648234795</v>
      </c>
      <c r="D60" s="115">
        <v>4118</v>
      </c>
      <c r="E60" s="114">
        <v>4329</v>
      </c>
      <c r="F60" s="114">
        <v>4435</v>
      </c>
      <c r="G60" s="114">
        <v>4446</v>
      </c>
      <c r="H60" s="140">
        <v>4391</v>
      </c>
      <c r="I60" s="115">
        <v>-273</v>
      </c>
      <c r="J60" s="116">
        <v>-6.217262582555227</v>
      </c>
    </row>
    <row r="61" spans="1:16" s="110" customFormat="1" ht="14.45" customHeight="1" x14ac:dyDescent="0.2">
      <c r="A61" s="118"/>
      <c r="B61" s="121" t="s">
        <v>110</v>
      </c>
      <c r="C61" s="113">
        <v>21.299447043811146</v>
      </c>
      <c r="D61" s="115">
        <v>2003</v>
      </c>
      <c r="E61" s="114">
        <v>2045</v>
      </c>
      <c r="F61" s="114">
        <v>2057</v>
      </c>
      <c r="G61" s="114">
        <v>2072</v>
      </c>
      <c r="H61" s="140">
        <v>2025</v>
      </c>
      <c r="I61" s="115">
        <v>-22</v>
      </c>
      <c r="J61" s="116">
        <v>-1.0864197530864197</v>
      </c>
    </row>
    <row r="62" spans="1:16" s="110" customFormat="1" ht="14.45" customHeight="1" x14ac:dyDescent="0.2">
      <c r="A62" s="120"/>
      <c r="B62" s="121" t="s">
        <v>111</v>
      </c>
      <c r="C62" s="113">
        <v>18.279455550829436</v>
      </c>
      <c r="D62" s="115">
        <v>1719</v>
      </c>
      <c r="E62" s="114">
        <v>1749</v>
      </c>
      <c r="F62" s="114">
        <v>1749</v>
      </c>
      <c r="G62" s="114">
        <v>1742</v>
      </c>
      <c r="H62" s="140">
        <v>1675</v>
      </c>
      <c r="I62" s="115">
        <v>44</v>
      </c>
      <c r="J62" s="116">
        <v>2.6268656716417911</v>
      </c>
    </row>
    <row r="63" spans="1:16" s="110" customFormat="1" ht="14.45" customHeight="1" x14ac:dyDescent="0.2">
      <c r="A63" s="120"/>
      <c r="B63" s="121" t="s">
        <v>112</v>
      </c>
      <c r="C63" s="113">
        <v>1.722671203743088</v>
      </c>
      <c r="D63" s="115">
        <v>162</v>
      </c>
      <c r="E63" s="114">
        <v>160</v>
      </c>
      <c r="F63" s="114">
        <v>168</v>
      </c>
      <c r="G63" s="114">
        <v>152</v>
      </c>
      <c r="H63" s="140">
        <v>155</v>
      </c>
      <c r="I63" s="115">
        <v>7</v>
      </c>
      <c r="J63" s="116">
        <v>4.5161290322580649</v>
      </c>
    </row>
    <row r="64" spans="1:16" s="110" customFormat="1" ht="14.45" customHeight="1" x14ac:dyDescent="0.2">
      <c r="A64" s="120" t="s">
        <v>113</v>
      </c>
      <c r="B64" s="119" t="s">
        <v>116</v>
      </c>
      <c r="C64" s="113">
        <v>96.618460229689489</v>
      </c>
      <c r="D64" s="115">
        <v>9086</v>
      </c>
      <c r="E64" s="114">
        <v>9478</v>
      </c>
      <c r="F64" s="114">
        <v>9638</v>
      </c>
      <c r="G64" s="114">
        <v>9727</v>
      </c>
      <c r="H64" s="140">
        <v>9406</v>
      </c>
      <c r="I64" s="115">
        <v>-320</v>
      </c>
      <c r="J64" s="116">
        <v>-3.4020837763129919</v>
      </c>
    </row>
    <row r="65" spans="1:10" s="110" customFormat="1" ht="14.45" customHeight="1" x14ac:dyDescent="0.2">
      <c r="A65" s="123"/>
      <c r="B65" s="124" t="s">
        <v>117</v>
      </c>
      <c r="C65" s="125">
        <v>3.2326669502339431</v>
      </c>
      <c r="D65" s="143">
        <v>304</v>
      </c>
      <c r="E65" s="144">
        <v>318</v>
      </c>
      <c r="F65" s="144">
        <v>333</v>
      </c>
      <c r="G65" s="144">
        <v>318</v>
      </c>
      <c r="H65" s="145">
        <v>307</v>
      </c>
      <c r="I65" s="143">
        <v>-3</v>
      </c>
      <c r="J65" s="146">
        <v>-0.9771986970684039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8637</v>
      </c>
      <c r="G11" s="114">
        <v>8826</v>
      </c>
      <c r="H11" s="114">
        <v>8967</v>
      </c>
      <c r="I11" s="114">
        <v>9089</v>
      </c>
      <c r="J11" s="140">
        <v>8693</v>
      </c>
      <c r="K11" s="114">
        <v>-56</v>
      </c>
      <c r="L11" s="116">
        <v>-0.64419647992637752</v>
      </c>
    </row>
    <row r="12" spans="1:17" s="110" customFormat="1" ht="24" customHeight="1" x14ac:dyDescent="0.2">
      <c r="A12" s="604" t="s">
        <v>185</v>
      </c>
      <c r="B12" s="605"/>
      <c r="C12" s="605"/>
      <c r="D12" s="606"/>
      <c r="E12" s="113">
        <v>38.624522403612367</v>
      </c>
      <c r="F12" s="115">
        <v>3336</v>
      </c>
      <c r="G12" s="114">
        <v>3385</v>
      </c>
      <c r="H12" s="114">
        <v>3463</v>
      </c>
      <c r="I12" s="114">
        <v>3500</v>
      </c>
      <c r="J12" s="140">
        <v>3305</v>
      </c>
      <c r="K12" s="114">
        <v>31</v>
      </c>
      <c r="L12" s="116">
        <v>0.93797276853252642</v>
      </c>
    </row>
    <row r="13" spans="1:17" s="110" customFormat="1" ht="15" customHeight="1" x14ac:dyDescent="0.2">
      <c r="A13" s="120"/>
      <c r="B13" s="612" t="s">
        <v>107</v>
      </c>
      <c r="C13" s="612"/>
      <c r="E13" s="113">
        <v>61.375477596387633</v>
      </c>
      <c r="F13" s="115">
        <v>5301</v>
      </c>
      <c r="G13" s="114">
        <v>5441</v>
      </c>
      <c r="H13" s="114">
        <v>5504</v>
      </c>
      <c r="I13" s="114">
        <v>5589</v>
      </c>
      <c r="J13" s="140">
        <v>5388</v>
      </c>
      <c r="K13" s="114">
        <v>-87</v>
      </c>
      <c r="L13" s="116">
        <v>-1.6146993318485523</v>
      </c>
    </row>
    <row r="14" spans="1:17" s="110" customFormat="1" ht="22.5" customHeight="1" x14ac:dyDescent="0.2">
      <c r="A14" s="604" t="s">
        <v>186</v>
      </c>
      <c r="B14" s="605"/>
      <c r="C14" s="605"/>
      <c r="D14" s="606"/>
      <c r="E14" s="113">
        <v>17.517656593724674</v>
      </c>
      <c r="F14" s="115">
        <v>1513</v>
      </c>
      <c r="G14" s="114">
        <v>1524</v>
      </c>
      <c r="H14" s="114">
        <v>1585</v>
      </c>
      <c r="I14" s="114">
        <v>1664</v>
      </c>
      <c r="J14" s="140">
        <v>1476</v>
      </c>
      <c r="K14" s="114">
        <v>37</v>
      </c>
      <c r="L14" s="116">
        <v>2.5067750677506777</v>
      </c>
    </row>
    <row r="15" spans="1:17" s="110" customFormat="1" ht="15" customHeight="1" x14ac:dyDescent="0.2">
      <c r="A15" s="120"/>
      <c r="B15" s="119"/>
      <c r="C15" s="258" t="s">
        <v>106</v>
      </c>
      <c r="E15" s="113">
        <v>42.630535360211503</v>
      </c>
      <c r="F15" s="115">
        <v>645</v>
      </c>
      <c r="G15" s="114">
        <v>665</v>
      </c>
      <c r="H15" s="114">
        <v>691</v>
      </c>
      <c r="I15" s="114">
        <v>742</v>
      </c>
      <c r="J15" s="140">
        <v>663</v>
      </c>
      <c r="K15" s="114">
        <v>-18</v>
      </c>
      <c r="L15" s="116">
        <v>-2.7149321266968327</v>
      </c>
    </row>
    <row r="16" spans="1:17" s="110" customFormat="1" ht="15" customHeight="1" x14ac:dyDescent="0.2">
      <c r="A16" s="120"/>
      <c r="B16" s="119"/>
      <c r="C16" s="258" t="s">
        <v>107</v>
      </c>
      <c r="E16" s="113">
        <v>57.369464639788497</v>
      </c>
      <c r="F16" s="115">
        <v>868</v>
      </c>
      <c r="G16" s="114">
        <v>859</v>
      </c>
      <c r="H16" s="114">
        <v>894</v>
      </c>
      <c r="I16" s="114">
        <v>922</v>
      </c>
      <c r="J16" s="140">
        <v>813</v>
      </c>
      <c r="K16" s="114">
        <v>55</v>
      </c>
      <c r="L16" s="116">
        <v>6.7650676506765066</v>
      </c>
    </row>
    <row r="17" spans="1:12" s="110" customFormat="1" ht="15" customHeight="1" x14ac:dyDescent="0.2">
      <c r="A17" s="120"/>
      <c r="B17" s="121" t="s">
        <v>109</v>
      </c>
      <c r="C17" s="258"/>
      <c r="E17" s="113">
        <v>44.263054301262009</v>
      </c>
      <c r="F17" s="115">
        <v>3823</v>
      </c>
      <c r="G17" s="114">
        <v>3932</v>
      </c>
      <c r="H17" s="114">
        <v>3985</v>
      </c>
      <c r="I17" s="114">
        <v>4051</v>
      </c>
      <c r="J17" s="140">
        <v>3950</v>
      </c>
      <c r="K17" s="114">
        <v>-127</v>
      </c>
      <c r="L17" s="116">
        <v>-3.2151898734177213</v>
      </c>
    </row>
    <row r="18" spans="1:12" s="110" customFormat="1" ht="15" customHeight="1" x14ac:dyDescent="0.2">
      <c r="A18" s="120"/>
      <c r="B18" s="119"/>
      <c r="C18" s="258" t="s">
        <v>106</v>
      </c>
      <c r="E18" s="113">
        <v>33.246141773476324</v>
      </c>
      <c r="F18" s="115">
        <v>1271</v>
      </c>
      <c r="G18" s="114">
        <v>1273</v>
      </c>
      <c r="H18" s="114">
        <v>1301</v>
      </c>
      <c r="I18" s="114">
        <v>1314</v>
      </c>
      <c r="J18" s="140">
        <v>1262</v>
      </c>
      <c r="K18" s="114">
        <v>9</v>
      </c>
      <c r="L18" s="116">
        <v>0.71315372424722667</v>
      </c>
    </row>
    <row r="19" spans="1:12" s="110" customFormat="1" ht="15" customHeight="1" x14ac:dyDescent="0.2">
      <c r="A19" s="120"/>
      <c r="B19" s="119"/>
      <c r="C19" s="258" t="s">
        <v>107</v>
      </c>
      <c r="E19" s="113">
        <v>66.753858226523676</v>
      </c>
      <c r="F19" s="115">
        <v>2552</v>
      </c>
      <c r="G19" s="114">
        <v>2659</v>
      </c>
      <c r="H19" s="114">
        <v>2684</v>
      </c>
      <c r="I19" s="114">
        <v>2737</v>
      </c>
      <c r="J19" s="140">
        <v>2688</v>
      </c>
      <c r="K19" s="114">
        <v>-136</v>
      </c>
      <c r="L19" s="116">
        <v>-5.0595238095238093</v>
      </c>
    </row>
    <row r="20" spans="1:12" s="110" customFormat="1" ht="15" customHeight="1" x14ac:dyDescent="0.2">
      <c r="A20" s="120"/>
      <c r="B20" s="121" t="s">
        <v>110</v>
      </c>
      <c r="C20" s="258"/>
      <c r="E20" s="113">
        <v>20.678476322797266</v>
      </c>
      <c r="F20" s="115">
        <v>1786</v>
      </c>
      <c r="G20" s="114">
        <v>1833</v>
      </c>
      <c r="H20" s="114">
        <v>1855</v>
      </c>
      <c r="I20" s="114">
        <v>1857</v>
      </c>
      <c r="J20" s="140">
        <v>1798</v>
      </c>
      <c r="K20" s="114">
        <v>-12</v>
      </c>
      <c r="L20" s="116">
        <v>-0.66740823136818683</v>
      </c>
    </row>
    <row r="21" spans="1:12" s="110" customFormat="1" ht="15" customHeight="1" x14ac:dyDescent="0.2">
      <c r="A21" s="120"/>
      <c r="B21" s="119"/>
      <c r="C21" s="258" t="s">
        <v>106</v>
      </c>
      <c r="E21" s="113">
        <v>33.87458006718925</v>
      </c>
      <c r="F21" s="115">
        <v>605</v>
      </c>
      <c r="G21" s="114">
        <v>636</v>
      </c>
      <c r="H21" s="114">
        <v>651</v>
      </c>
      <c r="I21" s="114">
        <v>642</v>
      </c>
      <c r="J21" s="140">
        <v>604</v>
      </c>
      <c r="K21" s="114">
        <v>1</v>
      </c>
      <c r="L21" s="116">
        <v>0.16556291390728478</v>
      </c>
    </row>
    <row r="22" spans="1:12" s="110" customFormat="1" ht="15" customHeight="1" x14ac:dyDescent="0.2">
      <c r="A22" s="120"/>
      <c r="B22" s="119"/>
      <c r="C22" s="258" t="s">
        <v>107</v>
      </c>
      <c r="E22" s="113">
        <v>66.125419932810743</v>
      </c>
      <c r="F22" s="115">
        <v>1181</v>
      </c>
      <c r="G22" s="114">
        <v>1197</v>
      </c>
      <c r="H22" s="114">
        <v>1204</v>
      </c>
      <c r="I22" s="114">
        <v>1215</v>
      </c>
      <c r="J22" s="140">
        <v>1194</v>
      </c>
      <c r="K22" s="114">
        <v>-13</v>
      </c>
      <c r="L22" s="116">
        <v>-1.0887772194304857</v>
      </c>
    </row>
    <row r="23" spans="1:12" s="110" customFormat="1" ht="15" customHeight="1" x14ac:dyDescent="0.2">
      <c r="A23" s="120"/>
      <c r="B23" s="121" t="s">
        <v>111</v>
      </c>
      <c r="C23" s="258"/>
      <c r="E23" s="113">
        <v>17.540812782216047</v>
      </c>
      <c r="F23" s="115">
        <v>1515</v>
      </c>
      <c r="G23" s="114">
        <v>1537</v>
      </c>
      <c r="H23" s="114">
        <v>1542</v>
      </c>
      <c r="I23" s="114">
        <v>1517</v>
      </c>
      <c r="J23" s="140">
        <v>1469</v>
      </c>
      <c r="K23" s="114">
        <v>46</v>
      </c>
      <c r="L23" s="116">
        <v>3.1313818924438395</v>
      </c>
    </row>
    <row r="24" spans="1:12" s="110" customFormat="1" ht="15" customHeight="1" x14ac:dyDescent="0.2">
      <c r="A24" s="120"/>
      <c r="B24" s="119"/>
      <c r="C24" s="258" t="s">
        <v>106</v>
      </c>
      <c r="E24" s="113">
        <v>53.795379537953792</v>
      </c>
      <c r="F24" s="115">
        <v>815</v>
      </c>
      <c r="G24" s="114">
        <v>811</v>
      </c>
      <c r="H24" s="114">
        <v>820</v>
      </c>
      <c r="I24" s="114">
        <v>802</v>
      </c>
      <c r="J24" s="140">
        <v>776</v>
      </c>
      <c r="K24" s="114">
        <v>39</v>
      </c>
      <c r="L24" s="116">
        <v>5.0257731958762886</v>
      </c>
    </row>
    <row r="25" spans="1:12" s="110" customFormat="1" ht="15" customHeight="1" x14ac:dyDescent="0.2">
      <c r="A25" s="120"/>
      <c r="B25" s="119"/>
      <c r="C25" s="258" t="s">
        <v>107</v>
      </c>
      <c r="E25" s="113">
        <v>46.204620462046208</v>
      </c>
      <c r="F25" s="115">
        <v>700</v>
      </c>
      <c r="G25" s="114">
        <v>726</v>
      </c>
      <c r="H25" s="114">
        <v>722</v>
      </c>
      <c r="I25" s="114">
        <v>715</v>
      </c>
      <c r="J25" s="140">
        <v>693</v>
      </c>
      <c r="K25" s="114">
        <v>7</v>
      </c>
      <c r="L25" s="116">
        <v>1.0101010101010102</v>
      </c>
    </row>
    <row r="26" spans="1:12" s="110" customFormat="1" ht="15" customHeight="1" x14ac:dyDescent="0.2">
      <c r="A26" s="120"/>
      <c r="C26" s="121" t="s">
        <v>187</v>
      </c>
      <c r="D26" s="110" t="s">
        <v>188</v>
      </c>
      <c r="E26" s="113">
        <v>1.7367141368530741</v>
      </c>
      <c r="F26" s="115">
        <v>150</v>
      </c>
      <c r="G26" s="114">
        <v>146</v>
      </c>
      <c r="H26" s="114">
        <v>150</v>
      </c>
      <c r="I26" s="114">
        <v>133</v>
      </c>
      <c r="J26" s="140">
        <v>137</v>
      </c>
      <c r="K26" s="114">
        <v>13</v>
      </c>
      <c r="L26" s="116">
        <v>9.4890510948905114</v>
      </c>
    </row>
    <row r="27" spans="1:12" s="110" customFormat="1" ht="15" customHeight="1" x14ac:dyDescent="0.2">
      <c r="A27" s="120"/>
      <c r="B27" s="119"/>
      <c r="D27" s="259" t="s">
        <v>106</v>
      </c>
      <c r="E27" s="113">
        <v>50.666666666666664</v>
      </c>
      <c r="F27" s="115">
        <v>76</v>
      </c>
      <c r="G27" s="114">
        <v>72</v>
      </c>
      <c r="H27" s="114">
        <v>72</v>
      </c>
      <c r="I27" s="114">
        <v>60</v>
      </c>
      <c r="J27" s="140">
        <v>62</v>
      </c>
      <c r="K27" s="114">
        <v>14</v>
      </c>
      <c r="L27" s="116">
        <v>22.580645161290324</v>
      </c>
    </row>
    <row r="28" spans="1:12" s="110" customFormat="1" ht="15" customHeight="1" x14ac:dyDescent="0.2">
      <c r="A28" s="120"/>
      <c r="B28" s="119"/>
      <c r="D28" s="259" t="s">
        <v>107</v>
      </c>
      <c r="E28" s="113">
        <v>49.333333333333336</v>
      </c>
      <c r="F28" s="115">
        <v>74</v>
      </c>
      <c r="G28" s="114">
        <v>74</v>
      </c>
      <c r="H28" s="114">
        <v>78</v>
      </c>
      <c r="I28" s="114">
        <v>73</v>
      </c>
      <c r="J28" s="140">
        <v>75</v>
      </c>
      <c r="K28" s="114">
        <v>-1</v>
      </c>
      <c r="L28" s="116">
        <v>-1.3333333333333333</v>
      </c>
    </row>
    <row r="29" spans="1:12" s="110" customFormat="1" ht="24" customHeight="1" x14ac:dyDescent="0.2">
      <c r="A29" s="604" t="s">
        <v>189</v>
      </c>
      <c r="B29" s="605"/>
      <c r="C29" s="605"/>
      <c r="D29" s="606"/>
      <c r="E29" s="113">
        <v>96.063447956466362</v>
      </c>
      <c r="F29" s="115">
        <v>8297</v>
      </c>
      <c r="G29" s="114">
        <v>8450</v>
      </c>
      <c r="H29" s="114">
        <v>8583</v>
      </c>
      <c r="I29" s="114">
        <v>8697</v>
      </c>
      <c r="J29" s="140">
        <v>8354</v>
      </c>
      <c r="K29" s="114">
        <v>-57</v>
      </c>
      <c r="L29" s="116">
        <v>-0.68230787646636337</v>
      </c>
    </row>
    <row r="30" spans="1:12" s="110" customFormat="1" ht="15" customHeight="1" x14ac:dyDescent="0.2">
      <c r="A30" s="120"/>
      <c r="B30" s="119"/>
      <c r="C30" s="258" t="s">
        <v>106</v>
      </c>
      <c r="E30" s="113">
        <v>38.290948535615286</v>
      </c>
      <c r="F30" s="115">
        <v>3177</v>
      </c>
      <c r="G30" s="114">
        <v>3201</v>
      </c>
      <c r="H30" s="114">
        <v>3295</v>
      </c>
      <c r="I30" s="114">
        <v>3312</v>
      </c>
      <c r="J30" s="140">
        <v>3138</v>
      </c>
      <c r="K30" s="114">
        <v>39</v>
      </c>
      <c r="L30" s="116">
        <v>1.24282982791587</v>
      </c>
    </row>
    <row r="31" spans="1:12" s="110" customFormat="1" ht="15" customHeight="1" x14ac:dyDescent="0.2">
      <c r="A31" s="120"/>
      <c r="B31" s="119"/>
      <c r="C31" s="258" t="s">
        <v>107</v>
      </c>
      <c r="E31" s="113">
        <v>61.709051464384714</v>
      </c>
      <c r="F31" s="115">
        <v>5120</v>
      </c>
      <c r="G31" s="114">
        <v>5249</v>
      </c>
      <c r="H31" s="114">
        <v>5288</v>
      </c>
      <c r="I31" s="114">
        <v>5385</v>
      </c>
      <c r="J31" s="140">
        <v>5216</v>
      </c>
      <c r="K31" s="114">
        <v>-96</v>
      </c>
      <c r="L31" s="116">
        <v>-1.8404907975460123</v>
      </c>
    </row>
    <row r="32" spans="1:12" s="110" customFormat="1" ht="15" customHeight="1" x14ac:dyDescent="0.2">
      <c r="A32" s="120"/>
      <c r="B32" s="119" t="s">
        <v>117</v>
      </c>
      <c r="C32" s="258"/>
      <c r="E32" s="113">
        <v>3.6586777816371425</v>
      </c>
      <c r="F32" s="114">
        <v>316</v>
      </c>
      <c r="G32" s="114">
        <v>347</v>
      </c>
      <c r="H32" s="114">
        <v>352</v>
      </c>
      <c r="I32" s="114">
        <v>354</v>
      </c>
      <c r="J32" s="140">
        <v>319</v>
      </c>
      <c r="K32" s="114">
        <v>-3</v>
      </c>
      <c r="L32" s="116">
        <v>-0.94043887147335425</v>
      </c>
    </row>
    <row r="33" spans="1:12" s="110" customFormat="1" ht="15" customHeight="1" x14ac:dyDescent="0.2">
      <c r="A33" s="120"/>
      <c r="B33" s="119"/>
      <c r="C33" s="258" t="s">
        <v>106</v>
      </c>
      <c r="E33" s="113">
        <v>49.367088607594937</v>
      </c>
      <c r="F33" s="114">
        <v>156</v>
      </c>
      <c r="G33" s="114">
        <v>179</v>
      </c>
      <c r="H33" s="114">
        <v>160</v>
      </c>
      <c r="I33" s="114">
        <v>180</v>
      </c>
      <c r="J33" s="140">
        <v>163</v>
      </c>
      <c r="K33" s="114">
        <v>-7</v>
      </c>
      <c r="L33" s="116">
        <v>-4.294478527607362</v>
      </c>
    </row>
    <row r="34" spans="1:12" s="110" customFormat="1" ht="15" customHeight="1" x14ac:dyDescent="0.2">
      <c r="A34" s="120"/>
      <c r="B34" s="119"/>
      <c r="C34" s="258" t="s">
        <v>107</v>
      </c>
      <c r="E34" s="113">
        <v>50.632911392405063</v>
      </c>
      <c r="F34" s="114">
        <v>160</v>
      </c>
      <c r="G34" s="114">
        <v>168</v>
      </c>
      <c r="H34" s="114">
        <v>192</v>
      </c>
      <c r="I34" s="114">
        <v>174</v>
      </c>
      <c r="J34" s="140">
        <v>156</v>
      </c>
      <c r="K34" s="114">
        <v>4</v>
      </c>
      <c r="L34" s="116">
        <v>2.5641025641025643</v>
      </c>
    </row>
    <row r="35" spans="1:12" s="110" customFormat="1" ht="24" customHeight="1" x14ac:dyDescent="0.2">
      <c r="A35" s="604" t="s">
        <v>192</v>
      </c>
      <c r="B35" s="605"/>
      <c r="C35" s="605"/>
      <c r="D35" s="606"/>
      <c r="E35" s="113">
        <v>17.621859441935857</v>
      </c>
      <c r="F35" s="114">
        <v>1522</v>
      </c>
      <c r="G35" s="114">
        <v>1527</v>
      </c>
      <c r="H35" s="114">
        <v>1559</v>
      </c>
      <c r="I35" s="114">
        <v>1637</v>
      </c>
      <c r="J35" s="114">
        <v>1475</v>
      </c>
      <c r="K35" s="318">
        <v>47</v>
      </c>
      <c r="L35" s="319">
        <v>3.1864406779661016</v>
      </c>
    </row>
    <row r="36" spans="1:12" s="110" customFormat="1" ht="15" customHeight="1" x14ac:dyDescent="0.2">
      <c r="A36" s="120"/>
      <c r="B36" s="119"/>
      <c r="C36" s="258" t="s">
        <v>106</v>
      </c>
      <c r="E36" s="113">
        <v>38.436268068331145</v>
      </c>
      <c r="F36" s="114">
        <v>585</v>
      </c>
      <c r="G36" s="114">
        <v>608</v>
      </c>
      <c r="H36" s="114">
        <v>609</v>
      </c>
      <c r="I36" s="114">
        <v>657</v>
      </c>
      <c r="J36" s="114">
        <v>598</v>
      </c>
      <c r="K36" s="318">
        <v>-13</v>
      </c>
      <c r="L36" s="116">
        <v>-2.1739130434782608</v>
      </c>
    </row>
    <row r="37" spans="1:12" s="110" customFormat="1" ht="15" customHeight="1" x14ac:dyDescent="0.2">
      <c r="A37" s="120"/>
      <c r="B37" s="119"/>
      <c r="C37" s="258" t="s">
        <v>107</v>
      </c>
      <c r="E37" s="113">
        <v>61.563731931668855</v>
      </c>
      <c r="F37" s="114">
        <v>937</v>
      </c>
      <c r="G37" s="114">
        <v>919</v>
      </c>
      <c r="H37" s="114">
        <v>950</v>
      </c>
      <c r="I37" s="114">
        <v>980</v>
      </c>
      <c r="J37" s="140">
        <v>877</v>
      </c>
      <c r="K37" s="114">
        <v>60</v>
      </c>
      <c r="L37" s="116">
        <v>6.8415051311288479</v>
      </c>
    </row>
    <row r="38" spans="1:12" s="110" customFormat="1" ht="15" customHeight="1" x14ac:dyDescent="0.2">
      <c r="A38" s="120"/>
      <c r="B38" s="119" t="s">
        <v>328</v>
      </c>
      <c r="C38" s="258"/>
      <c r="E38" s="113">
        <v>57.218941762185942</v>
      </c>
      <c r="F38" s="114">
        <v>4942</v>
      </c>
      <c r="G38" s="114">
        <v>5039</v>
      </c>
      <c r="H38" s="114">
        <v>5088</v>
      </c>
      <c r="I38" s="114">
        <v>5096</v>
      </c>
      <c r="J38" s="140">
        <v>4943</v>
      </c>
      <c r="K38" s="114">
        <v>-1</v>
      </c>
      <c r="L38" s="116">
        <v>-2.0230629172567266E-2</v>
      </c>
    </row>
    <row r="39" spans="1:12" s="110" customFormat="1" ht="15" customHeight="1" x14ac:dyDescent="0.2">
      <c r="A39" s="120"/>
      <c r="B39" s="119"/>
      <c r="C39" s="258" t="s">
        <v>106</v>
      </c>
      <c r="E39" s="113">
        <v>39.599352488870899</v>
      </c>
      <c r="F39" s="115">
        <v>1957</v>
      </c>
      <c r="G39" s="114">
        <v>1958</v>
      </c>
      <c r="H39" s="114">
        <v>1995</v>
      </c>
      <c r="I39" s="114">
        <v>1974</v>
      </c>
      <c r="J39" s="140">
        <v>1883</v>
      </c>
      <c r="K39" s="114">
        <v>74</v>
      </c>
      <c r="L39" s="116">
        <v>3.9298990971853427</v>
      </c>
    </row>
    <row r="40" spans="1:12" s="110" customFormat="1" ht="15" customHeight="1" x14ac:dyDescent="0.2">
      <c r="A40" s="120"/>
      <c r="B40" s="119"/>
      <c r="C40" s="258" t="s">
        <v>107</v>
      </c>
      <c r="E40" s="113">
        <v>60.400647511129101</v>
      </c>
      <c r="F40" s="115">
        <v>2985</v>
      </c>
      <c r="G40" s="114">
        <v>3081</v>
      </c>
      <c r="H40" s="114">
        <v>3093</v>
      </c>
      <c r="I40" s="114">
        <v>3122</v>
      </c>
      <c r="J40" s="140">
        <v>3060</v>
      </c>
      <c r="K40" s="114">
        <v>-75</v>
      </c>
      <c r="L40" s="116">
        <v>-2.4509803921568629</v>
      </c>
    </row>
    <row r="41" spans="1:12" s="110" customFormat="1" ht="15" customHeight="1" x14ac:dyDescent="0.2">
      <c r="A41" s="120"/>
      <c r="B41" s="320" t="s">
        <v>516</v>
      </c>
      <c r="C41" s="258"/>
      <c r="E41" s="113">
        <v>5.511172860947088</v>
      </c>
      <c r="F41" s="115">
        <v>476</v>
      </c>
      <c r="G41" s="114">
        <v>462</v>
      </c>
      <c r="H41" s="114">
        <v>463</v>
      </c>
      <c r="I41" s="114">
        <v>451</v>
      </c>
      <c r="J41" s="140">
        <v>423</v>
      </c>
      <c r="K41" s="114">
        <v>53</v>
      </c>
      <c r="L41" s="116">
        <v>12.529550827423169</v>
      </c>
    </row>
    <row r="42" spans="1:12" s="110" customFormat="1" ht="15" customHeight="1" x14ac:dyDescent="0.2">
      <c r="A42" s="120"/>
      <c r="B42" s="119"/>
      <c r="C42" s="268" t="s">
        <v>106</v>
      </c>
      <c r="D42" s="182"/>
      <c r="E42" s="113">
        <v>42.857142857142854</v>
      </c>
      <c r="F42" s="115">
        <v>204</v>
      </c>
      <c r="G42" s="114">
        <v>204</v>
      </c>
      <c r="H42" s="114">
        <v>209</v>
      </c>
      <c r="I42" s="114">
        <v>199</v>
      </c>
      <c r="J42" s="140">
        <v>187</v>
      </c>
      <c r="K42" s="114">
        <v>17</v>
      </c>
      <c r="L42" s="116">
        <v>9.0909090909090917</v>
      </c>
    </row>
    <row r="43" spans="1:12" s="110" customFormat="1" ht="15" customHeight="1" x14ac:dyDescent="0.2">
      <c r="A43" s="120"/>
      <c r="B43" s="119"/>
      <c r="C43" s="268" t="s">
        <v>107</v>
      </c>
      <c r="D43" s="182"/>
      <c r="E43" s="113">
        <v>57.142857142857146</v>
      </c>
      <c r="F43" s="115">
        <v>272</v>
      </c>
      <c r="G43" s="114">
        <v>258</v>
      </c>
      <c r="H43" s="114">
        <v>254</v>
      </c>
      <c r="I43" s="114">
        <v>252</v>
      </c>
      <c r="J43" s="140">
        <v>236</v>
      </c>
      <c r="K43" s="114">
        <v>36</v>
      </c>
      <c r="L43" s="116">
        <v>15.254237288135593</v>
      </c>
    </row>
    <row r="44" spans="1:12" s="110" customFormat="1" ht="15" customHeight="1" x14ac:dyDescent="0.2">
      <c r="A44" s="120"/>
      <c r="B44" s="119" t="s">
        <v>205</v>
      </c>
      <c r="C44" s="268"/>
      <c r="D44" s="182"/>
      <c r="E44" s="113">
        <v>19.648025934931109</v>
      </c>
      <c r="F44" s="115">
        <v>1697</v>
      </c>
      <c r="G44" s="114">
        <v>1798</v>
      </c>
      <c r="H44" s="114">
        <v>1857</v>
      </c>
      <c r="I44" s="114">
        <v>1905</v>
      </c>
      <c r="J44" s="140">
        <v>1852</v>
      </c>
      <c r="K44" s="114">
        <v>-155</v>
      </c>
      <c r="L44" s="116">
        <v>-8.3693304535637143</v>
      </c>
    </row>
    <row r="45" spans="1:12" s="110" customFormat="1" ht="15" customHeight="1" x14ac:dyDescent="0.2">
      <c r="A45" s="120"/>
      <c r="B45" s="119"/>
      <c r="C45" s="268" t="s">
        <v>106</v>
      </c>
      <c r="D45" s="182"/>
      <c r="E45" s="113">
        <v>34.767236299351801</v>
      </c>
      <c r="F45" s="115">
        <v>590</v>
      </c>
      <c r="G45" s="114">
        <v>615</v>
      </c>
      <c r="H45" s="114">
        <v>650</v>
      </c>
      <c r="I45" s="114">
        <v>670</v>
      </c>
      <c r="J45" s="140">
        <v>637</v>
      </c>
      <c r="K45" s="114">
        <v>-47</v>
      </c>
      <c r="L45" s="116">
        <v>-7.3783359497645211</v>
      </c>
    </row>
    <row r="46" spans="1:12" s="110" customFormat="1" ht="15" customHeight="1" x14ac:dyDescent="0.2">
      <c r="A46" s="123"/>
      <c r="B46" s="124"/>
      <c r="C46" s="260" t="s">
        <v>107</v>
      </c>
      <c r="D46" s="261"/>
      <c r="E46" s="125">
        <v>65.232763700648206</v>
      </c>
      <c r="F46" s="143">
        <v>1107</v>
      </c>
      <c r="G46" s="144">
        <v>1183</v>
      </c>
      <c r="H46" s="144">
        <v>1207</v>
      </c>
      <c r="I46" s="144">
        <v>1235</v>
      </c>
      <c r="J46" s="145">
        <v>1215</v>
      </c>
      <c r="K46" s="144">
        <v>-108</v>
      </c>
      <c r="L46" s="146">
        <v>-8.8888888888888893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8637</v>
      </c>
      <c r="E11" s="114">
        <v>8826</v>
      </c>
      <c r="F11" s="114">
        <v>8967</v>
      </c>
      <c r="G11" s="114">
        <v>9089</v>
      </c>
      <c r="H11" s="140">
        <v>8693</v>
      </c>
      <c r="I11" s="115">
        <v>-56</v>
      </c>
      <c r="J11" s="116">
        <v>-0.64419647992637752</v>
      </c>
    </row>
    <row r="12" spans="1:15" s="110" customFormat="1" ht="24.95" customHeight="1" x14ac:dyDescent="0.2">
      <c r="A12" s="193" t="s">
        <v>132</v>
      </c>
      <c r="B12" s="194" t="s">
        <v>133</v>
      </c>
      <c r="C12" s="113">
        <v>4.2838948709042493</v>
      </c>
      <c r="D12" s="115">
        <v>370</v>
      </c>
      <c r="E12" s="114">
        <v>386</v>
      </c>
      <c r="F12" s="114">
        <v>399</v>
      </c>
      <c r="G12" s="114">
        <v>406</v>
      </c>
      <c r="H12" s="140">
        <v>379</v>
      </c>
      <c r="I12" s="115">
        <v>-9</v>
      </c>
      <c r="J12" s="116">
        <v>-2.3746701846965701</v>
      </c>
    </row>
    <row r="13" spans="1:15" s="110" customFormat="1" ht="24.95" customHeight="1" x14ac:dyDescent="0.2">
      <c r="A13" s="193" t="s">
        <v>134</v>
      </c>
      <c r="B13" s="199" t="s">
        <v>214</v>
      </c>
      <c r="C13" s="113">
        <v>0.48627995831886073</v>
      </c>
      <c r="D13" s="115">
        <v>42</v>
      </c>
      <c r="E13" s="114">
        <v>51</v>
      </c>
      <c r="F13" s="114">
        <v>64</v>
      </c>
      <c r="G13" s="114">
        <v>69</v>
      </c>
      <c r="H13" s="140">
        <v>42</v>
      </c>
      <c r="I13" s="115">
        <v>0</v>
      </c>
      <c r="J13" s="116">
        <v>0</v>
      </c>
    </row>
    <row r="14" spans="1:15" s="287" customFormat="1" ht="24.95" customHeight="1" x14ac:dyDescent="0.2">
      <c r="A14" s="193" t="s">
        <v>215</v>
      </c>
      <c r="B14" s="199" t="s">
        <v>137</v>
      </c>
      <c r="C14" s="113">
        <v>5.1175176565937246</v>
      </c>
      <c r="D14" s="115">
        <v>442</v>
      </c>
      <c r="E14" s="114">
        <v>458</v>
      </c>
      <c r="F14" s="114">
        <v>469</v>
      </c>
      <c r="G14" s="114">
        <v>461</v>
      </c>
      <c r="H14" s="140">
        <v>466</v>
      </c>
      <c r="I14" s="115">
        <v>-24</v>
      </c>
      <c r="J14" s="116">
        <v>-5.1502145922746783</v>
      </c>
      <c r="K14" s="110"/>
      <c r="L14" s="110"/>
      <c r="M14" s="110"/>
      <c r="N14" s="110"/>
      <c r="O14" s="110"/>
    </row>
    <row r="15" spans="1:15" s="110" customFormat="1" ht="24.95" customHeight="1" x14ac:dyDescent="0.2">
      <c r="A15" s="193" t="s">
        <v>216</v>
      </c>
      <c r="B15" s="199" t="s">
        <v>217</v>
      </c>
      <c r="C15" s="113">
        <v>2.3040407548917448</v>
      </c>
      <c r="D15" s="115">
        <v>199</v>
      </c>
      <c r="E15" s="114">
        <v>201</v>
      </c>
      <c r="F15" s="114">
        <v>209</v>
      </c>
      <c r="G15" s="114">
        <v>196</v>
      </c>
      <c r="H15" s="140">
        <v>200</v>
      </c>
      <c r="I15" s="115">
        <v>-1</v>
      </c>
      <c r="J15" s="116">
        <v>-0.5</v>
      </c>
    </row>
    <row r="16" spans="1:15" s="287" customFormat="1" ht="24.95" customHeight="1" x14ac:dyDescent="0.2">
      <c r="A16" s="193" t="s">
        <v>218</v>
      </c>
      <c r="B16" s="199" t="s">
        <v>141</v>
      </c>
      <c r="C16" s="113">
        <v>2.1303693412064373</v>
      </c>
      <c r="D16" s="115">
        <v>184</v>
      </c>
      <c r="E16" s="114">
        <v>199</v>
      </c>
      <c r="F16" s="114">
        <v>195</v>
      </c>
      <c r="G16" s="114">
        <v>199</v>
      </c>
      <c r="H16" s="140">
        <v>207</v>
      </c>
      <c r="I16" s="115">
        <v>-23</v>
      </c>
      <c r="J16" s="116">
        <v>-11.111111111111111</v>
      </c>
      <c r="K16" s="110"/>
      <c r="L16" s="110"/>
      <c r="M16" s="110"/>
      <c r="N16" s="110"/>
      <c r="O16" s="110"/>
    </row>
    <row r="17" spans="1:15" s="110" customFormat="1" ht="24.95" customHeight="1" x14ac:dyDescent="0.2">
      <c r="A17" s="193" t="s">
        <v>142</v>
      </c>
      <c r="B17" s="199" t="s">
        <v>220</v>
      </c>
      <c r="C17" s="113">
        <v>0.68310756049554244</v>
      </c>
      <c r="D17" s="115">
        <v>59</v>
      </c>
      <c r="E17" s="114">
        <v>58</v>
      </c>
      <c r="F17" s="114">
        <v>65</v>
      </c>
      <c r="G17" s="114">
        <v>66</v>
      </c>
      <c r="H17" s="140">
        <v>59</v>
      </c>
      <c r="I17" s="115">
        <v>0</v>
      </c>
      <c r="J17" s="116">
        <v>0</v>
      </c>
    </row>
    <row r="18" spans="1:15" s="287" customFormat="1" ht="24.95" customHeight="1" x14ac:dyDescent="0.2">
      <c r="A18" s="201" t="s">
        <v>144</v>
      </c>
      <c r="B18" s="202" t="s">
        <v>145</v>
      </c>
      <c r="C18" s="113">
        <v>4.4112539076068078</v>
      </c>
      <c r="D18" s="115">
        <v>381</v>
      </c>
      <c r="E18" s="114">
        <v>371</v>
      </c>
      <c r="F18" s="114">
        <v>374</v>
      </c>
      <c r="G18" s="114">
        <v>387</v>
      </c>
      <c r="H18" s="140">
        <v>376</v>
      </c>
      <c r="I18" s="115">
        <v>5</v>
      </c>
      <c r="J18" s="116">
        <v>1.3297872340425532</v>
      </c>
      <c r="K18" s="110"/>
      <c r="L18" s="110"/>
      <c r="M18" s="110"/>
      <c r="N18" s="110"/>
      <c r="O18" s="110"/>
    </row>
    <row r="19" spans="1:15" s="110" customFormat="1" ht="24.95" customHeight="1" x14ac:dyDescent="0.2">
      <c r="A19" s="193" t="s">
        <v>146</v>
      </c>
      <c r="B19" s="199" t="s">
        <v>147</v>
      </c>
      <c r="C19" s="113">
        <v>21.141600092624753</v>
      </c>
      <c r="D19" s="115">
        <v>1826</v>
      </c>
      <c r="E19" s="114">
        <v>1888</v>
      </c>
      <c r="F19" s="114">
        <v>1849</v>
      </c>
      <c r="G19" s="114">
        <v>1879</v>
      </c>
      <c r="H19" s="140">
        <v>1818</v>
      </c>
      <c r="I19" s="115">
        <v>8</v>
      </c>
      <c r="J19" s="116">
        <v>0.44004400440044006</v>
      </c>
    </row>
    <row r="20" spans="1:15" s="287" customFormat="1" ht="24.95" customHeight="1" x14ac:dyDescent="0.2">
      <c r="A20" s="193" t="s">
        <v>148</v>
      </c>
      <c r="B20" s="199" t="s">
        <v>149</v>
      </c>
      <c r="C20" s="113">
        <v>4.226004399675813</v>
      </c>
      <c r="D20" s="115">
        <v>365</v>
      </c>
      <c r="E20" s="114">
        <v>381</v>
      </c>
      <c r="F20" s="114">
        <v>365</v>
      </c>
      <c r="G20" s="114">
        <v>355</v>
      </c>
      <c r="H20" s="140">
        <v>357</v>
      </c>
      <c r="I20" s="115">
        <v>8</v>
      </c>
      <c r="J20" s="116">
        <v>2.2408963585434174</v>
      </c>
      <c r="K20" s="110"/>
      <c r="L20" s="110"/>
      <c r="M20" s="110"/>
      <c r="N20" s="110"/>
      <c r="O20" s="110"/>
    </row>
    <row r="21" spans="1:15" s="110" customFormat="1" ht="24.95" customHeight="1" x14ac:dyDescent="0.2">
      <c r="A21" s="201" t="s">
        <v>150</v>
      </c>
      <c r="B21" s="202" t="s">
        <v>151</v>
      </c>
      <c r="C21" s="113">
        <v>18.270232719694338</v>
      </c>
      <c r="D21" s="115">
        <v>1578</v>
      </c>
      <c r="E21" s="114">
        <v>1577</v>
      </c>
      <c r="F21" s="114">
        <v>1712</v>
      </c>
      <c r="G21" s="114">
        <v>1716</v>
      </c>
      <c r="H21" s="140">
        <v>1583</v>
      </c>
      <c r="I21" s="115">
        <v>-5</v>
      </c>
      <c r="J21" s="116">
        <v>-0.31585596967782692</v>
      </c>
    </row>
    <row r="22" spans="1:15" s="110" customFormat="1" ht="24.95" customHeight="1" x14ac:dyDescent="0.2">
      <c r="A22" s="201" t="s">
        <v>152</v>
      </c>
      <c r="B22" s="199" t="s">
        <v>153</v>
      </c>
      <c r="C22" s="113">
        <v>1.9914322102581914</v>
      </c>
      <c r="D22" s="115">
        <v>172</v>
      </c>
      <c r="E22" s="114">
        <v>186</v>
      </c>
      <c r="F22" s="114">
        <v>177</v>
      </c>
      <c r="G22" s="114">
        <v>189</v>
      </c>
      <c r="H22" s="140">
        <v>181</v>
      </c>
      <c r="I22" s="115">
        <v>-9</v>
      </c>
      <c r="J22" s="116">
        <v>-4.972375690607735</v>
      </c>
    </row>
    <row r="23" spans="1:15" s="110" customFormat="1" ht="24.95" customHeight="1" x14ac:dyDescent="0.2">
      <c r="A23" s="193" t="s">
        <v>154</v>
      </c>
      <c r="B23" s="199" t="s">
        <v>155</v>
      </c>
      <c r="C23" s="113">
        <v>1.1346532360773416</v>
      </c>
      <c r="D23" s="115">
        <v>98</v>
      </c>
      <c r="E23" s="114">
        <v>98</v>
      </c>
      <c r="F23" s="114">
        <v>101</v>
      </c>
      <c r="G23" s="114">
        <v>98</v>
      </c>
      <c r="H23" s="140">
        <v>95</v>
      </c>
      <c r="I23" s="115">
        <v>3</v>
      </c>
      <c r="J23" s="116">
        <v>3.1578947368421053</v>
      </c>
    </row>
    <row r="24" spans="1:15" s="110" customFormat="1" ht="24.95" customHeight="1" x14ac:dyDescent="0.2">
      <c r="A24" s="193" t="s">
        <v>156</v>
      </c>
      <c r="B24" s="199" t="s">
        <v>221</v>
      </c>
      <c r="C24" s="113">
        <v>6.0090309135116362</v>
      </c>
      <c r="D24" s="115">
        <v>519</v>
      </c>
      <c r="E24" s="114">
        <v>503</v>
      </c>
      <c r="F24" s="114">
        <v>502</v>
      </c>
      <c r="G24" s="114">
        <v>498</v>
      </c>
      <c r="H24" s="140">
        <v>493</v>
      </c>
      <c r="I24" s="115">
        <v>26</v>
      </c>
      <c r="J24" s="116">
        <v>5.2738336713995944</v>
      </c>
    </row>
    <row r="25" spans="1:15" s="110" customFormat="1" ht="24.95" customHeight="1" x14ac:dyDescent="0.2">
      <c r="A25" s="193" t="s">
        <v>222</v>
      </c>
      <c r="B25" s="204" t="s">
        <v>159</v>
      </c>
      <c r="C25" s="113">
        <v>4.8743776774342944</v>
      </c>
      <c r="D25" s="115">
        <v>421</v>
      </c>
      <c r="E25" s="114">
        <v>427</v>
      </c>
      <c r="F25" s="114">
        <v>443</v>
      </c>
      <c r="G25" s="114">
        <v>434</v>
      </c>
      <c r="H25" s="140">
        <v>409</v>
      </c>
      <c r="I25" s="115">
        <v>12</v>
      </c>
      <c r="J25" s="116">
        <v>2.9339853300733498</v>
      </c>
    </row>
    <row r="26" spans="1:15" s="110" customFormat="1" ht="24.95" customHeight="1" x14ac:dyDescent="0.2">
      <c r="A26" s="201">
        <v>782.78300000000002</v>
      </c>
      <c r="B26" s="203" t="s">
        <v>160</v>
      </c>
      <c r="C26" s="113">
        <v>0.19682760217668172</v>
      </c>
      <c r="D26" s="115">
        <v>17</v>
      </c>
      <c r="E26" s="114">
        <v>17</v>
      </c>
      <c r="F26" s="114">
        <v>18</v>
      </c>
      <c r="G26" s="114">
        <v>18</v>
      </c>
      <c r="H26" s="140">
        <v>19</v>
      </c>
      <c r="I26" s="115">
        <v>-2</v>
      </c>
      <c r="J26" s="116">
        <v>-10.526315789473685</v>
      </c>
    </row>
    <row r="27" spans="1:15" s="110" customFormat="1" ht="24.95" customHeight="1" x14ac:dyDescent="0.2">
      <c r="A27" s="193" t="s">
        <v>161</v>
      </c>
      <c r="B27" s="199" t="s">
        <v>162</v>
      </c>
      <c r="C27" s="113">
        <v>1.6788236656246383</v>
      </c>
      <c r="D27" s="115">
        <v>145</v>
      </c>
      <c r="E27" s="114">
        <v>153</v>
      </c>
      <c r="F27" s="114">
        <v>166</v>
      </c>
      <c r="G27" s="114">
        <v>178</v>
      </c>
      <c r="H27" s="140">
        <v>175</v>
      </c>
      <c r="I27" s="115">
        <v>-30</v>
      </c>
      <c r="J27" s="116">
        <v>-17.142857142857142</v>
      </c>
    </row>
    <row r="28" spans="1:15" s="110" customFormat="1" ht="24.95" customHeight="1" x14ac:dyDescent="0.2">
      <c r="A28" s="193" t="s">
        <v>163</v>
      </c>
      <c r="B28" s="199" t="s">
        <v>164</v>
      </c>
      <c r="C28" s="113">
        <v>2.4082436031029291</v>
      </c>
      <c r="D28" s="115">
        <v>208</v>
      </c>
      <c r="E28" s="114">
        <v>212</v>
      </c>
      <c r="F28" s="114">
        <v>207</v>
      </c>
      <c r="G28" s="114">
        <v>221</v>
      </c>
      <c r="H28" s="140">
        <v>212</v>
      </c>
      <c r="I28" s="115">
        <v>-4</v>
      </c>
      <c r="J28" s="116">
        <v>-1.8867924528301887</v>
      </c>
    </row>
    <row r="29" spans="1:15" s="110" customFormat="1" ht="24.95" customHeight="1" x14ac:dyDescent="0.2">
      <c r="A29" s="193">
        <v>86</v>
      </c>
      <c r="B29" s="199" t="s">
        <v>165</v>
      </c>
      <c r="C29" s="113">
        <v>6.7384508509899268</v>
      </c>
      <c r="D29" s="115">
        <v>582</v>
      </c>
      <c r="E29" s="114">
        <v>590</v>
      </c>
      <c r="F29" s="114">
        <v>595</v>
      </c>
      <c r="G29" s="114">
        <v>605</v>
      </c>
      <c r="H29" s="140">
        <v>590</v>
      </c>
      <c r="I29" s="115">
        <v>-8</v>
      </c>
      <c r="J29" s="116">
        <v>-1.3559322033898304</v>
      </c>
    </row>
    <row r="30" spans="1:15" s="110" customFormat="1" ht="24.95" customHeight="1" x14ac:dyDescent="0.2">
      <c r="A30" s="193">
        <v>87.88</v>
      </c>
      <c r="B30" s="204" t="s">
        <v>166</v>
      </c>
      <c r="C30" s="113">
        <v>5.1290957508394115</v>
      </c>
      <c r="D30" s="115">
        <v>443</v>
      </c>
      <c r="E30" s="114">
        <v>451</v>
      </c>
      <c r="F30" s="114">
        <v>441</v>
      </c>
      <c r="G30" s="114">
        <v>449</v>
      </c>
      <c r="H30" s="140">
        <v>434</v>
      </c>
      <c r="I30" s="115">
        <v>9</v>
      </c>
      <c r="J30" s="116">
        <v>2.0737327188940093</v>
      </c>
    </row>
    <row r="31" spans="1:15" s="110" customFormat="1" ht="24.95" customHeight="1" x14ac:dyDescent="0.2">
      <c r="A31" s="193" t="s">
        <v>167</v>
      </c>
      <c r="B31" s="199" t="s">
        <v>168</v>
      </c>
      <c r="C31" s="113">
        <v>11.9022808845664</v>
      </c>
      <c r="D31" s="115">
        <v>1028</v>
      </c>
      <c r="E31" s="114">
        <v>1077</v>
      </c>
      <c r="F31" s="114">
        <v>1085</v>
      </c>
      <c r="G31" s="114">
        <v>1126</v>
      </c>
      <c r="H31" s="140">
        <v>1064</v>
      </c>
      <c r="I31" s="115">
        <v>-36</v>
      </c>
      <c r="J31" s="116">
        <v>-3.3834586466165413</v>
      </c>
    </row>
    <row r="32" spans="1:15" s="110" customFormat="1" ht="24.95" customHeight="1" x14ac:dyDescent="0.2">
      <c r="A32" s="193"/>
      <c r="B32" s="204" t="s">
        <v>169</v>
      </c>
      <c r="C32" s="113" t="s">
        <v>513</v>
      </c>
      <c r="D32" s="115" t="s">
        <v>513</v>
      </c>
      <c r="E32" s="114" t="s">
        <v>513</v>
      </c>
      <c r="F32" s="114" t="s">
        <v>513</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4.2838948709042493</v>
      </c>
      <c r="D34" s="115">
        <v>370</v>
      </c>
      <c r="E34" s="114">
        <v>386</v>
      </c>
      <c r="F34" s="114">
        <v>399</v>
      </c>
      <c r="G34" s="114">
        <v>406</v>
      </c>
      <c r="H34" s="140">
        <v>379</v>
      </c>
      <c r="I34" s="115">
        <v>-9</v>
      </c>
      <c r="J34" s="116">
        <v>-2.3746701846965701</v>
      </c>
    </row>
    <row r="35" spans="1:10" s="110" customFormat="1" ht="24.95" customHeight="1" x14ac:dyDescent="0.2">
      <c r="A35" s="292" t="s">
        <v>171</v>
      </c>
      <c r="B35" s="293" t="s">
        <v>172</v>
      </c>
      <c r="C35" s="113">
        <v>10.015051522519393</v>
      </c>
      <c r="D35" s="115">
        <v>865</v>
      </c>
      <c r="E35" s="114">
        <v>880</v>
      </c>
      <c r="F35" s="114">
        <v>907</v>
      </c>
      <c r="G35" s="114">
        <v>917</v>
      </c>
      <c r="H35" s="140">
        <v>884</v>
      </c>
      <c r="I35" s="115">
        <v>-19</v>
      </c>
      <c r="J35" s="116">
        <v>-2.1493212669683257</v>
      </c>
    </row>
    <row r="36" spans="1:10" s="110" customFormat="1" ht="24.95" customHeight="1" x14ac:dyDescent="0.2">
      <c r="A36" s="294" t="s">
        <v>173</v>
      </c>
      <c r="B36" s="295" t="s">
        <v>174</v>
      </c>
      <c r="C36" s="125">
        <v>85.701053606576352</v>
      </c>
      <c r="D36" s="143">
        <v>7402</v>
      </c>
      <c r="E36" s="144">
        <v>7560</v>
      </c>
      <c r="F36" s="144">
        <v>7661</v>
      </c>
      <c r="G36" s="144">
        <v>7766</v>
      </c>
      <c r="H36" s="145">
        <v>7430</v>
      </c>
      <c r="I36" s="143">
        <v>-28</v>
      </c>
      <c r="J36" s="146">
        <v>-0.37685060565275907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8637</v>
      </c>
      <c r="F11" s="264">
        <v>8826</v>
      </c>
      <c r="G11" s="264">
        <v>8967</v>
      </c>
      <c r="H11" s="264">
        <v>9089</v>
      </c>
      <c r="I11" s="265">
        <v>8693</v>
      </c>
      <c r="J11" s="263">
        <v>-56</v>
      </c>
      <c r="K11" s="266">
        <v>-0.64419647992637752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38.52031955540118</v>
      </c>
      <c r="E13" s="115">
        <v>3327</v>
      </c>
      <c r="F13" s="114">
        <v>3488</v>
      </c>
      <c r="G13" s="114">
        <v>3563</v>
      </c>
      <c r="H13" s="114">
        <v>3672</v>
      </c>
      <c r="I13" s="140">
        <v>3493</v>
      </c>
      <c r="J13" s="115">
        <v>-166</v>
      </c>
      <c r="K13" s="116">
        <v>-4.7523618665903236</v>
      </c>
    </row>
    <row r="14" spans="1:15" ht="15.95" customHeight="1" x14ac:dyDescent="0.2">
      <c r="A14" s="306" t="s">
        <v>230</v>
      </c>
      <c r="B14" s="307"/>
      <c r="C14" s="308"/>
      <c r="D14" s="113">
        <v>48.685886303114508</v>
      </c>
      <c r="E14" s="115">
        <v>4205</v>
      </c>
      <c r="F14" s="114">
        <v>4236</v>
      </c>
      <c r="G14" s="114">
        <v>4310</v>
      </c>
      <c r="H14" s="114">
        <v>4279</v>
      </c>
      <c r="I14" s="140">
        <v>4091</v>
      </c>
      <c r="J14" s="115">
        <v>114</v>
      </c>
      <c r="K14" s="116">
        <v>2.7866047421168418</v>
      </c>
    </row>
    <row r="15" spans="1:15" ht="15.95" customHeight="1" x14ac:dyDescent="0.2">
      <c r="A15" s="306" t="s">
        <v>231</v>
      </c>
      <c r="B15" s="307"/>
      <c r="C15" s="308"/>
      <c r="D15" s="113">
        <v>5.0596271853652892</v>
      </c>
      <c r="E15" s="115">
        <v>437</v>
      </c>
      <c r="F15" s="114">
        <v>439</v>
      </c>
      <c r="G15" s="114">
        <v>449</v>
      </c>
      <c r="H15" s="114">
        <v>446</v>
      </c>
      <c r="I15" s="140">
        <v>438</v>
      </c>
      <c r="J15" s="115">
        <v>-1</v>
      </c>
      <c r="K15" s="116">
        <v>-0.22831050228310501</v>
      </c>
    </row>
    <row r="16" spans="1:15" ht="15.95" customHeight="1" x14ac:dyDescent="0.2">
      <c r="A16" s="306" t="s">
        <v>232</v>
      </c>
      <c r="B16" s="307"/>
      <c r="C16" s="308"/>
      <c r="D16" s="113">
        <v>2.9755702211416</v>
      </c>
      <c r="E16" s="115">
        <v>257</v>
      </c>
      <c r="F16" s="114">
        <v>250</v>
      </c>
      <c r="G16" s="114">
        <v>252</v>
      </c>
      <c r="H16" s="114">
        <v>267</v>
      </c>
      <c r="I16" s="140">
        <v>266</v>
      </c>
      <c r="J16" s="115">
        <v>-9</v>
      </c>
      <c r="K16" s="116">
        <v>-3.3834586466165413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3.102929257844159</v>
      </c>
      <c r="E18" s="115">
        <v>268</v>
      </c>
      <c r="F18" s="114">
        <v>282</v>
      </c>
      <c r="G18" s="114">
        <v>283</v>
      </c>
      <c r="H18" s="114">
        <v>282</v>
      </c>
      <c r="I18" s="140">
        <v>256</v>
      </c>
      <c r="J18" s="115">
        <v>12</v>
      </c>
      <c r="K18" s="116">
        <v>4.6875</v>
      </c>
    </row>
    <row r="19" spans="1:11" ht="14.1" customHeight="1" x14ac:dyDescent="0.2">
      <c r="A19" s="306" t="s">
        <v>235</v>
      </c>
      <c r="B19" s="307" t="s">
        <v>236</v>
      </c>
      <c r="C19" s="308"/>
      <c r="D19" s="113">
        <v>2.4892902628227396</v>
      </c>
      <c r="E19" s="115">
        <v>215</v>
      </c>
      <c r="F19" s="114">
        <v>224</v>
      </c>
      <c r="G19" s="114">
        <v>227</v>
      </c>
      <c r="H19" s="114">
        <v>229</v>
      </c>
      <c r="I19" s="140">
        <v>209</v>
      </c>
      <c r="J19" s="115">
        <v>6</v>
      </c>
      <c r="K19" s="116">
        <v>2.8708133971291865</v>
      </c>
    </row>
    <row r="20" spans="1:11" ht="14.1" customHeight="1" x14ac:dyDescent="0.2">
      <c r="A20" s="306">
        <v>12</v>
      </c>
      <c r="B20" s="307" t="s">
        <v>237</v>
      </c>
      <c r="C20" s="308"/>
      <c r="D20" s="113">
        <v>2.0840569642236888</v>
      </c>
      <c r="E20" s="115">
        <v>180</v>
      </c>
      <c r="F20" s="114">
        <v>178</v>
      </c>
      <c r="G20" s="114">
        <v>196</v>
      </c>
      <c r="H20" s="114">
        <v>207</v>
      </c>
      <c r="I20" s="140">
        <v>185</v>
      </c>
      <c r="J20" s="115">
        <v>-5</v>
      </c>
      <c r="K20" s="116">
        <v>-2.7027027027027026</v>
      </c>
    </row>
    <row r="21" spans="1:11" ht="14.1" customHeight="1" x14ac:dyDescent="0.2">
      <c r="A21" s="306">
        <v>21</v>
      </c>
      <c r="B21" s="307" t="s">
        <v>238</v>
      </c>
      <c r="C21" s="308"/>
      <c r="D21" s="113">
        <v>4.6312376982748642E-2</v>
      </c>
      <c r="E21" s="115">
        <v>4</v>
      </c>
      <c r="F21" s="114">
        <v>4</v>
      </c>
      <c r="G21" s="114">
        <v>4</v>
      </c>
      <c r="H21" s="114">
        <v>3</v>
      </c>
      <c r="I21" s="140">
        <v>4</v>
      </c>
      <c r="J21" s="115">
        <v>0</v>
      </c>
      <c r="K21" s="116">
        <v>0</v>
      </c>
    </row>
    <row r="22" spans="1:11" ht="14.1" customHeight="1" x14ac:dyDescent="0.2">
      <c r="A22" s="306">
        <v>22</v>
      </c>
      <c r="B22" s="307" t="s">
        <v>239</v>
      </c>
      <c r="C22" s="308"/>
      <c r="D22" s="113">
        <v>0.50943614681023508</v>
      </c>
      <c r="E22" s="115">
        <v>44</v>
      </c>
      <c r="F22" s="114">
        <v>42</v>
      </c>
      <c r="G22" s="114">
        <v>44</v>
      </c>
      <c r="H22" s="114">
        <v>43</v>
      </c>
      <c r="I22" s="140">
        <v>43</v>
      </c>
      <c r="J22" s="115">
        <v>1</v>
      </c>
      <c r="K22" s="116">
        <v>2.3255813953488373</v>
      </c>
    </row>
    <row r="23" spans="1:11" ht="14.1" customHeight="1" x14ac:dyDescent="0.2">
      <c r="A23" s="306">
        <v>23</v>
      </c>
      <c r="B23" s="307" t="s">
        <v>240</v>
      </c>
      <c r="C23" s="308"/>
      <c r="D23" s="113">
        <v>0.47470186407317355</v>
      </c>
      <c r="E23" s="115">
        <v>41</v>
      </c>
      <c r="F23" s="114">
        <v>37</v>
      </c>
      <c r="G23" s="114">
        <v>37</v>
      </c>
      <c r="H23" s="114">
        <v>39</v>
      </c>
      <c r="I23" s="140">
        <v>41</v>
      </c>
      <c r="J23" s="115">
        <v>0</v>
      </c>
      <c r="K23" s="116">
        <v>0</v>
      </c>
    </row>
    <row r="24" spans="1:11" ht="14.1" customHeight="1" x14ac:dyDescent="0.2">
      <c r="A24" s="306">
        <v>24</v>
      </c>
      <c r="B24" s="307" t="s">
        <v>241</v>
      </c>
      <c r="C24" s="308"/>
      <c r="D24" s="113">
        <v>0.54417042954729655</v>
      </c>
      <c r="E24" s="115">
        <v>47</v>
      </c>
      <c r="F24" s="114">
        <v>52</v>
      </c>
      <c r="G24" s="114">
        <v>49</v>
      </c>
      <c r="H24" s="114">
        <v>49</v>
      </c>
      <c r="I24" s="140">
        <v>55</v>
      </c>
      <c r="J24" s="115">
        <v>-8</v>
      </c>
      <c r="K24" s="116">
        <v>-14.545454545454545</v>
      </c>
    </row>
    <row r="25" spans="1:11" ht="14.1" customHeight="1" x14ac:dyDescent="0.2">
      <c r="A25" s="306">
        <v>25</v>
      </c>
      <c r="B25" s="307" t="s">
        <v>242</v>
      </c>
      <c r="C25" s="308"/>
      <c r="D25" s="113">
        <v>1.4819960634479565</v>
      </c>
      <c r="E25" s="115">
        <v>128</v>
      </c>
      <c r="F25" s="114">
        <v>131</v>
      </c>
      <c r="G25" s="114">
        <v>123</v>
      </c>
      <c r="H25" s="114">
        <v>121</v>
      </c>
      <c r="I25" s="140">
        <v>123</v>
      </c>
      <c r="J25" s="115">
        <v>5</v>
      </c>
      <c r="K25" s="116">
        <v>4.0650406504065044</v>
      </c>
    </row>
    <row r="26" spans="1:11" ht="14.1" customHeight="1" x14ac:dyDescent="0.2">
      <c r="A26" s="306">
        <v>26</v>
      </c>
      <c r="B26" s="307" t="s">
        <v>243</v>
      </c>
      <c r="C26" s="308"/>
      <c r="D26" s="113">
        <v>0.63679518351279374</v>
      </c>
      <c r="E26" s="115">
        <v>55</v>
      </c>
      <c r="F26" s="114">
        <v>53</v>
      </c>
      <c r="G26" s="114">
        <v>55</v>
      </c>
      <c r="H26" s="114">
        <v>53</v>
      </c>
      <c r="I26" s="140">
        <v>55</v>
      </c>
      <c r="J26" s="115">
        <v>0</v>
      </c>
      <c r="K26" s="116">
        <v>0</v>
      </c>
    </row>
    <row r="27" spans="1:11" ht="14.1" customHeight="1" x14ac:dyDescent="0.2">
      <c r="A27" s="306">
        <v>27</v>
      </c>
      <c r="B27" s="307" t="s">
        <v>244</v>
      </c>
      <c r="C27" s="308"/>
      <c r="D27" s="113">
        <v>0.27787426189649184</v>
      </c>
      <c r="E27" s="115">
        <v>24</v>
      </c>
      <c r="F27" s="114">
        <v>29</v>
      </c>
      <c r="G27" s="114">
        <v>30</v>
      </c>
      <c r="H27" s="114">
        <v>28</v>
      </c>
      <c r="I27" s="140">
        <v>28</v>
      </c>
      <c r="J27" s="115">
        <v>-4</v>
      </c>
      <c r="K27" s="116">
        <v>-14.285714285714286</v>
      </c>
    </row>
    <row r="28" spans="1:11" ht="14.1" customHeight="1" x14ac:dyDescent="0.2">
      <c r="A28" s="306">
        <v>28</v>
      </c>
      <c r="B28" s="307" t="s">
        <v>245</v>
      </c>
      <c r="C28" s="308"/>
      <c r="D28" s="113">
        <v>0.33576473312492766</v>
      </c>
      <c r="E28" s="115">
        <v>29</v>
      </c>
      <c r="F28" s="114">
        <v>25</v>
      </c>
      <c r="G28" s="114">
        <v>26</v>
      </c>
      <c r="H28" s="114">
        <v>19</v>
      </c>
      <c r="I28" s="140">
        <v>20</v>
      </c>
      <c r="J28" s="115">
        <v>9</v>
      </c>
      <c r="K28" s="116">
        <v>45</v>
      </c>
    </row>
    <row r="29" spans="1:11" ht="14.1" customHeight="1" x14ac:dyDescent="0.2">
      <c r="A29" s="306">
        <v>29</v>
      </c>
      <c r="B29" s="307" t="s">
        <v>246</v>
      </c>
      <c r="C29" s="308"/>
      <c r="D29" s="113">
        <v>3.5197406506888966</v>
      </c>
      <c r="E29" s="115">
        <v>304</v>
      </c>
      <c r="F29" s="114">
        <v>359</v>
      </c>
      <c r="G29" s="114">
        <v>375</v>
      </c>
      <c r="H29" s="114">
        <v>374</v>
      </c>
      <c r="I29" s="140">
        <v>366</v>
      </c>
      <c r="J29" s="115">
        <v>-62</v>
      </c>
      <c r="K29" s="116">
        <v>-16.939890710382514</v>
      </c>
    </row>
    <row r="30" spans="1:11" ht="14.1" customHeight="1" x14ac:dyDescent="0.2">
      <c r="A30" s="306" t="s">
        <v>247</v>
      </c>
      <c r="B30" s="307" t="s">
        <v>248</v>
      </c>
      <c r="C30" s="308"/>
      <c r="D30" s="113">
        <v>0.50943614681023508</v>
      </c>
      <c r="E30" s="115">
        <v>44</v>
      </c>
      <c r="F30" s="114">
        <v>47</v>
      </c>
      <c r="G30" s="114">
        <v>47</v>
      </c>
      <c r="H30" s="114">
        <v>48</v>
      </c>
      <c r="I30" s="140">
        <v>50</v>
      </c>
      <c r="J30" s="115">
        <v>-6</v>
      </c>
      <c r="K30" s="116">
        <v>-12</v>
      </c>
    </row>
    <row r="31" spans="1:11" ht="14.1" customHeight="1" x14ac:dyDescent="0.2">
      <c r="A31" s="306" t="s">
        <v>249</v>
      </c>
      <c r="B31" s="307" t="s">
        <v>250</v>
      </c>
      <c r="C31" s="308"/>
      <c r="D31" s="113">
        <v>3.0103045038786616</v>
      </c>
      <c r="E31" s="115">
        <v>260</v>
      </c>
      <c r="F31" s="114">
        <v>312</v>
      </c>
      <c r="G31" s="114">
        <v>328</v>
      </c>
      <c r="H31" s="114">
        <v>326</v>
      </c>
      <c r="I31" s="140">
        <v>316</v>
      </c>
      <c r="J31" s="115">
        <v>-56</v>
      </c>
      <c r="K31" s="116">
        <v>-17.721518987341771</v>
      </c>
    </row>
    <row r="32" spans="1:11" ht="14.1" customHeight="1" x14ac:dyDescent="0.2">
      <c r="A32" s="306">
        <v>31</v>
      </c>
      <c r="B32" s="307" t="s">
        <v>251</v>
      </c>
      <c r="C32" s="308"/>
      <c r="D32" s="113">
        <v>0.15051522519393307</v>
      </c>
      <c r="E32" s="115">
        <v>13</v>
      </c>
      <c r="F32" s="114">
        <v>14</v>
      </c>
      <c r="G32" s="114">
        <v>14</v>
      </c>
      <c r="H32" s="114">
        <v>13</v>
      </c>
      <c r="I32" s="140">
        <v>12</v>
      </c>
      <c r="J32" s="115">
        <v>1</v>
      </c>
      <c r="K32" s="116">
        <v>8.3333333333333339</v>
      </c>
    </row>
    <row r="33" spans="1:11" ht="14.1" customHeight="1" x14ac:dyDescent="0.2">
      <c r="A33" s="306">
        <v>32</v>
      </c>
      <c r="B33" s="307" t="s">
        <v>252</v>
      </c>
      <c r="C33" s="308"/>
      <c r="D33" s="113">
        <v>0.97255991663772146</v>
      </c>
      <c r="E33" s="115">
        <v>84</v>
      </c>
      <c r="F33" s="114">
        <v>84</v>
      </c>
      <c r="G33" s="114">
        <v>94</v>
      </c>
      <c r="H33" s="114">
        <v>106</v>
      </c>
      <c r="I33" s="140">
        <v>92</v>
      </c>
      <c r="J33" s="115">
        <v>-8</v>
      </c>
      <c r="K33" s="116">
        <v>-8.695652173913043</v>
      </c>
    </row>
    <row r="34" spans="1:11" ht="14.1" customHeight="1" x14ac:dyDescent="0.2">
      <c r="A34" s="306">
        <v>33</v>
      </c>
      <c r="B34" s="307" t="s">
        <v>253</v>
      </c>
      <c r="C34" s="308"/>
      <c r="D34" s="113">
        <v>0.46312376982748638</v>
      </c>
      <c r="E34" s="115">
        <v>40</v>
      </c>
      <c r="F34" s="114">
        <v>37</v>
      </c>
      <c r="G34" s="114">
        <v>37</v>
      </c>
      <c r="H34" s="114">
        <v>43</v>
      </c>
      <c r="I34" s="140">
        <v>47</v>
      </c>
      <c r="J34" s="115">
        <v>-7</v>
      </c>
      <c r="K34" s="116">
        <v>-14.893617021276595</v>
      </c>
    </row>
    <row r="35" spans="1:11" ht="14.1" customHeight="1" x14ac:dyDescent="0.2">
      <c r="A35" s="306">
        <v>34</v>
      </c>
      <c r="B35" s="307" t="s">
        <v>254</v>
      </c>
      <c r="C35" s="308"/>
      <c r="D35" s="113">
        <v>3.9365520435336343</v>
      </c>
      <c r="E35" s="115">
        <v>340</v>
      </c>
      <c r="F35" s="114">
        <v>335</v>
      </c>
      <c r="G35" s="114">
        <v>338</v>
      </c>
      <c r="H35" s="114">
        <v>346</v>
      </c>
      <c r="I35" s="140">
        <v>316</v>
      </c>
      <c r="J35" s="115">
        <v>24</v>
      </c>
      <c r="K35" s="116">
        <v>7.5949367088607591</v>
      </c>
    </row>
    <row r="36" spans="1:11" ht="14.1" customHeight="1" x14ac:dyDescent="0.2">
      <c r="A36" s="306">
        <v>41</v>
      </c>
      <c r="B36" s="307" t="s">
        <v>255</v>
      </c>
      <c r="C36" s="308"/>
      <c r="D36" s="113">
        <v>5.7890471228435797E-2</v>
      </c>
      <c r="E36" s="115">
        <v>5</v>
      </c>
      <c r="F36" s="114">
        <v>6</v>
      </c>
      <c r="G36" s="114">
        <v>6</v>
      </c>
      <c r="H36" s="114">
        <v>6</v>
      </c>
      <c r="I36" s="140">
        <v>7</v>
      </c>
      <c r="J36" s="115">
        <v>-2</v>
      </c>
      <c r="K36" s="116">
        <v>-28.571428571428573</v>
      </c>
    </row>
    <row r="37" spans="1:11" ht="14.1" customHeight="1" x14ac:dyDescent="0.2">
      <c r="A37" s="306">
        <v>42</v>
      </c>
      <c r="B37" s="307" t="s">
        <v>256</v>
      </c>
      <c r="C37" s="308"/>
      <c r="D37" s="113">
        <v>8.1046659719810121E-2</v>
      </c>
      <c r="E37" s="115">
        <v>7</v>
      </c>
      <c r="F37" s="114">
        <v>6</v>
      </c>
      <c r="G37" s="114">
        <v>6</v>
      </c>
      <c r="H37" s="114">
        <v>7</v>
      </c>
      <c r="I37" s="140">
        <v>7</v>
      </c>
      <c r="J37" s="115">
        <v>0</v>
      </c>
      <c r="K37" s="116">
        <v>0</v>
      </c>
    </row>
    <row r="38" spans="1:11" ht="14.1" customHeight="1" x14ac:dyDescent="0.2">
      <c r="A38" s="306">
        <v>43</v>
      </c>
      <c r="B38" s="307" t="s">
        <v>257</v>
      </c>
      <c r="C38" s="308"/>
      <c r="D38" s="113">
        <v>0.25471807340511754</v>
      </c>
      <c r="E38" s="115">
        <v>22</v>
      </c>
      <c r="F38" s="114">
        <v>20</v>
      </c>
      <c r="G38" s="114">
        <v>18</v>
      </c>
      <c r="H38" s="114">
        <v>20</v>
      </c>
      <c r="I38" s="140">
        <v>22</v>
      </c>
      <c r="J38" s="115">
        <v>0</v>
      </c>
      <c r="K38" s="116">
        <v>0</v>
      </c>
    </row>
    <row r="39" spans="1:11" ht="14.1" customHeight="1" x14ac:dyDescent="0.2">
      <c r="A39" s="306">
        <v>51</v>
      </c>
      <c r="B39" s="307" t="s">
        <v>258</v>
      </c>
      <c r="C39" s="308"/>
      <c r="D39" s="113">
        <v>4.561769132800741</v>
      </c>
      <c r="E39" s="115">
        <v>394</v>
      </c>
      <c r="F39" s="114">
        <v>392</v>
      </c>
      <c r="G39" s="114">
        <v>376</v>
      </c>
      <c r="H39" s="114">
        <v>382</v>
      </c>
      <c r="I39" s="140">
        <v>383</v>
      </c>
      <c r="J39" s="115">
        <v>11</v>
      </c>
      <c r="K39" s="116">
        <v>2.8720626631853787</v>
      </c>
    </row>
    <row r="40" spans="1:11" ht="14.1" customHeight="1" x14ac:dyDescent="0.2">
      <c r="A40" s="306" t="s">
        <v>259</v>
      </c>
      <c r="B40" s="307" t="s">
        <v>260</v>
      </c>
      <c r="C40" s="308"/>
      <c r="D40" s="113">
        <v>4.2723167766585624</v>
      </c>
      <c r="E40" s="115">
        <v>369</v>
      </c>
      <c r="F40" s="114">
        <v>373</v>
      </c>
      <c r="G40" s="114">
        <v>355</v>
      </c>
      <c r="H40" s="114">
        <v>358</v>
      </c>
      <c r="I40" s="140">
        <v>362</v>
      </c>
      <c r="J40" s="115">
        <v>7</v>
      </c>
      <c r="K40" s="116">
        <v>1.9337016574585635</v>
      </c>
    </row>
    <row r="41" spans="1:11" ht="14.1" customHeight="1" x14ac:dyDescent="0.2">
      <c r="A41" s="306"/>
      <c r="B41" s="307" t="s">
        <v>261</v>
      </c>
      <c r="C41" s="308"/>
      <c r="D41" s="113">
        <v>2.6976959592451082</v>
      </c>
      <c r="E41" s="115">
        <v>233</v>
      </c>
      <c r="F41" s="114">
        <v>240</v>
      </c>
      <c r="G41" s="114">
        <v>222</v>
      </c>
      <c r="H41" s="114">
        <v>219</v>
      </c>
      <c r="I41" s="140">
        <v>214</v>
      </c>
      <c r="J41" s="115">
        <v>19</v>
      </c>
      <c r="K41" s="116">
        <v>8.878504672897197</v>
      </c>
    </row>
    <row r="42" spans="1:11" ht="14.1" customHeight="1" x14ac:dyDescent="0.2">
      <c r="A42" s="306">
        <v>52</v>
      </c>
      <c r="B42" s="307" t="s">
        <v>262</v>
      </c>
      <c r="C42" s="308"/>
      <c r="D42" s="113">
        <v>6.5416232488132451</v>
      </c>
      <c r="E42" s="115">
        <v>565</v>
      </c>
      <c r="F42" s="114">
        <v>572</v>
      </c>
      <c r="G42" s="114">
        <v>576</v>
      </c>
      <c r="H42" s="114">
        <v>553</v>
      </c>
      <c r="I42" s="140">
        <v>533</v>
      </c>
      <c r="J42" s="115">
        <v>32</v>
      </c>
      <c r="K42" s="116">
        <v>6.0037523452157595</v>
      </c>
    </row>
    <row r="43" spans="1:11" ht="14.1" customHeight="1" x14ac:dyDescent="0.2">
      <c r="A43" s="306" t="s">
        <v>263</v>
      </c>
      <c r="B43" s="307" t="s">
        <v>264</v>
      </c>
      <c r="C43" s="308"/>
      <c r="D43" s="113">
        <v>6.0090309135116362</v>
      </c>
      <c r="E43" s="115">
        <v>519</v>
      </c>
      <c r="F43" s="114">
        <v>532</v>
      </c>
      <c r="G43" s="114">
        <v>524</v>
      </c>
      <c r="H43" s="114">
        <v>500</v>
      </c>
      <c r="I43" s="140">
        <v>492</v>
      </c>
      <c r="J43" s="115">
        <v>27</v>
      </c>
      <c r="K43" s="116">
        <v>5.4878048780487809</v>
      </c>
    </row>
    <row r="44" spans="1:11" ht="14.1" customHeight="1" x14ac:dyDescent="0.2">
      <c r="A44" s="306">
        <v>53</v>
      </c>
      <c r="B44" s="307" t="s">
        <v>265</v>
      </c>
      <c r="C44" s="308"/>
      <c r="D44" s="113">
        <v>1.0883408590945931</v>
      </c>
      <c r="E44" s="115">
        <v>94</v>
      </c>
      <c r="F44" s="114">
        <v>104</v>
      </c>
      <c r="G44" s="114">
        <v>129</v>
      </c>
      <c r="H44" s="114">
        <v>142</v>
      </c>
      <c r="I44" s="140">
        <v>130</v>
      </c>
      <c r="J44" s="115">
        <v>-36</v>
      </c>
      <c r="K44" s="116">
        <v>-27.692307692307693</v>
      </c>
    </row>
    <row r="45" spans="1:11" ht="14.1" customHeight="1" x14ac:dyDescent="0.2">
      <c r="A45" s="306" t="s">
        <v>266</v>
      </c>
      <c r="B45" s="307" t="s">
        <v>267</v>
      </c>
      <c r="C45" s="308"/>
      <c r="D45" s="113">
        <v>1.0304503878661573</v>
      </c>
      <c r="E45" s="115">
        <v>89</v>
      </c>
      <c r="F45" s="114">
        <v>99</v>
      </c>
      <c r="G45" s="114">
        <v>124</v>
      </c>
      <c r="H45" s="114">
        <v>137</v>
      </c>
      <c r="I45" s="140">
        <v>125</v>
      </c>
      <c r="J45" s="115">
        <v>-36</v>
      </c>
      <c r="K45" s="116">
        <v>-28.8</v>
      </c>
    </row>
    <row r="46" spans="1:11" ht="14.1" customHeight="1" x14ac:dyDescent="0.2">
      <c r="A46" s="306">
        <v>54</v>
      </c>
      <c r="B46" s="307" t="s">
        <v>268</v>
      </c>
      <c r="C46" s="308"/>
      <c r="D46" s="113">
        <v>13.523214078962603</v>
      </c>
      <c r="E46" s="115">
        <v>1168</v>
      </c>
      <c r="F46" s="114">
        <v>1187</v>
      </c>
      <c r="G46" s="114">
        <v>1226</v>
      </c>
      <c r="H46" s="114">
        <v>1230</v>
      </c>
      <c r="I46" s="140">
        <v>1197</v>
      </c>
      <c r="J46" s="115">
        <v>-29</v>
      </c>
      <c r="K46" s="116">
        <v>-2.4227234753550544</v>
      </c>
    </row>
    <row r="47" spans="1:11" ht="14.1" customHeight="1" x14ac:dyDescent="0.2">
      <c r="A47" s="306">
        <v>61</v>
      </c>
      <c r="B47" s="307" t="s">
        <v>269</v>
      </c>
      <c r="C47" s="308"/>
      <c r="D47" s="113">
        <v>0.54417042954729655</v>
      </c>
      <c r="E47" s="115">
        <v>47</v>
      </c>
      <c r="F47" s="114">
        <v>49</v>
      </c>
      <c r="G47" s="114">
        <v>49</v>
      </c>
      <c r="H47" s="114">
        <v>49</v>
      </c>
      <c r="I47" s="140">
        <v>49</v>
      </c>
      <c r="J47" s="115">
        <v>-2</v>
      </c>
      <c r="K47" s="116">
        <v>-4.0816326530612246</v>
      </c>
    </row>
    <row r="48" spans="1:11" ht="14.1" customHeight="1" x14ac:dyDescent="0.2">
      <c r="A48" s="306">
        <v>62</v>
      </c>
      <c r="B48" s="307" t="s">
        <v>270</v>
      </c>
      <c r="C48" s="308"/>
      <c r="D48" s="113">
        <v>14.0673845085099</v>
      </c>
      <c r="E48" s="115">
        <v>1215</v>
      </c>
      <c r="F48" s="114">
        <v>1306</v>
      </c>
      <c r="G48" s="114">
        <v>1315</v>
      </c>
      <c r="H48" s="114">
        <v>1368</v>
      </c>
      <c r="I48" s="140">
        <v>1264</v>
      </c>
      <c r="J48" s="115">
        <v>-49</v>
      </c>
      <c r="K48" s="116">
        <v>-3.8765822784810124</v>
      </c>
    </row>
    <row r="49" spans="1:11" ht="14.1" customHeight="1" x14ac:dyDescent="0.2">
      <c r="A49" s="306">
        <v>63</v>
      </c>
      <c r="B49" s="307" t="s">
        <v>271</v>
      </c>
      <c r="C49" s="308"/>
      <c r="D49" s="113">
        <v>13.569526455945351</v>
      </c>
      <c r="E49" s="115">
        <v>1172</v>
      </c>
      <c r="F49" s="114">
        <v>1131</v>
      </c>
      <c r="G49" s="114">
        <v>1206</v>
      </c>
      <c r="H49" s="114">
        <v>1178</v>
      </c>
      <c r="I49" s="140">
        <v>1080</v>
      </c>
      <c r="J49" s="115">
        <v>92</v>
      </c>
      <c r="K49" s="116">
        <v>8.518518518518519</v>
      </c>
    </row>
    <row r="50" spans="1:11" ht="14.1" customHeight="1" x14ac:dyDescent="0.2">
      <c r="A50" s="306" t="s">
        <v>272</v>
      </c>
      <c r="B50" s="307" t="s">
        <v>273</v>
      </c>
      <c r="C50" s="308"/>
      <c r="D50" s="113">
        <v>0.62521708926710662</v>
      </c>
      <c r="E50" s="115">
        <v>54</v>
      </c>
      <c r="F50" s="114">
        <v>60</v>
      </c>
      <c r="G50" s="114">
        <v>68</v>
      </c>
      <c r="H50" s="114">
        <v>56</v>
      </c>
      <c r="I50" s="140">
        <v>58</v>
      </c>
      <c r="J50" s="115">
        <v>-4</v>
      </c>
      <c r="K50" s="116">
        <v>-6.8965517241379306</v>
      </c>
    </row>
    <row r="51" spans="1:11" ht="14.1" customHeight="1" x14ac:dyDescent="0.2">
      <c r="A51" s="306" t="s">
        <v>274</v>
      </c>
      <c r="B51" s="307" t="s">
        <v>275</v>
      </c>
      <c r="C51" s="308"/>
      <c r="D51" s="113">
        <v>12.365404654393886</v>
      </c>
      <c r="E51" s="115">
        <v>1068</v>
      </c>
      <c r="F51" s="114">
        <v>1024</v>
      </c>
      <c r="G51" s="114">
        <v>1083</v>
      </c>
      <c r="H51" s="114">
        <v>1072</v>
      </c>
      <c r="I51" s="140">
        <v>973</v>
      </c>
      <c r="J51" s="115">
        <v>95</v>
      </c>
      <c r="K51" s="116">
        <v>9.7636176772867422</v>
      </c>
    </row>
    <row r="52" spans="1:11" ht="14.1" customHeight="1" x14ac:dyDescent="0.2">
      <c r="A52" s="306">
        <v>71</v>
      </c>
      <c r="B52" s="307" t="s">
        <v>276</v>
      </c>
      <c r="C52" s="308"/>
      <c r="D52" s="113">
        <v>9.1003820771101083</v>
      </c>
      <c r="E52" s="115">
        <v>786</v>
      </c>
      <c r="F52" s="114">
        <v>799</v>
      </c>
      <c r="G52" s="114">
        <v>790</v>
      </c>
      <c r="H52" s="114">
        <v>789</v>
      </c>
      <c r="I52" s="140">
        <v>777</v>
      </c>
      <c r="J52" s="115">
        <v>9</v>
      </c>
      <c r="K52" s="116">
        <v>1.1583011583011582</v>
      </c>
    </row>
    <row r="53" spans="1:11" ht="14.1" customHeight="1" x14ac:dyDescent="0.2">
      <c r="A53" s="306" t="s">
        <v>277</v>
      </c>
      <c r="B53" s="307" t="s">
        <v>278</v>
      </c>
      <c r="C53" s="308"/>
      <c r="D53" s="113">
        <v>0.60206090077573227</v>
      </c>
      <c r="E53" s="115">
        <v>52</v>
      </c>
      <c r="F53" s="114">
        <v>50</v>
      </c>
      <c r="G53" s="114">
        <v>53</v>
      </c>
      <c r="H53" s="114">
        <v>49</v>
      </c>
      <c r="I53" s="140">
        <v>41</v>
      </c>
      <c r="J53" s="115">
        <v>11</v>
      </c>
      <c r="K53" s="116">
        <v>26.829268292682926</v>
      </c>
    </row>
    <row r="54" spans="1:11" ht="14.1" customHeight="1" x14ac:dyDescent="0.2">
      <c r="A54" s="306" t="s">
        <v>279</v>
      </c>
      <c r="B54" s="307" t="s">
        <v>280</v>
      </c>
      <c r="C54" s="308"/>
      <c r="D54" s="113">
        <v>8.1046659719810119</v>
      </c>
      <c r="E54" s="115">
        <v>700</v>
      </c>
      <c r="F54" s="114">
        <v>718</v>
      </c>
      <c r="G54" s="114">
        <v>705</v>
      </c>
      <c r="H54" s="114">
        <v>708</v>
      </c>
      <c r="I54" s="140">
        <v>704</v>
      </c>
      <c r="J54" s="115">
        <v>-4</v>
      </c>
      <c r="K54" s="116">
        <v>-0.56818181818181823</v>
      </c>
    </row>
    <row r="55" spans="1:11" ht="14.1" customHeight="1" x14ac:dyDescent="0.2">
      <c r="A55" s="306">
        <v>72</v>
      </c>
      <c r="B55" s="307" t="s">
        <v>281</v>
      </c>
      <c r="C55" s="308"/>
      <c r="D55" s="113">
        <v>1.3314808382540233</v>
      </c>
      <c r="E55" s="115">
        <v>115</v>
      </c>
      <c r="F55" s="114">
        <v>117</v>
      </c>
      <c r="G55" s="114">
        <v>118</v>
      </c>
      <c r="H55" s="114">
        <v>110</v>
      </c>
      <c r="I55" s="140">
        <v>109</v>
      </c>
      <c r="J55" s="115">
        <v>6</v>
      </c>
      <c r="K55" s="116">
        <v>5.5045871559633026</v>
      </c>
    </row>
    <row r="56" spans="1:11" ht="14.1" customHeight="1" x14ac:dyDescent="0.2">
      <c r="A56" s="306" t="s">
        <v>282</v>
      </c>
      <c r="B56" s="307" t="s">
        <v>283</v>
      </c>
      <c r="C56" s="308"/>
      <c r="D56" s="113">
        <v>0.18524950793099457</v>
      </c>
      <c r="E56" s="115">
        <v>16</v>
      </c>
      <c r="F56" s="114">
        <v>17</v>
      </c>
      <c r="G56" s="114">
        <v>18</v>
      </c>
      <c r="H56" s="114">
        <v>16</v>
      </c>
      <c r="I56" s="140">
        <v>14</v>
      </c>
      <c r="J56" s="115">
        <v>2</v>
      </c>
      <c r="K56" s="116">
        <v>14.285714285714286</v>
      </c>
    </row>
    <row r="57" spans="1:11" ht="14.1" customHeight="1" x14ac:dyDescent="0.2">
      <c r="A57" s="306" t="s">
        <v>284</v>
      </c>
      <c r="B57" s="307" t="s">
        <v>285</v>
      </c>
      <c r="C57" s="308"/>
      <c r="D57" s="113">
        <v>0.68310756049554244</v>
      </c>
      <c r="E57" s="115">
        <v>59</v>
      </c>
      <c r="F57" s="114">
        <v>61</v>
      </c>
      <c r="G57" s="114">
        <v>58</v>
      </c>
      <c r="H57" s="114">
        <v>55</v>
      </c>
      <c r="I57" s="140">
        <v>56</v>
      </c>
      <c r="J57" s="115">
        <v>3</v>
      </c>
      <c r="K57" s="116">
        <v>5.3571428571428568</v>
      </c>
    </row>
    <row r="58" spans="1:11" ht="14.1" customHeight="1" x14ac:dyDescent="0.2">
      <c r="A58" s="306">
        <v>73</v>
      </c>
      <c r="B58" s="307" t="s">
        <v>286</v>
      </c>
      <c r="C58" s="308"/>
      <c r="D58" s="113">
        <v>0.79888850295241398</v>
      </c>
      <c r="E58" s="115">
        <v>69</v>
      </c>
      <c r="F58" s="114">
        <v>72</v>
      </c>
      <c r="G58" s="114">
        <v>72</v>
      </c>
      <c r="H58" s="114">
        <v>75</v>
      </c>
      <c r="I58" s="140">
        <v>78</v>
      </c>
      <c r="J58" s="115">
        <v>-9</v>
      </c>
      <c r="K58" s="116">
        <v>-11.538461538461538</v>
      </c>
    </row>
    <row r="59" spans="1:11" ht="14.1" customHeight="1" x14ac:dyDescent="0.2">
      <c r="A59" s="306" t="s">
        <v>287</v>
      </c>
      <c r="B59" s="307" t="s">
        <v>288</v>
      </c>
      <c r="C59" s="308"/>
      <c r="D59" s="113">
        <v>0.5210142410559222</v>
      </c>
      <c r="E59" s="115">
        <v>45</v>
      </c>
      <c r="F59" s="114">
        <v>45</v>
      </c>
      <c r="G59" s="114">
        <v>45</v>
      </c>
      <c r="H59" s="114">
        <v>48</v>
      </c>
      <c r="I59" s="140">
        <v>48</v>
      </c>
      <c r="J59" s="115">
        <v>-3</v>
      </c>
      <c r="K59" s="116">
        <v>-6.25</v>
      </c>
    </row>
    <row r="60" spans="1:11" ht="14.1" customHeight="1" x14ac:dyDescent="0.2">
      <c r="A60" s="306">
        <v>81</v>
      </c>
      <c r="B60" s="307" t="s">
        <v>289</v>
      </c>
      <c r="C60" s="308"/>
      <c r="D60" s="113">
        <v>3.4271158967233992</v>
      </c>
      <c r="E60" s="115">
        <v>296</v>
      </c>
      <c r="F60" s="114">
        <v>296</v>
      </c>
      <c r="G60" s="114">
        <v>292</v>
      </c>
      <c r="H60" s="114">
        <v>312</v>
      </c>
      <c r="I60" s="140">
        <v>305</v>
      </c>
      <c r="J60" s="115">
        <v>-9</v>
      </c>
      <c r="K60" s="116">
        <v>-2.9508196721311477</v>
      </c>
    </row>
    <row r="61" spans="1:11" ht="14.1" customHeight="1" x14ac:dyDescent="0.2">
      <c r="A61" s="306" t="s">
        <v>290</v>
      </c>
      <c r="B61" s="307" t="s">
        <v>291</v>
      </c>
      <c r="C61" s="308"/>
      <c r="D61" s="113">
        <v>1.2620122727799004</v>
      </c>
      <c r="E61" s="115">
        <v>109</v>
      </c>
      <c r="F61" s="114">
        <v>107</v>
      </c>
      <c r="G61" s="114">
        <v>109</v>
      </c>
      <c r="H61" s="114">
        <v>117</v>
      </c>
      <c r="I61" s="140">
        <v>118</v>
      </c>
      <c r="J61" s="115">
        <v>-9</v>
      </c>
      <c r="K61" s="116">
        <v>-7.6271186440677967</v>
      </c>
    </row>
    <row r="62" spans="1:11" ht="14.1" customHeight="1" x14ac:dyDescent="0.2">
      <c r="A62" s="306" t="s">
        <v>292</v>
      </c>
      <c r="B62" s="307" t="s">
        <v>293</v>
      </c>
      <c r="C62" s="308"/>
      <c r="D62" s="113">
        <v>0.96098182239203422</v>
      </c>
      <c r="E62" s="115">
        <v>83</v>
      </c>
      <c r="F62" s="114">
        <v>83</v>
      </c>
      <c r="G62" s="114">
        <v>86</v>
      </c>
      <c r="H62" s="114">
        <v>87</v>
      </c>
      <c r="I62" s="140">
        <v>80</v>
      </c>
      <c r="J62" s="115">
        <v>3</v>
      </c>
      <c r="K62" s="116">
        <v>3.75</v>
      </c>
    </row>
    <row r="63" spans="1:11" ht="14.1" customHeight="1" x14ac:dyDescent="0.2">
      <c r="A63" s="306"/>
      <c r="B63" s="307" t="s">
        <v>294</v>
      </c>
      <c r="C63" s="308"/>
      <c r="D63" s="113">
        <v>0.77573231446103974</v>
      </c>
      <c r="E63" s="115">
        <v>67</v>
      </c>
      <c r="F63" s="114">
        <v>66</v>
      </c>
      <c r="G63" s="114">
        <v>67</v>
      </c>
      <c r="H63" s="114">
        <v>69</v>
      </c>
      <c r="I63" s="140">
        <v>61</v>
      </c>
      <c r="J63" s="115">
        <v>6</v>
      </c>
      <c r="K63" s="116">
        <v>9.8360655737704921</v>
      </c>
    </row>
    <row r="64" spans="1:11" ht="14.1" customHeight="1" x14ac:dyDescent="0.2">
      <c r="A64" s="306" t="s">
        <v>295</v>
      </c>
      <c r="B64" s="307" t="s">
        <v>296</v>
      </c>
      <c r="C64" s="308"/>
      <c r="D64" s="113">
        <v>0.10420284821118445</v>
      </c>
      <c r="E64" s="115">
        <v>9</v>
      </c>
      <c r="F64" s="114">
        <v>9</v>
      </c>
      <c r="G64" s="114">
        <v>8</v>
      </c>
      <c r="H64" s="114">
        <v>8</v>
      </c>
      <c r="I64" s="140">
        <v>7</v>
      </c>
      <c r="J64" s="115">
        <v>2</v>
      </c>
      <c r="K64" s="116">
        <v>28.571428571428573</v>
      </c>
    </row>
    <row r="65" spans="1:11" ht="14.1" customHeight="1" x14ac:dyDescent="0.2">
      <c r="A65" s="306" t="s">
        <v>297</v>
      </c>
      <c r="B65" s="307" t="s">
        <v>298</v>
      </c>
      <c r="C65" s="308"/>
      <c r="D65" s="113">
        <v>0.74099803172397827</v>
      </c>
      <c r="E65" s="115">
        <v>64</v>
      </c>
      <c r="F65" s="114">
        <v>66</v>
      </c>
      <c r="G65" s="114">
        <v>62</v>
      </c>
      <c r="H65" s="114">
        <v>72</v>
      </c>
      <c r="I65" s="140">
        <v>65</v>
      </c>
      <c r="J65" s="115">
        <v>-1</v>
      </c>
      <c r="K65" s="116">
        <v>-1.5384615384615385</v>
      </c>
    </row>
    <row r="66" spans="1:11" ht="14.1" customHeight="1" x14ac:dyDescent="0.2">
      <c r="A66" s="306">
        <v>82</v>
      </c>
      <c r="B66" s="307" t="s">
        <v>299</v>
      </c>
      <c r="C66" s="308"/>
      <c r="D66" s="113">
        <v>2.1535255296978115</v>
      </c>
      <c r="E66" s="115">
        <v>186</v>
      </c>
      <c r="F66" s="114">
        <v>198</v>
      </c>
      <c r="G66" s="114">
        <v>196</v>
      </c>
      <c r="H66" s="114">
        <v>195</v>
      </c>
      <c r="I66" s="140">
        <v>194</v>
      </c>
      <c r="J66" s="115">
        <v>-8</v>
      </c>
      <c r="K66" s="116">
        <v>-4.1237113402061851</v>
      </c>
    </row>
    <row r="67" spans="1:11" ht="14.1" customHeight="1" x14ac:dyDescent="0.2">
      <c r="A67" s="306" t="s">
        <v>300</v>
      </c>
      <c r="B67" s="307" t="s">
        <v>301</v>
      </c>
      <c r="C67" s="308"/>
      <c r="D67" s="113">
        <v>0.91466944540928563</v>
      </c>
      <c r="E67" s="115">
        <v>79</v>
      </c>
      <c r="F67" s="114">
        <v>82</v>
      </c>
      <c r="G67" s="114">
        <v>84</v>
      </c>
      <c r="H67" s="114">
        <v>85</v>
      </c>
      <c r="I67" s="140">
        <v>85</v>
      </c>
      <c r="J67" s="115">
        <v>-6</v>
      </c>
      <c r="K67" s="116">
        <v>-7.0588235294117645</v>
      </c>
    </row>
    <row r="68" spans="1:11" ht="14.1" customHeight="1" x14ac:dyDescent="0.2">
      <c r="A68" s="306" t="s">
        <v>302</v>
      </c>
      <c r="B68" s="307" t="s">
        <v>303</v>
      </c>
      <c r="C68" s="308"/>
      <c r="D68" s="113">
        <v>0.65995137200416809</v>
      </c>
      <c r="E68" s="115">
        <v>57</v>
      </c>
      <c r="F68" s="114">
        <v>66</v>
      </c>
      <c r="G68" s="114">
        <v>64</v>
      </c>
      <c r="H68" s="114">
        <v>62</v>
      </c>
      <c r="I68" s="140">
        <v>62</v>
      </c>
      <c r="J68" s="115">
        <v>-5</v>
      </c>
      <c r="K68" s="116">
        <v>-8.064516129032258</v>
      </c>
    </row>
    <row r="69" spans="1:11" ht="14.1" customHeight="1" x14ac:dyDescent="0.2">
      <c r="A69" s="306">
        <v>83</v>
      </c>
      <c r="B69" s="307" t="s">
        <v>304</v>
      </c>
      <c r="C69" s="308"/>
      <c r="D69" s="113">
        <v>2.8018988074562925</v>
      </c>
      <c r="E69" s="115">
        <v>242</v>
      </c>
      <c r="F69" s="114">
        <v>245</v>
      </c>
      <c r="G69" s="114">
        <v>236</v>
      </c>
      <c r="H69" s="114">
        <v>263</v>
      </c>
      <c r="I69" s="140">
        <v>254</v>
      </c>
      <c r="J69" s="115">
        <v>-12</v>
      </c>
      <c r="K69" s="116">
        <v>-4.7244094488188972</v>
      </c>
    </row>
    <row r="70" spans="1:11" ht="14.1" customHeight="1" x14ac:dyDescent="0.2">
      <c r="A70" s="306" t="s">
        <v>305</v>
      </c>
      <c r="B70" s="307" t="s">
        <v>306</v>
      </c>
      <c r="C70" s="308"/>
      <c r="D70" s="113">
        <v>1.6788236656246383</v>
      </c>
      <c r="E70" s="115">
        <v>145</v>
      </c>
      <c r="F70" s="114">
        <v>149</v>
      </c>
      <c r="G70" s="114">
        <v>144</v>
      </c>
      <c r="H70" s="114">
        <v>169</v>
      </c>
      <c r="I70" s="140">
        <v>158</v>
      </c>
      <c r="J70" s="115">
        <v>-13</v>
      </c>
      <c r="K70" s="116">
        <v>-8.2278481012658222</v>
      </c>
    </row>
    <row r="71" spans="1:11" ht="14.1" customHeight="1" x14ac:dyDescent="0.2">
      <c r="A71" s="306"/>
      <c r="B71" s="307" t="s">
        <v>307</v>
      </c>
      <c r="C71" s="308"/>
      <c r="D71" s="113">
        <v>0.89151325691791128</v>
      </c>
      <c r="E71" s="115">
        <v>77</v>
      </c>
      <c r="F71" s="114">
        <v>78</v>
      </c>
      <c r="G71" s="114">
        <v>78</v>
      </c>
      <c r="H71" s="114">
        <v>96</v>
      </c>
      <c r="I71" s="140">
        <v>88</v>
      </c>
      <c r="J71" s="115">
        <v>-11</v>
      </c>
      <c r="K71" s="116">
        <v>-12.5</v>
      </c>
    </row>
    <row r="72" spans="1:11" ht="14.1" customHeight="1" x14ac:dyDescent="0.2">
      <c r="A72" s="306">
        <v>84</v>
      </c>
      <c r="B72" s="307" t="s">
        <v>308</v>
      </c>
      <c r="C72" s="308"/>
      <c r="D72" s="113">
        <v>1.4704179692022694</v>
      </c>
      <c r="E72" s="115">
        <v>127</v>
      </c>
      <c r="F72" s="114">
        <v>130</v>
      </c>
      <c r="G72" s="114">
        <v>131</v>
      </c>
      <c r="H72" s="114">
        <v>133</v>
      </c>
      <c r="I72" s="140">
        <v>129</v>
      </c>
      <c r="J72" s="115">
        <v>-2</v>
      </c>
      <c r="K72" s="116">
        <v>-1.5503875968992249</v>
      </c>
    </row>
    <row r="73" spans="1:11" ht="14.1" customHeight="1" x14ac:dyDescent="0.2">
      <c r="A73" s="306" t="s">
        <v>309</v>
      </c>
      <c r="B73" s="307" t="s">
        <v>310</v>
      </c>
      <c r="C73" s="308"/>
      <c r="D73" s="113">
        <v>0.20840569642236889</v>
      </c>
      <c r="E73" s="115">
        <v>18</v>
      </c>
      <c r="F73" s="114">
        <v>21</v>
      </c>
      <c r="G73" s="114">
        <v>21</v>
      </c>
      <c r="H73" s="114">
        <v>25</v>
      </c>
      <c r="I73" s="140">
        <v>24</v>
      </c>
      <c r="J73" s="115">
        <v>-6</v>
      </c>
      <c r="K73" s="116">
        <v>-25</v>
      </c>
    </row>
    <row r="74" spans="1:11" ht="14.1" customHeight="1" x14ac:dyDescent="0.2">
      <c r="A74" s="306" t="s">
        <v>311</v>
      </c>
      <c r="B74" s="307" t="s">
        <v>312</v>
      </c>
      <c r="C74" s="308"/>
      <c r="D74" s="113">
        <v>3.473428273706148E-2</v>
      </c>
      <c r="E74" s="115">
        <v>3</v>
      </c>
      <c r="F74" s="114">
        <v>3</v>
      </c>
      <c r="G74" s="114">
        <v>3</v>
      </c>
      <c r="H74" s="114" t="s">
        <v>513</v>
      </c>
      <c r="I74" s="140">
        <v>3</v>
      </c>
      <c r="J74" s="115">
        <v>0</v>
      </c>
      <c r="K74" s="116">
        <v>0</v>
      </c>
    </row>
    <row r="75" spans="1:11" ht="14.1" customHeight="1" x14ac:dyDescent="0.2">
      <c r="A75" s="306" t="s">
        <v>313</v>
      </c>
      <c r="B75" s="307" t="s">
        <v>314</v>
      </c>
      <c r="C75" s="308"/>
      <c r="D75" s="113">
        <v>0</v>
      </c>
      <c r="E75" s="115">
        <v>0</v>
      </c>
      <c r="F75" s="114">
        <v>0</v>
      </c>
      <c r="G75" s="114">
        <v>0</v>
      </c>
      <c r="H75" s="114" t="s">
        <v>513</v>
      </c>
      <c r="I75" s="140" t="s">
        <v>513</v>
      </c>
      <c r="J75" s="115" t="s">
        <v>513</v>
      </c>
      <c r="K75" s="116" t="s">
        <v>513</v>
      </c>
    </row>
    <row r="76" spans="1:11" ht="14.1" customHeight="1" x14ac:dyDescent="0.2">
      <c r="A76" s="306">
        <v>91</v>
      </c>
      <c r="B76" s="307" t="s">
        <v>315</v>
      </c>
      <c r="C76" s="308"/>
      <c r="D76" s="113">
        <v>0.56732661803867079</v>
      </c>
      <c r="E76" s="115">
        <v>49</v>
      </c>
      <c r="F76" s="114">
        <v>45</v>
      </c>
      <c r="G76" s="114">
        <v>44</v>
      </c>
      <c r="H76" s="114">
        <v>43</v>
      </c>
      <c r="I76" s="140">
        <v>40</v>
      </c>
      <c r="J76" s="115">
        <v>9</v>
      </c>
      <c r="K76" s="116">
        <v>22.5</v>
      </c>
    </row>
    <row r="77" spans="1:11" ht="14.1" customHeight="1" x14ac:dyDescent="0.2">
      <c r="A77" s="306">
        <v>92</v>
      </c>
      <c r="B77" s="307" t="s">
        <v>316</v>
      </c>
      <c r="C77" s="308"/>
      <c r="D77" s="113">
        <v>0.21998379066805604</v>
      </c>
      <c r="E77" s="115">
        <v>19</v>
      </c>
      <c r="F77" s="114">
        <v>20</v>
      </c>
      <c r="G77" s="114">
        <v>19</v>
      </c>
      <c r="H77" s="114">
        <v>19</v>
      </c>
      <c r="I77" s="140">
        <v>21</v>
      </c>
      <c r="J77" s="115">
        <v>-2</v>
      </c>
      <c r="K77" s="116">
        <v>-9.5238095238095237</v>
      </c>
    </row>
    <row r="78" spans="1:11" ht="14.1" customHeight="1" x14ac:dyDescent="0.2">
      <c r="A78" s="306">
        <v>93</v>
      </c>
      <c r="B78" s="307" t="s">
        <v>317</v>
      </c>
      <c r="C78" s="308"/>
      <c r="D78" s="113">
        <v>6.9468565474122959E-2</v>
      </c>
      <c r="E78" s="115">
        <v>6</v>
      </c>
      <c r="F78" s="114">
        <v>7</v>
      </c>
      <c r="G78" s="114">
        <v>7</v>
      </c>
      <c r="H78" s="114">
        <v>9</v>
      </c>
      <c r="I78" s="140">
        <v>8</v>
      </c>
      <c r="J78" s="115">
        <v>-2</v>
      </c>
      <c r="K78" s="116">
        <v>-25</v>
      </c>
    </row>
    <row r="79" spans="1:11" ht="14.1" customHeight="1" x14ac:dyDescent="0.2">
      <c r="A79" s="306">
        <v>94</v>
      </c>
      <c r="B79" s="307" t="s">
        <v>318</v>
      </c>
      <c r="C79" s="308"/>
      <c r="D79" s="113">
        <v>0.47470186407317355</v>
      </c>
      <c r="E79" s="115">
        <v>41</v>
      </c>
      <c r="F79" s="114">
        <v>49</v>
      </c>
      <c r="G79" s="114">
        <v>57</v>
      </c>
      <c r="H79" s="114">
        <v>55</v>
      </c>
      <c r="I79" s="140">
        <v>58</v>
      </c>
      <c r="J79" s="115">
        <v>-17</v>
      </c>
      <c r="K79" s="116">
        <v>-29.310344827586206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4.7585967349774227</v>
      </c>
      <c r="E81" s="143">
        <v>411</v>
      </c>
      <c r="F81" s="144">
        <v>413</v>
      </c>
      <c r="G81" s="144">
        <v>393</v>
      </c>
      <c r="H81" s="144">
        <v>425</v>
      </c>
      <c r="I81" s="145">
        <v>405</v>
      </c>
      <c r="J81" s="143">
        <v>6</v>
      </c>
      <c r="K81" s="146">
        <v>1.4814814814814814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2411</v>
      </c>
      <c r="G12" s="536">
        <v>1620</v>
      </c>
      <c r="H12" s="536">
        <v>3015</v>
      </c>
      <c r="I12" s="536">
        <v>2307</v>
      </c>
      <c r="J12" s="537">
        <v>2363</v>
      </c>
      <c r="K12" s="538">
        <v>48</v>
      </c>
      <c r="L12" s="349">
        <v>2.031316123571731</v>
      </c>
    </row>
    <row r="13" spans="1:17" s="110" customFormat="1" ht="15" customHeight="1" x14ac:dyDescent="0.2">
      <c r="A13" s="350" t="s">
        <v>344</v>
      </c>
      <c r="B13" s="351" t="s">
        <v>345</v>
      </c>
      <c r="C13" s="347"/>
      <c r="D13" s="347"/>
      <c r="E13" s="348"/>
      <c r="F13" s="536">
        <v>1193</v>
      </c>
      <c r="G13" s="536">
        <v>757</v>
      </c>
      <c r="H13" s="536">
        <v>1529</v>
      </c>
      <c r="I13" s="536">
        <v>1197</v>
      </c>
      <c r="J13" s="537">
        <v>1233</v>
      </c>
      <c r="K13" s="538">
        <v>-40</v>
      </c>
      <c r="L13" s="349">
        <v>-3.2441200324412005</v>
      </c>
    </row>
    <row r="14" spans="1:17" s="110" customFormat="1" ht="22.5" customHeight="1" x14ac:dyDescent="0.2">
      <c r="A14" s="350"/>
      <c r="B14" s="351" t="s">
        <v>346</v>
      </c>
      <c r="C14" s="347"/>
      <c r="D14" s="347"/>
      <c r="E14" s="348"/>
      <c r="F14" s="536">
        <v>1218</v>
      </c>
      <c r="G14" s="536">
        <v>863</v>
      </c>
      <c r="H14" s="536">
        <v>1486</v>
      </c>
      <c r="I14" s="536">
        <v>1110</v>
      </c>
      <c r="J14" s="537">
        <v>1130</v>
      </c>
      <c r="K14" s="538">
        <v>88</v>
      </c>
      <c r="L14" s="349">
        <v>7.7876106194690262</v>
      </c>
    </row>
    <row r="15" spans="1:17" s="110" customFormat="1" ht="15" customHeight="1" x14ac:dyDescent="0.2">
      <c r="A15" s="350" t="s">
        <v>347</v>
      </c>
      <c r="B15" s="351" t="s">
        <v>108</v>
      </c>
      <c r="C15" s="347"/>
      <c r="D15" s="347"/>
      <c r="E15" s="348"/>
      <c r="F15" s="536">
        <v>473</v>
      </c>
      <c r="G15" s="536">
        <v>384</v>
      </c>
      <c r="H15" s="536">
        <v>1271</v>
      </c>
      <c r="I15" s="536">
        <v>535</v>
      </c>
      <c r="J15" s="537">
        <v>506</v>
      </c>
      <c r="K15" s="538">
        <v>-33</v>
      </c>
      <c r="L15" s="349">
        <v>-6.5217391304347823</v>
      </c>
    </row>
    <row r="16" spans="1:17" s="110" customFormat="1" ht="15" customHeight="1" x14ac:dyDescent="0.2">
      <c r="A16" s="350"/>
      <c r="B16" s="351" t="s">
        <v>109</v>
      </c>
      <c r="C16" s="347"/>
      <c r="D16" s="347"/>
      <c r="E16" s="348"/>
      <c r="F16" s="536">
        <v>1564</v>
      </c>
      <c r="G16" s="536">
        <v>1065</v>
      </c>
      <c r="H16" s="536">
        <v>1496</v>
      </c>
      <c r="I16" s="536">
        <v>1470</v>
      </c>
      <c r="J16" s="537">
        <v>1539</v>
      </c>
      <c r="K16" s="538">
        <v>25</v>
      </c>
      <c r="L16" s="349">
        <v>1.6244314489928524</v>
      </c>
    </row>
    <row r="17" spans="1:12" s="110" customFormat="1" ht="15" customHeight="1" x14ac:dyDescent="0.2">
      <c r="A17" s="350"/>
      <c r="B17" s="351" t="s">
        <v>110</v>
      </c>
      <c r="C17" s="347"/>
      <c r="D17" s="347"/>
      <c r="E17" s="348"/>
      <c r="F17" s="536">
        <v>339</v>
      </c>
      <c r="G17" s="536">
        <v>151</v>
      </c>
      <c r="H17" s="536">
        <v>226</v>
      </c>
      <c r="I17" s="536">
        <v>264</v>
      </c>
      <c r="J17" s="537">
        <v>276</v>
      </c>
      <c r="K17" s="538">
        <v>63</v>
      </c>
      <c r="L17" s="349">
        <v>22.826086956521738</v>
      </c>
    </row>
    <row r="18" spans="1:12" s="110" customFormat="1" ht="15" customHeight="1" x14ac:dyDescent="0.2">
      <c r="A18" s="350"/>
      <c r="B18" s="351" t="s">
        <v>111</v>
      </c>
      <c r="C18" s="347"/>
      <c r="D18" s="347"/>
      <c r="E18" s="348"/>
      <c r="F18" s="536">
        <v>35</v>
      </c>
      <c r="G18" s="536">
        <v>20</v>
      </c>
      <c r="H18" s="536">
        <v>22</v>
      </c>
      <c r="I18" s="536">
        <v>38</v>
      </c>
      <c r="J18" s="537">
        <v>42</v>
      </c>
      <c r="K18" s="538">
        <v>-7</v>
      </c>
      <c r="L18" s="349">
        <v>-16.666666666666668</v>
      </c>
    </row>
    <row r="19" spans="1:12" s="110" customFormat="1" ht="15" customHeight="1" x14ac:dyDescent="0.2">
      <c r="A19" s="118" t="s">
        <v>113</v>
      </c>
      <c r="B19" s="119" t="s">
        <v>181</v>
      </c>
      <c r="C19" s="347"/>
      <c r="D19" s="347"/>
      <c r="E19" s="348"/>
      <c r="F19" s="536">
        <v>1408</v>
      </c>
      <c r="G19" s="536">
        <v>957</v>
      </c>
      <c r="H19" s="536">
        <v>1957</v>
      </c>
      <c r="I19" s="536">
        <v>1313</v>
      </c>
      <c r="J19" s="537">
        <v>1496</v>
      </c>
      <c r="K19" s="538">
        <v>-88</v>
      </c>
      <c r="L19" s="349">
        <v>-5.882352941176471</v>
      </c>
    </row>
    <row r="20" spans="1:12" s="110" customFormat="1" ht="15" customHeight="1" x14ac:dyDescent="0.2">
      <c r="A20" s="118"/>
      <c r="B20" s="119" t="s">
        <v>182</v>
      </c>
      <c r="C20" s="347"/>
      <c r="D20" s="347"/>
      <c r="E20" s="348"/>
      <c r="F20" s="536">
        <v>1003</v>
      </c>
      <c r="G20" s="536">
        <v>663</v>
      </c>
      <c r="H20" s="536">
        <v>1058</v>
      </c>
      <c r="I20" s="536">
        <v>994</v>
      </c>
      <c r="J20" s="537">
        <v>867</v>
      </c>
      <c r="K20" s="538">
        <v>136</v>
      </c>
      <c r="L20" s="349">
        <v>15.686274509803921</v>
      </c>
    </row>
    <row r="21" spans="1:12" s="110" customFormat="1" ht="15" customHeight="1" x14ac:dyDescent="0.2">
      <c r="A21" s="118" t="s">
        <v>113</v>
      </c>
      <c r="B21" s="119" t="s">
        <v>116</v>
      </c>
      <c r="C21" s="347"/>
      <c r="D21" s="347"/>
      <c r="E21" s="348"/>
      <c r="F21" s="536">
        <v>2087</v>
      </c>
      <c r="G21" s="536">
        <v>1364</v>
      </c>
      <c r="H21" s="536">
        <v>2699</v>
      </c>
      <c r="I21" s="536">
        <v>1921</v>
      </c>
      <c r="J21" s="537">
        <v>2017</v>
      </c>
      <c r="K21" s="538">
        <v>70</v>
      </c>
      <c r="L21" s="349">
        <v>3.470500743678731</v>
      </c>
    </row>
    <row r="22" spans="1:12" s="110" customFormat="1" ht="15" customHeight="1" x14ac:dyDescent="0.2">
      <c r="A22" s="118"/>
      <c r="B22" s="119" t="s">
        <v>117</v>
      </c>
      <c r="C22" s="347"/>
      <c r="D22" s="347"/>
      <c r="E22" s="348"/>
      <c r="F22" s="536">
        <v>321</v>
      </c>
      <c r="G22" s="536">
        <v>256</v>
      </c>
      <c r="H22" s="536">
        <v>314</v>
      </c>
      <c r="I22" s="536">
        <v>386</v>
      </c>
      <c r="J22" s="537">
        <v>345</v>
      </c>
      <c r="K22" s="538">
        <v>-24</v>
      </c>
      <c r="L22" s="349">
        <v>-6.9565217391304346</v>
      </c>
    </row>
    <row r="23" spans="1:12" s="110" customFormat="1" ht="15" customHeight="1" x14ac:dyDescent="0.2">
      <c r="A23" s="352" t="s">
        <v>347</v>
      </c>
      <c r="B23" s="353" t="s">
        <v>193</v>
      </c>
      <c r="C23" s="354"/>
      <c r="D23" s="354"/>
      <c r="E23" s="355"/>
      <c r="F23" s="539">
        <v>60</v>
      </c>
      <c r="G23" s="539">
        <v>118</v>
      </c>
      <c r="H23" s="539">
        <v>624</v>
      </c>
      <c r="I23" s="539">
        <v>51</v>
      </c>
      <c r="J23" s="540">
        <v>72</v>
      </c>
      <c r="K23" s="541">
        <v>-12</v>
      </c>
      <c r="L23" s="356">
        <v>-16.666666666666668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35.700000000000003</v>
      </c>
      <c r="G25" s="542">
        <v>37.9</v>
      </c>
      <c r="H25" s="542">
        <v>37.6</v>
      </c>
      <c r="I25" s="542">
        <v>40.9</v>
      </c>
      <c r="J25" s="542">
        <v>37.1</v>
      </c>
      <c r="K25" s="543" t="s">
        <v>349</v>
      </c>
      <c r="L25" s="364">
        <v>-1.3999999999999986</v>
      </c>
    </row>
    <row r="26" spans="1:12" s="110" customFormat="1" ht="15" customHeight="1" x14ac:dyDescent="0.2">
      <c r="A26" s="365" t="s">
        <v>105</v>
      </c>
      <c r="B26" s="366" t="s">
        <v>345</v>
      </c>
      <c r="C26" s="362"/>
      <c r="D26" s="362"/>
      <c r="E26" s="363"/>
      <c r="F26" s="542">
        <v>34.700000000000003</v>
      </c>
      <c r="G26" s="542">
        <v>35</v>
      </c>
      <c r="H26" s="542">
        <v>34.5</v>
      </c>
      <c r="I26" s="542">
        <v>38.4</v>
      </c>
      <c r="J26" s="544">
        <v>32.1</v>
      </c>
      <c r="K26" s="543" t="s">
        <v>349</v>
      </c>
      <c r="L26" s="364">
        <v>2.6000000000000014</v>
      </c>
    </row>
    <row r="27" spans="1:12" s="110" customFormat="1" ht="15" customHeight="1" x14ac:dyDescent="0.2">
      <c r="A27" s="365"/>
      <c r="B27" s="366" t="s">
        <v>346</v>
      </c>
      <c r="C27" s="362"/>
      <c r="D27" s="362"/>
      <c r="E27" s="363"/>
      <c r="F27" s="542">
        <v>36.6</v>
      </c>
      <c r="G27" s="542">
        <v>40.5</v>
      </c>
      <c r="H27" s="542">
        <v>40.5</v>
      </c>
      <c r="I27" s="542">
        <v>43.6</v>
      </c>
      <c r="J27" s="542">
        <v>42.6</v>
      </c>
      <c r="K27" s="543" t="s">
        <v>349</v>
      </c>
      <c r="L27" s="364">
        <v>-6</v>
      </c>
    </row>
    <row r="28" spans="1:12" s="110" customFormat="1" ht="15" customHeight="1" x14ac:dyDescent="0.2">
      <c r="A28" s="365" t="s">
        <v>113</v>
      </c>
      <c r="B28" s="366" t="s">
        <v>108</v>
      </c>
      <c r="C28" s="362"/>
      <c r="D28" s="362"/>
      <c r="E28" s="363"/>
      <c r="F28" s="542">
        <v>43.6</v>
      </c>
      <c r="G28" s="542">
        <v>42.6</v>
      </c>
      <c r="H28" s="542">
        <v>45.9</v>
      </c>
      <c r="I28" s="542">
        <v>48.4</v>
      </c>
      <c r="J28" s="542">
        <v>40.700000000000003</v>
      </c>
      <c r="K28" s="543" t="s">
        <v>349</v>
      </c>
      <c r="L28" s="364">
        <v>2.8999999999999986</v>
      </c>
    </row>
    <row r="29" spans="1:12" s="110" customFormat="1" ht="11.25" x14ac:dyDescent="0.2">
      <c r="A29" s="365"/>
      <c r="B29" s="366" t="s">
        <v>109</v>
      </c>
      <c r="C29" s="362"/>
      <c r="D29" s="362"/>
      <c r="E29" s="363"/>
      <c r="F29" s="542">
        <v>32.799999999999997</v>
      </c>
      <c r="G29" s="542">
        <v>36.299999999999997</v>
      </c>
      <c r="H29" s="542">
        <v>35</v>
      </c>
      <c r="I29" s="542">
        <v>38</v>
      </c>
      <c r="J29" s="544">
        <v>35.1</v>
      </c>
      <c r="K29" s="543" t="s">
        <v>349</v>
      </c>
      <c r="L29" s="364">
        <v>-2.3000000000000043</v>
      </c>
    </row>
    <row r="30" spans="1:12" s="110" customFormat="1" ht="15" customHeight="1" x14ac:dyDescent="0.2">
      <c r="A30" s="365"/>
      <c r="B30" s="366" t="s">
        <v>110</v>
      </c>
      <c r="C30" s="362"/>
      <c r="D30" s="362"/>
      <c r="E30" s="363"/>
      <c r="F30" s="542">
        <v>39.799999999999997</v>
      </c>
      <c r="G30" s="542">
        <v>40.4</v>
      </c>
      <c r="H30" s="542">
        <v>33.200000000000003</v>
      </c>
      <c r="I30" s="542">
        <v>44.3</v>
      </c>
      <c r="J30" s="542">
        <v>41.8</v>
      </c>
      <c r="K30" s="543" t="s">
        <v>349</v>
      </c>
      <c r="L30" s="364">
        <v>-2</v>
      </c>
    </row>
    <row r="31" spans="1:12" s="110" customFormat="1" ht="15" customHeight="1" x14ac:dyDescent="0.2">
      <c r="A31" s="365"/>
      <c r="B31" s="366" t="s">
        <v>111</v>
      </c>
      <c r="C31" s="362"/>
      <c r="D31" s="362"/>
      <c r="E31" s="363"/>
      <c r="F31" s="542">
        <v>28.6</v>
      </c>
      <c r="G31" s="542">
        <v>40</v>
      </c>
      <c r="H31" s="542">
        <v>31.8</v>
      </c>
      <c r="I31" s="542">
        <v>34.200000000000003</v>
      </c>
      <c r="J31" s="542">
        <v>42.9</v>
      </c>
      <c r="K31" s="543" t="s">
        <v>349</v>
      </c>
      <c r="L31" s="364">
        <v>-14.299999999999997</v>
      </c>
    </row>
    <row r="32" spans="1:12" s="110" customFormat="1" ht="15" customHeight="1" x14ac:dyDescent="0.2">
      <c r="A32" s="367" t="s">
        <v>113</v>
      </c>
      <c r="B32" s="368" t="s">
        <v>181</v>
      </c>
      <c r="C32" s="362"/>
      <c r="D32" s="362"/>
      <c r="E32" s="363"/>
      <c r="F32" s="542">
        <v>34.200000000000003</v>
      </c>
      <c r="G32" s="542">
        <v>33.6</v>
      </c>
      <c r="H32" s="542">
        <v>34.799999999999997</v>
      </c>
      <c r="I32" s="542">
        <v>39.299999999999997</v>
      </c>
      <c r="J32" s="544">
        <v>33.200000000000003</v>
      </c>
      <c r="K32" s="543" t="s">
        <v>349</v>
      </c>
      <c r="L32" s="364">
        <v>1</v>
      </c>
    </row>
    <row r="33" spans="1:12" s="110" customFormat="1" ht="15" customHeight="1" x14ac:dyDescent="0.2">
      <c r="A33" s="367"/>
      <c r="B33" s="368" t="s">
        <v>182</v>
      </c>
      <c r="C33" s="362"/>
      <c r="D33" s="362"/>
      <c r="E33" s="363"/>
      <c r="F33" s="542">
        <v>37.700000000000003</v>
      </c>
      <c r="G33" s="542">
        <v>43.5</v>
      </c>
      <c r="H33" s="542">
        <v>41</v>
      </c>
      <c r="I33" s="542">
        <v>42.9</v>
      </c>
      <c r="J33" s="542">
        <v>43.5</v>
      </c>
      <c r="K33" s="543" t="s">
        <v>349</v>
      </c>
      <c r="L33" s="364">
        <v>-5.7999999999999972</v>
      </c>
    </row>
    <row r="34" spans="1:12" s="369" customFormat="1" ht="15" customHeight="1" x14ac:dyDescent="0.2">
      <c r="A34" s="367" t="s">
        <v>113</v>
      </c>
      <c r="B34" s="368" t="s">
        <v>116</v>
      </c>
      <c r="C34" s="362"/>
      <c r="D34" s="362"/>
      <c r="E34" s="363"/>
      <c r="F34" s="542">
        <v>35.700000000000003</v>
      </c>
      <c r="G34" s="542">
        <v>37.200000000000003</v>
      </c>
      <c r="H34" s="542">
        <v>38.1</v>
      </c>
      <c r="I34" s="542">
        <v>40.6</v>
      </c>
      <c r="J34" s="542">
        <v>35.9</v>
      </c>
      <c r="K34" s="543" t="s">
        <v>349</v>
      </c>
      <c r="L34" s="364">
        <v>-0.19999999999999574</v>
      </c>
    </row>
    <row r="35" spans="1:12" s="369" customFormat="1" ht="11.25" x14ac:dyDescent="0.2">
      <c r="A35" s="370"/>
      <c r="B35" s="371" t="s">
        <v>117</v>
      </c>
      <c r="C35" s="372"/>
      <c r="D35" s="372"/>
      <c r="E35" s="373"/>
      <c r="F35" s="545">
        <v>35.5</v>
      </c>
      <c r="G35" s="545">
        <v>41.5</v>
      </c>
      <c r="H35" s="545">
        <v>34.299999999999997</v>
      </c>
      <c r="I35" s="545">
        <v>42.4</v>
      </c>
      <c r="J35" s="546">
        <v>44.6</v>
      </c>
      <c r="K35" s="547" t="s">
        <v>349</v>
      </c>
      <c r="L35" s="374">
        <v>-9.1000000000000014</v>
      </c>
    </row>
    <row r="36" spans="1:12" s="369" customFormat="1" ht="15.95" customHeight="1" x14ac:dyDescent="0.2">
      <c r="A36" s="375" t="s">
        <v>350</v>
      </c>
      <c r="B36" s="376"/>
      <c r="C36" s="377"/>
      <c r="D36" s="376"/>
      <c r="E36" s="378"/>
      <c r="F36" s="548">
        <v>2341</v>
      </c>
      <c r="G36" s="548">
        <v>1485</v>
      </c>
      <c r="H36" s="548">
        <v>2262</v>
      </c>
      <c r="I36" s="548">
        <v>2249</v>
      </c>
      <c r="J36" s="548">
        <v>2273</v>
      </c>
      <c r="K36" s="549">
        <v>68</v>
      </c>
      <c r="L36" s="380">
        <v>2.9916410030796303</v>
      </c>
    </row>
    <row r="37" spans="1:12" s="369" customFormat="1" ht="15.95" customHeight="1" x14ac:dyDescent="0.2">
      <c r="A37" s="381"/>
      <c r="B37" s="382" t="s">
        <v>113</v>
      </c>
      <c r="C37" s="382" t="s">
        <v>351</v>
      </c>
      <c r="D37" s="382"/>
      <c r="E37" s="383"/>
      <c r="F37" s="548">
        <v>835</v>
      </c>
      <c r="G37" s="548">
        <v>563</v>
      </c>
      <c r="H37" s="548">
        <v>851</v>
      </c>
      <c r="I37" s="548">
        <v>920</v>
      </c>
      <c r="J37" s="548">
        <v>844</v>
      </c>
      <c r="K37" s="549">
        <v>-9</v>
      </c>
      <c r="L37" s="380">
        <v>-1.066350710900474</v>
      </c>
    </row>
    <row r="38" spans="1:12" s="369" customFormat="1" ht="15.95" customHeight="1" x14ac:dyDescent="0.2">
      <c r="A38" s="381"/>
      <c r="B38" s="384" t="s">
        <v>105</v>
      </c>
      <c r="C38" s="384" t="s">
        <v>106</v>
      </c>
      <c r="D38" s="385"/>
      <c r="E38" s="383"/>
      <c r="F38" s="548">
        <v>1156</v>
      </c>
      <c r="G38" s="548">
        <v>692</v>
      </c>
      <c r="H38" s="548">
        <v>1087</v>
      </c>
      <c r="I38" s="548">
        <v>1174</v>
      </c>
      <c r="J38" s="550">
        <v>1186</v>
      </c>
      <c r="K38" s="549">
        <v>-30</v>
      </c>
      <c r="L38" s="380">
        <v>-2.5295109612141653</v>
      </c>
    </row>
    <row r="39" spans="1:12" s="369" customFormat="1" ht="15.95" customHeight="1" x14ac:dyDescent="0.2">
      <c r="A39" s="381"/>
      <c r="B39" s="385"/>
      <c r="C39" s="382" t="s">
        <v>352</v>
      </c>
      <c r="D39" s="385"/>
      <c r="E39" s="383"/>
      <c r="F39" s="548">
        <v>401</v>
      </c>
      <c r="G39" s="548">
        <v>242</v>
      </c>
      <c r="H39" s="548">
        <v>375</v>
      </c>
      <c r="I39" s="548">
        <v>451</v>
      </c>
      <c r="J39" s="548">
        <v>381</v>
      </c>
      <c r="K39" s="549">
        <v>20</v>
      </c>
      <c r="L39" s="380">
        <v>5.2493438320209975</v>
      </c>
    </row>
    <row r="40" spans="1:12" s="369" customFormat="1" ht="15.95" customHeight="1" x14ac:dyDescent="0.2">
      <c r="A40" s="381"/>
      <c r="B40" s="384"/>
      <c r="C40" s="384" t="s">
        <v>107</v>
      </c>
      <c r="D40" s="385"/>
      <c r="E40" s="383"/>
      <c r="F40" s="548">
        <v>1185</v>
      </c>
      <c r="G40" s="548">
        <v>793</v>
      </c>
      <c r="H40" s="548">
        <v>1175</v>
      </c>
      <c r="I40" s="548">
        <v>1075</v>
      </c>
      <c r="J40" s="548">
        <v>1087</v>
      </c>
      <c r="K40" s="549">
        <v>98</v>
      </c>
      <c r="L40" s="380">
        <v>9.0156393744250227</v>
      </c>
    </row>
    <row r="41" spans="1:12" s="369" customFormat="1" ht="24" customHeight="1" x14ac:dyDescent="0.2">
      <c r="A41" s="381"/>
      <c r="B41" s="385"/>
      <c r="C41" s="382" t="s">
        <v>352</v>
      </c>
      <c r="D41" s="385"/>
      <c r="E41" s="383"/>
      <c r="F41" s="548">
        <v>434</v>
      </c>
      <c r="G41" s="548">
        <v>321</v>
      </c>
      <c r="H41" s="548">
        <v>476</v>
      </c>
      <c r="I41" s="548">
        <v>469</v>
      </c>
      <c r="J41" s="550">
        <v>463</v>
      </c>
      <c r="K41" s="549">
        <v>-29</v>
      </c>
      <c r="L41" s="380">
        <v>-6.2634989200863931</v>
      </c>
    </row>
    <row r="42" spans="1:12" s="110" customFormat="1" ht="15" customHeight="1" x14ac:dyDescent="0.2">
      <c r="A42" s="381"/>
      <c r="B42" s="384" t="s">
        <v>113</v>
      </c>
      <c r="C42" s="384" t="s">
        <v>353</v>
      </c>
      <c r="D42" s="385"/>
      <c r="E42" s="383"/>
      <c r="F42" s="548">
        <v>417</v>
      </c>
      <c r="G42" s="548">
        <v>277</v>
      </c>
      <c r="H42" s="548">
        <v>584</v>
      </c>
      <c r="I42" s="548">
        <v>488</v>
      </c>
      <c r="J42" s="548">
        <v>435</v>
      </c>
      <c r="K42" s="549">
        <v>-18</v>
      </c>
      <c r="L42" s="380">
        <v>-4.1379310344827589</v>
      </c>
    </row>
    <row r="43" spans="1:12" s="110" customFormat="1" ht="15" customHeight="1" x14ac:dyDescent="0.2">
      <c r="A43" s="381"/>
      <c r="B43" s="385"/>
      <c r="C43" s="382" t="s">
        <v>352</v>
      </c>
      <c r="D43" s="385"/>
      <c r="E43" s="383"/>
      <c r="F43" s="548">
        <v>182</v>
      </c>
      <c r="G43" s="548">
        <v>118</v>
      </c>
      <c r="H43" s="548">
        <v>268</v>
      </c>
      <c r="I43" s="548">
        <v>236</v>
      </c>
      <c r="J43" s="548">
        <v>177</v>
      </c>
      <c r="K43" s="549">
        <v>5</v>
      </c>
      <c r="L43" s="380">
        <v>2.8248587570621471</v>
      </c>
    </row>
    <row r="44" spans="1:12" s="110" customFormat="1" ht="15" customHeight="1" x14ac:dyDescent="0.2">
      <c r="A44" s="381"/>
      <c r="B44" s="384"/>
      <c r="C44" s="366" t="s">
        <v>109</v>
      </c>
      <c r="D44" s="385"/>
      <c r="E44" s="383"/>
      <c r="F44" s="548">
        <v>1550</v>
      </c>
      <c r="G44" s="548">
        <v>1037</v>
      </c>
      <c r="H44" s="548">
        <v>1430</v>
      </c>
      <c r="I44" s="548">
        <v>1461</v>
      </c>
      <c r="J44" s="550">
        <v>1521</v>
      </c>
      <c r="K44" s="549">
        <v>29</v>
      </c>
      <c r="L44" s="380">
        <v>1.9066403681788298</v>
      </c>
    </row>
    <row r="45" spans="1:12" s="110" customFormat="1" ht="15" customHeight="1" x14ac:dyDescent="0.2">
      <c r="A45" s="381"/>
      <c r="B45" s="385"/>
      <c r="C45" s="382" t="s">
        <v>352</v>
      </c>
      <c r="D45" s="385"/>
      <c r="E45" s="383"/>
      <c r="F45" s="548">
        <v>508</v>
      </c>
      <c r="G45" s="548">
        <v>376</v>
      </c>
      <c r="H45" s="548">
        <v>501</v>
      </c>
      <c r="I45" s="548">
        <v>555</v>
      </c>
      <c r="J45" s="548">
        <v>534</v>
      </c>
      <c r="K45" s="549">
        <v>-26</v>
      </c>
      <c r="L45" s="380">
        <v>-4.868913857677903</v>
      </c>
    </row>
    <row r="46" spans="1:12" s="110" customFormat="1" ht="15" customHeight="1" x14ac:dyDescent="0.2">
      <c r="A46" s="381"/>
      <c r="B46" s="384"/>
      <c r="C46" s="366" t="s">
        <v>110</v>
      </c>
      <c r="D46" s="385"/>
      <c r="E46" s="383"/>
      <c r="F46" s="548">
        <v>339</v>
      </c>
      <c r="G46" s="548">
        <v>151</v>
      </c>
      <c r="H46" s="548">
        <v>226</v>
      </c>
      <c r="I46" s="548">
        <v>262</v>
      </c>
      <c r="J46" s="548">
        <v>275</v>
      </c>
      <c r="K46" s="549">
        <v>64</v>
      </c>
      <c r="L46" s="380">
        <v>23.272727272727273</v>
      </c>
    </row>
    <row r="47" spans="1:12" s="110" customFormat="1" ht="15" customHeight="1" x14ac:dyDescent="0.2">
      <c r="A47" s="381"/>
      <c r="B47" s="385"/>
      <c r="C47" s="382" t="s">
        <v>352</v>
      </c>
      <c r="D47" s="385"/>
      <c r="E47" s="383"/>
      <c r="F47" s="548">
        <v>135</v>
      </c>
      <c r="G47" s="548">
        <v>61</v>
      </c>
      <c r="H47" s="548">
        <v>75</v>
      </c>
      <c r="I47" s="548">
        <v>116</v>
      </c>
      <c r="J47" s="550">
        <v>115</v>
      </c>
      <c r="K47" s="549">
        <v>20</v>
      </c>
      <c r="L47" s="380">
        <v>17.391304347826086</v>
      </c>
    </row>
    <row r="48" spans="1:12" s="110" customFormat="1" ht="15" customHeight="1" x14ac:dyDescent="0.2">
      <c r="A48" s="381"/>
      <c r="B48" s="385"/>
      <c r="C48" s="366" t="s">
        <v>111</v>
      </c>
      <c r="D48" s="386"/>
      <c r="E48" s="387"/>
      <c r="F48" s="548">
        <v>35</v>
      </c>
      <c r="G48" s="548">
        <v>20</v>
      </c>
      <c r="H48" s="548">
        <v>22</v>
      </c>
      <c r="I48" s="548">
        <v>38</v>
      </c>
      <c r="J48" s="548">
        <v>42</v>
      </c>
      <c r="K48" s="549">
        <v>-7</v>
      </c>
      <c r="L48" s="380">
        <v>-16.666666666666668</v>
      </c>
    </row>
    <row r="49" spans="1:12" s="110" customFormat="1" ht="15" customHeight="1" x14ac:dyDescent="0.2">
      <c r="A49" s="381"/>
      <c r="B49" s="385"/>
      <c r="C49" s="382" t="s">
        <v>352</v>
      </c>
      <c r="D49" s="385"/>
      <c r="E49" s="383"/>
      <c r="F49" s="548">
        <v>10</v>
      </c>
      <c r="G49" s="548">
        <v>8</v>
      </c>
      <c r="H49" s="548">
        <v>7</v>
      </c>
      <c r="I49" s="548">
        <v>13</v>
      </c>
      <c r="J49" s="548">
        <v>18</v>
      </c>
      <c r="K49" s="549">
        <v>-8</v>
      </c>
      <c r="L49" s="380">
        <v>-44.444444444444443</v>
      </c>
    </row>
    <row r="50" spans="1:12" s="110" customFormat="1" ht="15" customHeight="1" x14ac:dyDescent="0.2">
      <c r="A50" s="381"/>
      <c r="B50" s="384" t="s">
        <v>113</v>
      </c>
      <c r="C50" s="382" t="s">
        <v>181</v>
      </c>
      <c r="D50" s="385"/>
      <c r="E50" s="383"/>
      <c r="F50" s="548">
        <v>1340</v>
      </c>
      <c r="G50" s="548">
        <v>837</v>
      </c>
      <c r="H50" s="548">
        <v>1237</v>
      </c>
      <c r="I50" s="548">
        <v>1258</v>
      </c>
      <c r="J50" s="550">
        <v>1411</v>
      </c>
      <c r="K50" s="549">
        <v>-71</v>
      </c>
      <c r="L50" s="380">
        <v>-5.0318922749822823</v>
      </c>
    </row>
    <row r="51" spans="1:12" s="110" customFormat="1" ht="15" customHeight="1" x14ac:dyDescent="0.2">
      <c r="A51" s="381"/>
      <c r="B51" s="385"/>
      <c r="C51" s="382" t="s">
        <v>352</v>
      </c>
      <c r="D51" s="385"/>
      <c r="E51" s="383"/>
      <c r="F51" s="548">
        <v>458</v>
      </c>
      <c r="G51" s="548">
        <v>281</v>
      </c>
      <c r="H51" s="548">
        <v>431</v>
      </c>
      <c r="I51" s="548">
        <v>495</v>
      </c>
      <c r="J51" s="548">
        <v>469</v>
      </c>
      <c r="K51" s="549">
        <v>-11</v>
      </c>
      <c r="L51" s="380">
        <v>-2.3454157782515992</v>
      </c>
    </row>
    <row r="52" spans="1:12" s="110" customFormat="1" ht="15" customHeight="1" x14ac:dyDescent="0.2">
      <c r="A52" s="381"/>
      <c r="B52" s="384"/>
      <c r="C52" s="382" t="s">
        <v>182</v>
      </c>
      <c r="D52" s="385"/>
      <c r="E52" s="383"/>
      <c r="F52" s="548">
        <v>1001</v>
      </c>
      <c r="G52" s="548">
        <v>648</v>
      </c>
      <c r="H52" s="548">
        <v>1025</v>
      </c>
      <c r="I52" s="548">
        <v>991</v>
      </c>
      <c r="J52" s="548">
        <v>862</v>
      </c>
      <c r="K52" s="549">
        <v>139</v>
      </c>
      <c r="L52" s="380">
        <v>16.125290023201856</v>
      </c>
    </row>
    <row r="53" spans="1:12" s="269" customFormat="1" ht="11.25" customHeight="1" x14ac:dyDescent="0.2">
      <c r="A53" s="381"/>
      <c r="B53" s="385"/>
      <c r="C53" s="382" t="s">
        <v>352</v>
      </c>
      <c r="D53" s="385"/>
      <c r="E53" s="383"/>
      <c r="F53" s="548">
        <v>377</v>
      </c>
      <c r="G53" s="548">
        <v>282</v>
      </c>
      <c r="H53" s="548">
        <v>420</v>
      </c>
      <c r="I53" s="548">
        <v>425</v>
      </c>
      <c r="J53" s="550">
        <v>375</v>
      </c>
      <c r="K53" s="549">
        <v>2</v>
      </c>
      <c r="L53" s="380">
        <v>0.53333333333333333</v>
      </c>
    </row>
    <row r="54" spans="1:12" s="151" customFormat="1" ht="12.75" customHeight="1" x14ac:dyDescent="0.2">
      <c r="A54" s="381"/>
      <c r="B54" s="384" t="s">
        <v>113</v>
      </c>
      <c r="C54" s="384" t="s">
        <v>116</v>
      </c>
      <c r="D54" s="385"/>
      <c r="E54" s="383"/>
      <c r="F54" s="548">
        <v>2025</v>
      </c>
      <c r="G54" s="548">
        <v>1249</v>
      </c>
      <c r="H54" s="548">
        <v>1992</v>
      </c>
      <c r="I54" s="548">
        <v>1869</v>
      </c>
      <c r="J54" s="548">
        <v>1940</v>
      </c>
      <c r="K54" s="549">
        <v>85</v>
      </c>
      <c r="L54" s="380">
        <v>4.3814432989690726</v>
      </c>
    </row>
    <row r="55" spans="1:12" ht="11.25" x14ac:dyDescent="0.2">
      <c r="A55" s="381"/>
      <c r="B55" s="385"/>
      <c r="C55" s="382" t="s">
        <v>352</v>
      </c>
      <c r="D55" s="385"/>
      <c r="E55" s="383"/>
      <c r="F55" s="548">
        <v>723</v>
      </c>
      <c r="G55" s="548">
        <v>465</v>
      </c>
      <c r="H55" s="548">
        <v>758</v>
      </c>
      <c r="I55" s="548">
        <v>759</v>
      </c>
      <c r="J55" s="548">
        <v>696</v>
      </c>
      <c r="K55" s="549">
        <v>27</v>
      </c>
      <c r="L55" s="380">
        <v>3.8793103448275863</v>
      </c>
    </row>
    <row r="56" spans="1:12" ht="14.25" customHeight="1" x14ac:dyDescent="0.2">
      <c r="A56" s="381"/>
      <c r="B56" s="385"/>
      <c r="C56" s="384" t="s">
        <v>117</v>
      </c>
      <c r="D56" s="385"/>
      <c r="E56" s="383"/>
      <c r="F56" s="548">
        <v>313</v>
      </c>
      <c r="G56" s="548">
        <v>236</v>
      </c>
      <c r="H56" s="548">
        <v>268</v>
      </c>
      <c r="I56" s="548">
        <v>380</v>
      </c>
      <c r="J56" s="548">
        <v>332</v>
      </c>
      <c r="K56" s="549">
        <v>-19</v>
      </c>
      <c r="L56" s="380">
        <v>-5.7228915662650603</v>
      </c>
    </row>
    <row r="57" spans="1:12" ht="18.75" customHeight="1" x14ac:dyDescent="0.2">
      <c r="A57" s="388"/>
      <c r="B57" s="389"/>
      <c r="C57" s="390" t="s">
        <v>352</v>
      </c>
      <c r="D57" s="389"/>
      <c r="E57" s="391"/>
      <c r="F57" s="551">
        <v>111</v>
      </c>
      <c r="G57" s="552">
        <v>98</v>
      </c>
      <c r="H57" s="552">
        <v>92</v>
      </c>
      <c r="I57" s="552">
        <v>161</v>
      </c>
      <c r="J57" s="552">
        <v>148</v>
      </c>
      <c r="K57" s="553">
        <f t="shared" ref="K57" si="0">IF(OR(F57=".",J57=".")=TRUE,".",IF(OR(F57="*",J57="*")=TRUE,"*",IF(AND(F57="-",J57="-")=TRUE,"-",IF(AND(ISNUMBER(J57),ISNUMBER(F57))=TRUE,IF(F57-J57=0,0,F57-J57),IF(ISNUMBER(F57)=TRUE,F57,-J57)))))</f>
        <v>-37</v>
      </c>
      <c r="L57" s="392">
        <f t="shared" ref="L57" si="1">IF(K57 =".",".",IF(K57 ="*","*",IF(K57="-","-",IF(K57=0,0,IF(OR(J57="-",J57=".",F57="-",F57=".")=TRUE,"X",IF(J57=0,"0,0",IF(ABS(K57*100/J57)&gt;250,".X",(K57*100/J57))))))))</f>
        <v>-25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2411</v>
      </c>
      <c r="E11" s="114">
        <v>1620</v>
      </c>
      <c r="F11" s="114">
        <v>3015</v>
      </c>
      <c r="G11" s="114">
        <v>2307</v>
      </c>
      <c r="H11" s="140">
        <v>2363</v>
      </c>
      <c r="I11" s="115">
        <v>48</v>
      </c>
      <c r="J11" s="116">
        <v>2.031316123571731</v>
      </c>
    </row>
    <row r="12" spans="1:15" s="110" customFormat="1" ht="24.95" customHeight="1" x14ac:dyDescent="0.2">
      <c r="A12" s="193" t="s">
        <v>132</v>
      </c>
      <c r="B12" s="194" t="s">
        <v>133</v>
      </c>
      <c r="C12" s="113">
        <v>2.6130236416424721</v>
      </c>
      <c r="D12" s="115">
        <v>63</v>
      </c>
      <c r="E12" s="114">
        <v>38</v>
      </c>
      <c r="F12" s="114">
        <v>105</v>
      </c>
      <c r="G12" s="114">
        <v>78</v>
      </c>
      <c r="H12" s="140">
        <v>66</v>
      </c>
      <c r="I12" s="115">
        <v>-3</v>
      </c>
      <c r="J12" s="116">
        <v>-4.5454545454545459</v>
      </c>
    </row>
    <row r="13" spans="1:15" s="110" customFormat="1" ht="24.95" customHeight="1" x14ac:dyDescent="0.2">
      <c r="A13" s="193" t="s">
        <v>134</v>
      </c>
      <c r="B13" s="199" t="s">
        <v>214</v>
      </c>
      <c r="C13" s="113">
        <v>0.95396101202820405</v>
      </c>
      <c r="D13" s="115">
        <v>23</v>
      </c>
      <c r="E13" s="114">
        <v>11</v>
      </c>
      <c r="F13" s="114">
        <v>8</v>
      </c>
      <c r="G13" s="114">
        <v>15</v>
      </c>
      <c r="H13" s="140">
        <v>16</v>
      </c>
      <c r="I13" s="115">
        <v>7</v>
      </c>
      <c r="J13" s="116">
        <v>43.75</v>
      </c>
    </row>
    <row r="14" spans="1:15" s="287" customFormat="1" ht="24.95" customHeight="1" x14ac:dyDescent="0.2">
      <c r="A14" s="193" t="s">
        <v>215</v>
      </c>
      <c r="B14" s="199" t="s">
        <v>137</v>
      </c>
      <c r="C14" s="113">
        <v>10.452094566569889</v>
      </c>
      <c r="D14" s="115">
        <v>252</v>
      </c>
      <c r="E14" s="114">
        <v>147</v>
      </c>
      <c r="F14" s="114">
        <v>306</v>
      </c>
      <c r="G14" s="114">
        <v>183</v>
      </c>
      <c r="H14" s="140">
        <v>337</v>
      </c>
      <c r="I14" s="115">
        <v>-85</v>
      </c>
      <c r="J14" s="116">
        <v>-25.222551928783382</v>
      </c>
      <c r="K14" s="110"/>
      <c r="L14" s="110"/>
      <c r="M14" s="110"/>
      <c r="N14" s="110"/>
      <c r="O14" s="110"/>
    </row>
    <row r="15" spans="1:15" s="110" customFormat="1" ht="24.95" customHeight="1" x14ac:dyDescent="0.2">
      <c r="A15" s="193" t="s">
        <v>216</v>
      </c>
      <c r="B15" s="199" t="s">
        <v>217</v>
      </c>
      <c r="C15" s="113">
        <v>2.4471173786810452</v>
      </c>
      <c r="D15" s="115">
        <v>59</v>
      </c>
      <c r="E15" s="114">
        <v>54</v>
      </c>
      <c r="F15" s="114">
        <v>97</v>
      </c>
      <c r="G15" s="114">
        <v>83</v>
      </c>
      <c r="H15" s="140">
        <v>75</v>
      </c>
      <c r="I15" s="115">
        <v>-16</v>
      </c>
      <c r="J15" s="116">
        <v>-21.333333333333332</v>
      </c>
    </row>
    <row r="16" spans="1:15" s="287" customFormat="1" ht="24.95" customHeight="1" x14ac:dyDescent="0.2">
      <c r="A16" s="193" t="s">
        <v>218</v>
      </c>
      <c r="B16" s="199" t="s">
        <v>141</v>
      </c>
      <c r="C16" s="113">
        <v>6.511820821236002</v>
      </c>
      <c r="D16" s="115">
        <v>157</v>
      </c>
      <c r="E16" s="114">
        <v>73</v>
      </c>
      <c r="F16" s="114">
        <v>164</v>
      </c>
      <c r="G16" s="114">
        <v>74</v>
      </c>
      <c r="H16" s="140">
        <v>213</v>
      </c>
      <c r="I16" s="115">
        <v>-56</v>
      </c>
      <c r="J16" s="116">
        <v>-26.291079812206572</v>
      </c>
      <c r="K16" s="110"/>
      <c r="L16" s="110"/>
      <c r="M16" s="110"/>
      <c r="N16" s="110"/>
      <c r="O16" s="110"/>
    </row>
    <row r="17" spans="1:15" s="110" customFormat="1" ht="24.95" customHeight="1" x14ac:dyDescent="0.2">
      <c r="A17" s="193" t="s">
        <v>142</v>
      </c>
      <c r="B17" s="199" t="s">
        <v>220</v>
      </c>
      <c r="C17" s="113">
        <v>1.4931563666528411</v>
      </c>
      <c r="D17" s="115">
        <v>36</v>
      </c>
      <c r="E17" s="114">
        <v>20</v>
      </c>
      <c r="F17" s="114">
        <v>45</v>
      </c>
      <c r="G17" s="114">
        <v>26</v>
      </c>
      <c r="H17" s="140">
        <v>49</v>
      </c>
      <c r="I17" s="115">
        <v>-13</v>
      </c>
      <c r="J17" s="116">
        <v>-26.530612244897959</v>
      </c>
    </row>
    <row r="18" spans="1:15" s="287" customFormat="1" ht="24.95" customHeight="1" x14ac:dyDescent="0.2">
      <c r="A18" s="201" t="s">
        <v>144</v>
      </c>
      <c r="B18" s="202" t="s">
        <v>145</v>
      </c>
      <c r="C18" s="113">
        <v>7.0095396101202825</v>
      </c>
      <c r="D18" s="115">
        <v>169</v>
      </c>
      <c r="E18" s="114">
        <v>96</v>
      </c>
      <c r="F18" s="114">
        <v>225</v>
      </c>
      <c r="G18" s="114">
        <v>155</v>
      </c>
      <c r="H18" s="140">
        <v>180</v>
      </c>
      <c r="I18" s="115">
        <v>-11</v>
      </c>
      <c r="J18" s="116">
        <v>-6.1111111111111107</v>
      </c>
      <c r="K18" s="110"/>
      <c r="L18" s="110"/>
      <c r="M18" s="110"/>
      <c r="N18" s="110"/>
      <c r="O18" s="110"/>
    </row>
    <row r="19" spans="1:15" s="110" customFormat="1" ht="24.95" customHeight="1" x14ac:dyDescent="0.2">
      <c r="A19" s="193" t="s">
        <v>146</v>
      </c>
      <c r="B19" s="199" t="s">
        <v>147</v>
      </c>
      <c r="C19" s="113">
        <v>14.765657403566985</v>
      </c>
      <c r="D19" s="115">
        <v>356</v>
      </c>
      <c r="E19" s="114">
        <v>262</v>
      </c>
      <c r="F19" s="114">
        <v>475</v>
      </c>
      <c r="G19" s="114">
        <v>320</v>
      </c>
      <c r="H19" s="140">
        <v>300</v>
      </c>
      <c r="I19" s="115">
        <v>56</v>
      </c>
      <c r="J19" s="116">
        <v>18.666666666666668</v>
      </c>
    </row>
    <row r="20" spans="1:15" s="287" customFormat="1" ht="24.95" customHeight="1" x14ac:dyDescent="0.2">
      <c r="A20" s="193" t="s">
        <v>148</v>
      </c>
      <c r="B20" s="199" t="s">
        <v>149</v>
      </c>
      <c r="C20" s="113">
        <v>4.7283284944006638</v>
      </c>
      <c r="D20" s="115">
        <v>114</v>
      </c>
      <c r="E20" s="114">
        <v>85</v>
      </c>
      <c r="F20" s="114">
        <v>155</v>
      </c>
      <c r="G20" s="114">
        <v>153</v>
      </c>
      <c r="H20" s="140">
        <v>117</v>
      </c>
      <c r="I20" s="115">
        <v>-3</v>
      </c>
      <c r="J20" s="116">
        <v>-2.5641025641025643</v>
      </c>
      <c r="K20" s="110"/>
      <c r="L20" s="110"/>
      <c r="M20" s="110"/>
      <c r="N20" s="110"/>
      <c r="O20" s="110"/>
    </row>
    <row r="21" spans="1:15" s="110" customFormat="1" ht="24.95" customHeight="1" x14ac:dyDescent="0.2">
      <c r="A21" s="201" t="s">
        <v>150</v>
      </c>
      <c r="B21" s="202" t="s">
        <v>151</v>
      </c>
      <c r="C21" s="113">
        <v>16.715055993363748</v>
      </c>
      <c r="D21" s="115">
        <v>403</v>
      </c>
      <c r="E21" s="114">
        <v>211</v>
      </c>
      <c r="F21" s="114">
        <v>289</v>
      </c>
      <c r="G21" s="114">
        <v>475</v>
      </c>
      <c r="H21" s="140">
        <v>371</v>
      </c>
      <c r="I21" s="115">
        <v>32</v>
      </c>
      <c r="J21" s="116">
        <v>8.625336927223719</v>
      </c>
    </row>
    <row r="22" spans="1:15" s="110" customFormat="1" ht="24.95" customHeight="1" x14ac:dyDescent="0.2">
      <c r="A22" s="201" t="s">
        <v>152</v>
      </c>
      <c r="B22" s="199" t="s">
        <v>153</v>
      </c>
      <c r="C22" s="113">
        <v>1.2857735379510578</v>
      </c>
      <c r="D22" s="115">
        <v>31</v>
      </c>
      <c r="E22" s="114">
        <v>17</v>
      </c>
      <c r="F22" s="114">
        <v>34</v>
      </c>
      <c r="G22" s="114">
        <v>22</v>
      </c>
      <c r="H22" s="140">
        <v>21</v>
      </c>
      <c r="I22" s="115">
        <v>10</v>
      </c>
      <c r="J22" s="116">
        <v>47.61904761904762</v>
      </c>
    </row>
    <row r="23" spans="1:15" s="110" customFormat="1" ht="24.95" customHeight="1" x14ac:dyDescent="0.2">
      <c r="A23" s="193" t="s">
        <v>154</v>
      </c>
      <c r="B23" s="199" t="s">
        <v>155</v>
      </c>
      <c r="C23" s="113">
        <v>0.82953131480713393</v>
      </c>
      <c r="D23" s="115">
        <v>20</v>
      </c>
      <c r="E23" s="114">
        <v>12</v>
      </c>
      <c r="F23" s="114">
        <v>33</v>
      </c>
      <c r="G23" s="114">
        <v>22</v>
      </c>
      <c r="H23" s="140">
        <v>20</v>
      </c>
      <c r="I23" s="115">
        <v>0</v>
      </c>
      <c r="J23" s="116">
        <v>0</v>
      </c>
    </row>
    <row r="24" spans="1:15" s="110" customFormat="1" ht="24.95" customHeight="1" x14ac:dyDescent="0.2">
      <c r="A24" s="193" t="s">
        <v>156</v>
      </c>
      <c r="B24" s="199" t="s">
        <v>221</v>
      </c>
      <c r="C24" s="113">
        <v>3.6084612194110326</v>
      </c>
      <c r="D24" s="115">
        <v>87</v>
      </c>
      <c r="E24" s="114">
        <v>44</v>
      </c>
      <c r="F24" s="114">
        <v>110</v>
      </c>
      <c r="G24" s="114">
        <v>68</v>
      </c>
      <c r="H24" s="140">
        <v>84</v>
      </c>
      <c r="I24" s="115">
        <v>3</v>
      </c>
      <c r="J24" s="116">
        <v>3.5714285714285716</v>
      </c>
    </row>
    <row r="25" spans="1:15" s="110" customFormat="1" ht="24.95" customHeight="1" x14ac:dyDescent="0.2">
      <c r="A25" s="193" t="s">
        <v>222</v>
      </c>
      <c r="B25" s="204" t="s">
        <v>159</v>
      </c>
      <c r="C25" s="113">
        <v>7.5487349647449191</v>
      </c>
      <c r="D25" s="115">
        <v>182</v>
      </c>
      <c r="E25" s="114">
        <v>127</v>
      </c>
      <c r="F25" s="114">
        <v>181</v>
      </c>
      <c r="G25" s="114">
        <v>173</v>
      </c>
      <c r="H25" s="140">
        <v>198</v>
      </c>
      <c r="I25" s="115">
        <v>-16</v>
      </c>
      <c r="J25" s="116">
        <v>-8.0808080808080813</v>
      </c>
    </row>
    <row r="26" spans="1:15" s="110" customFormat="1" ht="24.95" customHeight="1" x14ac:dyDescent="0.2">
      <c r="A26" s="201">
        <v>782.78300000000002</v>
      </c>
      <c r="B26" s="203" t="s">
        <v>160</v>
      </c>
      <c r="C26" s="113">
        <v>1.9908751555371216</v>
      </c>
      <c r="D26" s="115">
        <v>48</v>
      </c>
      <c r="E26" s="114">
        <v>71</v>
      </c>
      <c r="F26" s="114">
        <v>83</v>
      </c>
      <c r="G26" s="114">
        <v>66</v>
      </c>
      <c r="H26" s="140">
        <v>84</v>
      </c>
      <c r="I26" s="115">
        <v>-36</v>
      </c>
      <c r="J26" s="116">
        <v>-42.857142857142854</v>
      </c>
    </row>
    <row r="27" spans="1:15" s="110" customFormat="1" ht="24.95" customHeight="1" x14ac:dyDescent="0.2">
      <c r="A27" s="193" t="s">
        <v>161</v>
      </c>
      <c r="B27" s="199" t="s">
        <v>162</v>
      </c>
      <c r="C27" s="113">
        <v>6.7192036499377847</v>
      </c>
      <c r="D27" s="115">
        <v>162</v>
      </c>
      <c r="E27" s="114">
        <v>99</v>
      </c>
      <c r="F27" s="114">
        <v>283</v>
      </c>
      <c r="G27" s="114">
        <v>162</v>
      </c>
      <c r="H27" s="140">
        <v>143</v>
      </c>
      <c r="I27" s="115">
        <v>19</v>
      </c>
      <c r="J27" s="116">
        <v>13.286713286713287</v>
      </c>
    </row>
    <row r="28" spans="1:15" s="110" customFormat="1" ht="24.95" customHeight="1" x14ac:dyDescent="0.2">
      <c r="A28" s="193" t="s">
        <v>163</v>
      </c>
      <c r="B28" s="199" t="s">
        <v>164</v>
      </c>
      <c r="C28" s="113">
        <v>2.0738282870178351</v>
      </c>
      <c r="D28" s="115">
        <v>50</v>
      </c>
      <c r="E28" s="114">
        <v>20</v>
      </c>
      <c r="F28" s="114">
        <v>63</v>
      </c>
      <c r="G28" s="114">
        <v>36</v>
      </c>
      <c r="H28" s="140">
        <v>47</v>
      </c>
      <c r="I28" s="115">
        <v>3</v>
      </c>
      <c r="J28" s="116">
        <v>6.3829787234042552</v>
      </c>
    </row>
    <row r="29" spans="1:15" s="110" customFormat="1" ht="24.95" customHeight="1" x14ac:dyDescent="0.2">
      <c r="A29" s="193">
        <v>86</v>
      </c>
      <c r="B29" s="199" t="s">
        <v>165</v>
      </c>
      <c r="C29" s="113">
        <v>8.2538365823309832</v>
      </c>
      <c r="D29" s="115">
        <v>199</v>
      </c>
      <c r="E29" s="114">
        <v>184</v>
      </c>
      <c r="F29" s="114">
        <v>272</v>
      </c>
      <c r="G29" s="114">
        <v>163</v>
      </c>
      <c r="H29" s="140">
        <v>160</v>
      </c>
      <c r="I29" s="115">
        <v>39</v>
      </c>
      <c r="J29" s="116">
        <v>24.375</v>
      </c>
    </row>
    <row r="30" spans="1:15" s="110" customFormat="1" ht="24.95" customHeight="1" x14ac:dyDescent="0.2">
      <c r="A30" s="193">
        <v>87.88</v>
      </c>
      <c r="B30" s="204" t="s">
        <v>166</v>
      </c>
      <c r="C30" s="113">
        <v>8.3782662795520526</v>
      </c>
      <c r="D30" s="115">
        <v>202</v>
      </c>
      <c r="E30" s="114">
        <v>154</v>
      </c>
      <c r="F30" s="114">
        <v>293</v>
      </c>
      <c r="G30" s="114">
        <v>161</v>
      </c>
      <c r="H30" s="140">
        <v>153</v>
      </c>
      <c r="I30" s="115">
        <v>49</v>
      </c>
      <c r="J30" s="116">
        <v>32.026143790849673</v>
      </c>
    </row>
    <row r="31" spans="1:15" s="110" customFormat="1" ht="24.95" customHeight="1" x14ac:dyDescent="0.2">
      <c r="A31" s="193" t="s">
        <v>167</v>
      </c>
      <c r="B31" s="199" t="s">
        <v>168</v>
      </c>
      <c r="C31" s="113">
        <v>2.0738282870178351</v>
      </c>
      <c r="D31" s="115">
        <v>50</v>
      </c>
      <c r="E31" s="114">
        <v>42</v>
      </c>
      <c r="F31" s="114">
        <v>99</v>
      </c>
      <c r="G31" s="114">
        <v>55</v>
      </c>
      <c r="H31" s="140">
        <v>66</v>
      </c>
      <c r="I31" s="115">
        <v>-16</v>
      </c>
      <c r="J31" s="116">
        <v>-24.242424242424242</v>
      </c>
    </row>
    <row r="32" spans="1:15" s="110" customFormat="1" ht="24.95" customHeight="1" x14ac:dyDescent="0.2">
      <c r="A32" s="193"/>
      <c r="B32" s="204" t="s">
        <v>169</v>
      </c>
      <c r="C32" s="113" t="s">
        <v>513</v>
      </c>
      <c r="D32" s="115" t="s">
        <v>513</v>
      </c>
      <c r="E32" s="114" t="s">
        <v>513</v>
      </c>
      <c r="F32" s="114" t="s">
        <v>513</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2.6130236416424721</v>
      </c>
      <c r="D34" s="115">
        <v>63</v>
      </c>
      <c r="E34" s="114">
        <v>38</v>
      </c>
      <c r="F34" s="114">
        <v>105</v>
      </c>
      <c r="G34" s="114">
        <v>78</v>
      </c>
      <c r="H34" s="140">
        <v>66</v>
      </c>
      <c r="I34" s="115">
        <v>-3</v>
      </c>
      <c r="J34" s="116">
        <v>-4.5454545454545459</v>
      </c>
    </row>
    <row r="35" spans="1:10" s="110" customFormat="1" ht="24.95" customHeight="1" x14ac:dyDescent="0.2">
      <c r="A35" s="292" t="s">
        <v>171</v>
      </c>
      <c r="B35" s="293" t="s">
        <v>172</v>
      </c>
      <c r="C35" s="113">
        <v>18.415595188718374</v>
      </c>
      <c r="D35" s="115">
        <v>444</v>
      </c>
      <c r="E35" s="114">
        <v>254</v>
      </c>
      <c r="F35" s="114">
        <v>539</v>
      </c>
      <c r="G35" s="114">
        <v>353</v>
      </c>
      <c r="H35" s="140">
        <v>533</v>
      </c>
      <c r="I35" s="115">
        <v>-89</v>
      </c>
      <c r="J35" s="116">
        <v>-16.697936210131331</v>
      </c>
    </row>
    <row r="36" spans="1:10" s="110" customFormat="1" ht="24.95" customHeight="1" x14ac:dyDescent="0.2">
      <c r="A36" s="294" t="s">
        <v>173</v>
      </c>
      <c r="B36" s="295" t="s">
        <v>174</v>
      </c>
      <c r="C36" s="125">
        <v>78.971381169639159</v>
      </c>
      <c r="D36" s="143">
        <v>1904</v>
      </c>
      <c r="E36" s="144">
        <v>1328</v>
      </c>
      <c r="F36" s="144">
        <v>2370</v>
      </c>
      <c r="G36" s="144">
        <v>1876</v>
      </c>
      <c r="H36" s="145">
        <v>1764</v>
      </c>
      <c r="I36" s="143">
        <v>140</v>
      </c>
      <c r="J36" s="146">
        <v>7.9365079365079367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2411</v>
      </c>
      <c r="F11" s="264">
        <v>1620</v>
      </c>
      <c r="G11" s="264">
        <v>3015</v>
      </c>
      <c r="H11" s="264">
        <v>2307</v>
      </c>
      <c r="I11" s="265">
        <v>2363</v>
      </c>
      <c r="J11" s="263">
        <v>48</v>
      </c>
      <c r="K11" s="266">
        <v>2.031316123571731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25.217751970136874</v>
      </c>
      <c r="E13" s="115">
        <v>608</v>
      </c>
      <c r="F13" s="114">
        <v>453</v>
      </c>
      <c r="G13" s="114">
        <v>715</v>
      </c>
      <c r="H13" s="114">
        <v>703</v>
      </c>
      <c r="I13" s="140">
        <v>648</v>
      </c>
      <c r="J13" s="115">
        <v>-40</v>
      </c>
      <c r="K13" s="116">
        <v>-6.1728395061728394</v>
      </c>
    </row>
    <row r="14" spans="1:15" ht="15.95" customHeight="1" x14ac:dyDescent="0.2">
      <c r="A14" s="306" t="s">
        <v>230</v>
      </c>
      <c r="B14" s="307"/>
      <c r="C14" s="308"/>
      <c r="D14" s="113">
        <v>63.915387805889672</v>
      </c>
      <c r="E14" s="115">
        <v>1541</v>
      </c>
      <c r="F14" s="114">
        <v>951</v>
      </c>
      <c r="G14" s="114">
        <v>2010</v>
      </c>
      <c r="H14" s="114">
        <v>1412</v>
      </c>
      <c r="I14" s="140">
        <v>1443</v>
      </c>
      <c r="J14" s="115">
        <v>98</v>
      </c>
      <c r="K14" s="116">
        <v>6.791406791406791</v>
      </c>
    </row>
    <row r="15" spans="1:15" ht="15.95" customHeight="1" x14ac:dyDescent="0.2">
      <c r="A15" s="306" t="s">
        <v>231</v>
      </c>
      <c r="B15" s="307"/>
      <c r="C15" s="308"/>
      <c r="D15" s="113">
        <v>5.4334301119867279</v>
      </c>
      <c r="E15" s="115">
        <v>131</v>
      </c>
      <c r="F15" s="114">
        <v>99</v>
      </c>
      <c r="G15" s="114">
        <v>146</v>
      </c>
      <c r="H15" s="114">
        <v>93</v>
      </c>
      <c r="I15" s="140">
        <v>132</v>
      </c>
      <c r="J15" s="115">
        <v>-1</v>
      </c>
      <c r="K15" s="116">
        <v>-0.75757575757575757</v>
      </c>
    </row>
    <row r="16" spans="1:15" ht="15.95" customHeight="1" x14ac:dyDescent="0.2">
      <c r="A16" s="306" t="s">
        <v>232</v>
      </c>
      <c r="B16" s="307"/>
      <c r="C16" s="308"/>
      <c r="D16" s="113">
        <v>5.4334301119867279</v>
      </c>
      <c r="E16" s="115">
        <v>131</v>
      </c>
      <c r="F16" s="114">
        <v>117</v>
      </c>
      <c r="G16" s="114">
        <v>144</v>
      </c>
      <c r="H16" s="114">
        <v>99</v>
      </c>
      <c r="I16" s="140">
        <v>140</v>
      </c>
      <c r="J16" s="115">
        <v>-9</v>
      </c>
      <c r="K16" s="116">
        <v>-6.4285714285714288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1.9079220240564081</v>
      </c>
      <c r="E18" s="115">
        <v>46</v>
      </c>
      <c r="F18" s="114">
        <v>34</v>
      </c>
      <c r="G18" s="114">
        <v>110</v>
      </c>
      <c r="H18" s="114">
        <v>60</v>
      </c>
      <c r="I18" s="140">
        <v>49</v>
      </c>
      <c r="J18" s="115">
        <v>-3</v>
      </c>
      <c r="K18" s="116">
        <v>-6.1224489795918364</v>
      </c>
    </row>
    <row r="19" spans="1:11" ht="14.1" customHeight="1" x14ac:dyDescent="0.2">
      <c r="A19" s="306" t="s">
        <v>235</v>
      </c>
      <c r="B19" s="307" t="s">
        <v>236</v>
      </c>
      <c r="C19" s="308"/>
      <c r="D19" s="113">
        <v>1.4931563666528411</v>
      </c>
      <c r="E19" s="115">
        <v>36</v>
      </c>
      <c r="F19" s="114">
        <v>30</v>
      </c>
      <c r="G19" s="114">
        <v>97</v>
      </c>
      <c r="H19" s="114">
        <v>55</v>
      </c>
      <c r="I19" s="140">
        <v>36</v>
      </c>
      <c r="J19" s="115">
        <v>0</v>
      </c>
      <c r="K19" s="116">
        <v>0</v>
      </c>
    </row>
    <row r="20" spans="1:11" ht="14.1" customHeight="1" x14ac:dyDescent="0.2">
      <c r="A20" s="306">
        <v>12</v>
      </c>
      <c r="B20" s="307" t="s">
        <v>237</v>
      </c>
      <c r="C20" s="308"/>
      <c r="D20" s="113">
        <v>2.4885939444214018</v>
      </c>
      <c r="E20" s="115">
        <v>60</v>
      </c>
      <c r="F20" s="114">
        <v>15</v>
      </c>
      <c r="G20" s="114">
        <v>52</v>
      </c>
      <c r="H20" s="114">
        <v>70</v>
      </c>
      <c r="I20" s="140">
        <v>62</v>
      </c>
      <c r="J20" s="115">
        <v>-2</v>
      </c>
      <c r="K20" s="116">
        <v>-3.225806451612903</v>
      </c>
    </row>
    <row r="21" spans="1:11" ht="14.1" customHeight="1" x14ac:dyDescent="0.2">
      <c r="A21" s="306">
        <v>21</v>
      </c>
      <c r="B21" s="307" t="s">
        <v>238</v>
      </c>
      <c r="C21" s="308"/>
      <c r="D21" s="113">
        <v>0.2488593944421402</v>
      </c>
      <c r="E21" s="115">
        <v>6</v>
      </c>
      <c r="F21" s="114" t="s">
        <v>513</v>
      </c>
      <c r="G21" s="114" t="s">
        <v>513</v>
      </c>
      <c r="H21" s="114">
        <v>4</v>
      </c>
      <c r="I21" s="140">
        <v>10</v>
      </c>
      <c r="J21" s="115">
        <v>-4</v>
      </c>
      <c r="K21" s="116">
        <v>-40</v>
      </c>
    </row>
    <row r="22" spans="1:11" ht="14.1" customHeight="1" x14ac:dyDescent="0.2">
      <c r="A22" s="306">
        <v>22</v>
      </c>
      <c r="B22" s="307" t="s">
        <v>239</v>
      </c>
      <c r="C22" s="308"/>
      <c r="D22" s="113">
        <v>0.82953131480713393</v>
      </c>
      <c r="E22" s="115">
        <v>20</v>
      </c>
      <c r="F22" s="114">
        <v>15</v>
      </c>
      <c r="G22" s="114">
        <v>30</v>
      </c>
      <c r="H22" s="114">
        <v>16</v>
      </c>
      <c r="I22" s="140">
        <v>25</v>
      </c>
      <c r="J22" s="115">
        <v>-5</v>
      </c>
      <c r="K22" s="116">
        <v>-20</v>
      </c>
    </row>
    <row r="23" spans="1:11" ht="14.1" customHeight="1" x14ac:dyDescent="0.2">
      <c r="A23" s="306">
        <v>23</v>
      </c>
      <c r="B23" s="307" t="s">
        <v>240</v>
      </c>
      <c r="C23" s="308"/>
      <c r="D23" s="113">
        <v>0.49771878888428039</v>
      </c>
      <c r="E23" s="115">
        <v>12</v>
      </c>
      <c r="F23" s="114">
        <v>8</v>
      </c>
      <c r="G23" s="114">
        <v>25</v>
      </c>
      <c r="H23" s="114">
        <v>18</v>
      </c>
      <c r="I23" s="140">
        <v>11</v>
      </c>
      <c r="J23" s="115">
        <v>1</v>
      </c>
      <c r="K23" s="116">
        <v>9.0909090909090917</v>
      </c>
    </row>
    <row r="24" spans="1:11" ht="14.1" customHeight="1" x14ac:dyDescent="0.2">
      <c r="A24" s="306">
        <v>24</v>
      </c>
      <c r="B24" s="307" t="s">
        <v>241</v>
      </c>
      <c r="C24" s="308"/>
      <c r="D24" s="113">
        <v>3.0692658647863955</v>
      </c>
      <c r="E24" s="115">
        <v>74</v>
      </c>
      <c r="F24" s="114">
        <v>32</v>
      </c>
      <c r="G24" s="114">
        <v>58</v>
      </c>
      <c r="H24" s="114">
        <v>34</v>
      </c>
      <c r="I24" s="140">
        <v>94</v>
      </c>
      <c r="J24" s="115">
        <v>-20</v>
      </c>
      <c r="K24" s="116">
        <v>-21.276595744680851</v>
      </c>
    </row>
    <row r="25" spans="1:11" ht="14.1" customHeight="1" x14ac:dyDescent="0.2">
      <c r="A25" s="306">
        <v>25</v>
      </c>
      <c r="B25" s="307" t="s">
        <v>242</v>
      </c>
      <c r="C25" s="308"/>
      <c r="D25" s="113">
        <v>4.6453753629199506</v>
      </c>
      <c r="E25" s="115">
        <v>112</v>
      </c>
      <c r="F25" s="114">
        <v>49</v>
      </c>
      <c r="G25" s="114">
        <v>130</v>
      </c>
      <c r="H25" s="114">
        <v>48</v>
      </c>
      <c r="I25" s="140">
        <v>147</v>
      </c>
      <c r="J25" s="115">
        <v>-35</v>
      </c>
      <c r="K25" s="116">
        <v>-23.80952380952381</v>
      </c>
    </row>
    <row r="26" spans="1:11" ht="14.1" customHeight="1" x14ac:dyDescent="0.2">
      <c r="A26" s="306">
        <v>26</v>
      </c>
      <c r="B26" s="307" t="s">
        <v>243</v>
      </c>
      <c r="C26" s="308"/>
      <c r="D26" s="113">
        <v>1.9493985897967647</v>
      </c>
      <c r="E26" s="115">
        <v>47</v>
      </c>
      <c r="F26" s="114">
        <v>43</v>
      </c>
      <c r="G26" s="114">
        <v>72</v>
      </c>
      <c r="H26" s="114">
        <v>32</v>
      </c>
      <c r="I26" s="140">
        <v>65</v>
      </c>
      <c r="J26" s="115">
        <v>-18</v>
      </c>
      <c r="K26" s="116">
        <v>-27.692307692307693</v>
      </c>
    </row>
    <row r="27" spans="1:11" ht="14.1" customHeight="1" x14ac:dyDescent="0.2">
      <c r="A27" s="306">
        <v>27</v>
      </c>
      <c r="B27" s="307" t="s">
        <v>244</v>
      </c>
      <c r="C27" s="308"/>
      <c r="D27" s="113">
        <v>0.53919535462463708</v>
      </c>
      <c r="E27" s="115">
        <v>13</v>
      </c>
      <c r="F27" s="114">
        <v>6</v>
      </c>
      <c r="G27" s="114">
        <v>19</v>
      </c>
      <c r="H27" s="114">
        <v>14</v>
      </c>
      <c r="I27" s="140">
        <v>19</v>
      </c>
      <c r="J27" s="115">
        <v>-6</v>
      </c>
      <c r="K27" s="116">
        <v>-31.578947368421051</v>
      </c>
    </row>
    <row r="28" spans="1:11" ht="14.1" customHeight="1" x14ac:dyDescent="0.2">
      <c r="A28" s="306">
        <v>28</v>
      </c>
      <c r="B28" s="307" t="s">
        <v>245</v>
      </c>
      <c r="C28" s="308"/>
      <c r="D28" s="113">
        <v>0.1244296972210701</v>
      </c>
      <c r="E28" s="115">
        <v>3</v>
      </c>
      <c r="F28" s="114">
        <v>4</v>
      </c>
      <c r="G28" s="114">
        <v>8</v>
      </c>
      <c r="H28" s="114">
        <v>4</v>
      </c>
      <c r="I28" s="140">
        <v>3</v>
      </c>
      <c r="J28" s="115">
        <v>0</v>
      </c>
      <c r="K28" s="116">
        <v>0</v>
      </c>
    </row>
    <row r="29" spans="1:11" ht="14.1" customHeight="1" x14ac:dyDescent="0.2">
      <c r="A29" s="306">
        <v>29</v>
      </c>
      <c r="B29" s="307" t="s">
        <v>246</v>
      </c>
      <c r="C29" s="308"/>
      <c r="D29" s="113">
        <v>8.2538365823309832</v>
      </c>
      <c r="E29" s="115">
        <v>199</v>
      </c>
      <c r="F29" s="114">
        <v>114</v>
      </c>
      <c r="G29" s="114">
        <v>156</v>
      </c>
      <c r="H29" s="114">
        <v>189</v>
      </c>
      <c r="I29" s="140">
        <v>163</v>
      </c>
      <c r="J29" s="115">
        <v>36</v>
      </c>
      <c r="K29" s="116">
        <v>22.085889570552148</v>
      </c>
    </row>
    <row r="30" spans="1:11" ht="14.1" customHeight="1" x14ac:dyDescent="0.2">
      <c r="A30" s="306" t="s">
        <v>247</v>
      </c>
      <c r="B30" s="307" t="s">
        <v>248</v>
      </c>
      <c r="C30" s="308"/>
      <c r="D30" s="113" t="s">
        <v>513</v>
      </c>
      <c r="E30" s="115" t="s">
        <v>513</v>
      </c>
      <c r="F30" s="114">
        <v>35</v>
      </c>
      <c r="G30" s="114">
        <v>49</v>
      </c>
      <c r="H30" s="114">
        <v>41</v>
      </c>
      <c r="I30" s="140" t="s">
        <v>513</v>
      </c>
      <c r="J30" s="115" t="s">
        <v>513</v>
      </c>
      <c r="K30" s="116" t="s">
        <v>513</v>
      </c>
    </row>
    <row r="31" spans="1:11" ht="14.1" customHeight="1" x14ac:dyDescent="0.2">
      <c r="A31" s="306" t="s">
        <v>249</v>
      </c>
      <c r="B31" s="307" t="s">
        <v>250</v>
      </c>
      <c r="C31" s="308"/>
      <c r="D31" s="113">
        <v>6.9265864786395683</v>
      </c>
      <c r="E31" s="115">
        <v>167</v>
      </c>
      <c r="F31" s="114">
        <v>79</v>
      </c>
      <c r="G31" s="114">
        <v>103</v>
      </c>
      <c r="H31" s="114">
        <v>144</v>
      </c>
      <c r="I31" s="140">
        <v>113</v>
      </c>
      <c r="J31" s="115">
        <v>54</v>
      </c>
      <c r="K31" s="116">
        <v>47.787610619469028</v>
      </c>
    </row>
    <row r="32" spans="1:11" ht="14.1" customHeight="1" x14ac:dyDescent="0.2">
      <c r="A32" s="306">
        <v>31</v>
      </c>
      <c r="B32" s="307" t="s">
        <v>251</v>
      </c>
      <c r="C32" s="308"/>
      <c r="D32" s="113">
        <v>0.2488593944421402</v>
      </c>
      <c r="E32" s="115">
        <v>6</v>
      </c>
      <c r="F32" s="114">
        <v>5</v>
      </c>
      <c r="G32" s="114">
        <v>9</v>
      </c>
      <c r="H32" s="114">
        <v>4</v>
      </c>
      <c r="I32" s="140">
        <v>6</v>
      </c>
      <c r="J32" s="115">
        <v>0</v>
      </c>
      <c r="K32" s="116">
        <v>0</v>
      </c>
    </row>
    <row r="33" spans="1:11" ht="14.1" customHeight="1" x14ac:dyDescent="0.2">
      <c r="A33" s="306">
        <v>32</v>
      </c>
      <c r="B33" s="307" t="s">
        <v>252</v>
      </c>
      <c r="C33" s="308"/>
      <c r="D33" s="113">
        <v>2.3641642472003319</v>
      </c>
      <c r="E33" s="115">
        <v>57</v>
      </c>
      <c r="F33" s="114">
        <v>30</v>
      </c>
      <c r="G33" s="114">
        <v>71</v>
      </c>
      <c r="H33" s="114">
        <v>73</v>
      </c>
      <c r="I33" s="140">
        <v>62</v>
      </c>
      <c r="J33" s="115">
        <v>-5</v>
      </c>
      <c r="K33" s="116">
        <v>-8.064516129032258</v>
      </c>
    </row>
    <row r="34" spans="1:11" ht="14.1" customHeight="1" x14ac:dyDescent="0.2">
      <c r="A34" s="306">
        <v>33</v>
      </c>
      <c r="B34" s="307" t="s">
        <v>253</v>
      </c>
      <c r="C34" s="308"/>
      <c r="D34" s="113">
        <v>1.7005391953546247</v>
      </c>
      <c r="E34" s="115">
        <v>41</v>
      </c>
      <c r="F34" s="114">
        <v>26</v>
      </c>
      <c r="G34" s="114">
        <v>82</v>
      </c>
      <c r="H34" s="114">
        <v>45</v>
      </c>
      <c r="I34" s="140">
        <v>43</v>
      </c>
      <c r="J34" s="115">
        <v>-2</v>
      </c>
      <c r="K34" s="116">
        <v>-4.6511627906976747</v>
      </c>
    </row>
    <row r="35" spans="1:11" ht="14.1" customHeight="1" x14ac:dyDescent="0.2">
      <c r="A35" s="306">
        <v>34</v>
      </c>
      <c r="B35" s="307" t="s">
        <v>254</v>
      </c>
      <c r="C35" s="308"/>
      <c r="D35" s="113">
        <v>2.4056408129406885</v>
      </c>
      <c r="E35" s="115">
        <v>58</v>
      </c>
      <c r="F35" s="114">
        <v>24</v>
      </c>
      <c r="G35" s="114">
        <v>68</v>
      </c>
      <c r="H35" s="114">
        <v>48</v>
      </c>
      <c r="I35" s="140">
        <v>40</v>
      </c>
      <c r="J35" s="115">
        <v>18</v>
      </c>
      <c r="K35" s="116">
        <v>45</v>
      </c>
    </row>
    <row r="36" spans="1:11" ht="14.1" customHeight="1" x14ac:dyDescent="0.2">
      <c r="A36" s="306">
        <v>41</v>
      </c>
      <c r="B36" s="307" t="s">
        <v>255</v>
      </c>
      <c r="C36" s="308"/>
      <c r="D36" s="113">
        <v>0.1244296972210701</v>
      </c>
      <c r="E36" s="115">
        <v>3</v>
      </c>
      <c r="F36" s="114" t="s">
        <v>513</v>
      </c>
      <c r="G36" s="114" t="s">
        <v>513</v>
      </c>
      <c r="H36" s="114" t="s">
        <v>513</v>
      </c>
      <c r="I36" s="140" t="s">
        <v>513</v>
      </c>
      <c r="J36" s="115" t="s">
        <v>513</v>
      </c>
      <c r="K36" s="116" t="s">
        <v>513</v>
      </c>
    </row>
    <row r="37" spans="1:11" ht="14.1" customHeight="1" x14ac:dyDescent="0.2">
      <c r="A37" s="306">
        <v>42</v>
      </c>
      <c r="B37" s="307" t="s">
        <v>256</v>
      </c>
      <c r="C37" s="308"/>
      <c r="D37" s="113">
        <v>0</v>
      </c>
      <c r="E37" s="115">
        <v>0</v>
      </c>
      <c r="F37" s="114" t="s">
        <v>513</v>
      </c>
      <c r="G37" s="114">
        <v>8</v>
      </c>
      <c r="H37" s="114" t="s">
        <v>513</v>
      </c>
      <c r="I37" s="140" t="s">
        <v>513</v>
      </c>
      <c r="J37" s="115" t="s">
        <v>513</v>
      </c>
      <c r="K37" s="116" t="s">
        <v>513</v>
      </c>
    </row>
    <row r="38" spans="1:11" ht="14.1" customHeight="1" x14ac:dyDescent="0.2">
      <c r="A38" s="306">
        <v>43</v>
      </c>
      <c r="B38" s="307" t="s">
        <v>257</v>
      </c>
      <c r="C38" s="308"/>
      <c r="D38" s="113">
        <v>0.91248444628784742</v>
      </c>
      <c r="E38" s="115">
        <v>22</v>
      </c>
      <c r="F38" s="114">
        <v>12</v>
      </c>
      <c r="G38" s="114">
        <v>28</v>
      </c>
      <c r="H38" s="114">
        <v>17</v>
      </c>
      <c r="I38" s="140">
        <v>13</v>
      </c>
      <c r="J38" s="115">
        <v>9</v>
      </c>
      <c r="K38" s="116">
        <v>69.230769230769226</v>
      </c>
    </row>
    <row r="39" spans="1:11" ht="14.1" customHeight="1" x14ac:dyDescent="0.2">
      <c r="A39" s="306">
        <v>51</v>
      </c>
      <c r="B39" s="307" t="s">
        <v>258</v>
      </c>
      <c r="C39" s="308"/>
      <c r="D39" s="113">
        <v>4.6453753629199506</v>
      </c>
      <c r="E39" s="115">
        <v>112</v>
      </c>
      <c r="F39" s="114">
        <v>83</v>
      </c>
      <c r="G39" s="114">
        <v>150</v>
      </c>
      <c r="H39" s="114">
        <v>101</v>
      </c>
      <c r="I39" s="140">
        <v>88</v>
      </c>
      <c r="J39" s="115">
        <v>24</v>
      </c>
      <c r="K39" s="116">
        <v>27.272727272727273</v>
      </c>
    </row>
    <row r="40" spans="1:11" ht="14.1" customHeight="1" x14ac:dyDescent="0.2">
      <c r="A40" s="306" t="s">
        <v>259</v>
      </c>
      <c r="B40" s="307" t="s">
        <v>260</v>
      </c>
      <c r="C40" s="308"/>
      <c r="D40" s="113">
        <v>3.7328909166321029</v>
      </c>
      <c r="E40" s="115">
        <v>90</v>
      </c>
      <c r="F40" s="114">
        <v>75</v>
      </c>
      <c r="G40" s="114">
        <v>132</v>
      </c>
      <c r="H40" s="114">
        <v>88</v>
      </c>
      <c r="I40" s="140">
        <v>83</v>
      </c>
      <c r="J40" s="115">
        <v>7</v>
      </c>
      <c r="K40" s="116">
        <v>8.4337349397590362</v>
      </c>
    </row>
    <row r="41" spans="1:11" ht="14.1" customHeight="1" x14ac:dyDescent="0.2">
      <c r="A41" s="306"/>
      <c r="B41" s="307" t="s">
        <v>261</v>
      </c>
      <c r="C41" s="308"/>
      <c r="D41" s="113">
        <v>3.1522189962671092</v>
      </c>
      <c r="E41" s="115">
        <v>76</v>
      </c>
      <c r="F41" s="114">
        <v>50</v>
      </c>
      <c r="G41" s="114">
        <v>85</v>
      </c>
      <c r="H41" s="114">
        <v>53</v>
      </c>
      <c r="I41" s="140">
        <v>62</v>
      </c>
      <c r="J41" s="115">
        <v>14</v>
      </c>
      <c r="K41" s="116">
        <v>22.580645161290324</v>
      </c>
    </row>
    <row r="42" spans="1:11" ht="14.1" customHeight="1" x14ac:dyDescent="0.2">
      <c r="A42" s="306">
        <v>52</v>
      </c>
      <c r="B42" s="307" t="s">
        <v>262</v>
      </c>
      <c r="C42" s="308"/>
      <c r="D42" s="113">
        <v>3.8573206138531728</v>
      </c>
      <c r="E42" s="115">
        <v>93</v>
      </c>
      <c r="F42" s="114">
        <v>65</v>
      </c>
      <c r="G42" s="114">
        <v>103</v>
      </c>
      <c r="H42" s="114">
        <v>103</v>
      </c>
      <c r="I42" s="140">
        <v>71</v>
      </c>
      <c r="J42" s="115">
        <v>22</v>
      </c>
      <c r="K42" s="116">
        <v>30.985915492957748</v>
      </c>
    </row>
    <row r="43" spans="1:11" ht="14.1" customHeight="1" x14ac:dyDescent="0.2">
      <c r="A43" s="306" t="s">
        <v>263</v>
      </c>
      <c r="B43" s="307" t="s">
        <v>264</v>
      </c>
      <c r="C43" s="308"/>
      <c r="D43" s="113">
        <v>3.566984653670676</v>
      </c>
      <c r="E43" s="115">
        <v>86</v>
      </c>
      <c r="F43" s="114">
        <v>57</v>
      </c>
      <c r="G43" s="114">
        <v>87</v>
      </c>
      <c r="H43" s="114">
        <v>86</v>
      </c>
      <c r="I43" s="140">
        <v>62</v>
      </c>
      <c r="J43" s="115">
        <v>24</v>
      </c>
      <c r="K43" s="116">
        <v>38.70967741935484</v>
      </c>
    </row>
    <row r="44" spans="1:11" ht="14.1" customHeight="1" x14ac:dyDescent="0.2">
      <c r="A44" s="306">
        <v>53</v>
      </c>
      <c r="B44" s="307" t="s">
        <v>265</v>
      </c>
      <c r="C44" s="308"/>
      <c r="D44" s="113">
        <v>0.7880547490667773</v>
      </c>
      <c r="E44" s="115">
        <v>19</v>
      </c>
      <c r="F44" s="114">
        <v>9</v>
      </c>
      <c r="G44" s="114">
        <v>18</v>
      </c>
      <c r="H44" s="114">
        <v>16</v>
      </c>
      <c r="I44" s="140">
        <v>28</v>
      </c>
      <c r="J44" s="115">
        <v>-9</v>
      </c>
      <c r="K44" s="116">
        <v>-32.142857142857146</v>
      </c>
    </row>
    <row r="45" spans="1:11" ht="14.1" customHeight="1" x14ac:dyDescent="0.2">
      <c r="A45" s="306" t="s">
        <v>266</v>
      </c>
      <c r="B45" s="307" t="s">
        <v>267</v>
      </c>
      <c r="C45" s="308"/>
      <c r="D45" s="113">
        <v>0.74657818332642056</v>
      </c>
      <c r="E45" s="115">
        <v>18</v>
      </c>
      <c r="F45" s="114">
        <v>8</v>
      </c>
      <c r="G45" s="114">
        <v>17</v>
      </c>
      <c r="H45" s="114">
        <v>16</v>
      </c>
      <c r="I45" s="140">
        <v>25</v>
      </c>
      <c r="J45" s="115">
        <v>-7</v>
      </c>
      <c r="K45" s="116">
        <v>-28</v>
      </c>
    </row>
    <row r="46" spans="1:11" ht="14.1" customHeight="1" x14ac:dyDescent="0.2">
      <c r="A46" s="306">
        <v>54</v>
      </c>
      <c r="B46" s="307" t="s">
        <v>268</v>
      </c>
      <c r="C46" s="308"/>
      <c r="D46" s="113">
        <v>6.6362505184570715</v>
      </c>
      <c r="E46" s="115">
        <v>160</v>
      </c>
      <c r="F46" s="114">
        <v>118</v>
      </c>
      <c r="G46" s="114">
        <v>135</v>
      </c>
      <c r="H46" s="114">
        <v>158</v>
      </c>
      <c r="I46" s="140">
        <v>184</v>
      </c>
      <c r="J46" s="115">
        <v>-24</v>
      </c>
      <c r="K46" s="116">
        <v>-13.043478260869565</v>
      </c>
    </row>
    <row r="47" spans="1:11" ht="14.1" customHeight="1" x14ac:dyDescent="0.2">
      <c r="A47" s="306">
        <v>61</v>
      </c>
      <c r="B47" s="307" t="s">
        <v>269</v>
      </c>
      <c r="C47" s="308"/>
      <c r="D47" s="113">
        <v>1.1613438407299876</v>
      </c>
      <c r="E47" s="115">
        <v>28</v>
      </c>
      <c r="F47" s="114">
        <v>19</v>
      </c>
      <c r="G47" s="114">
        <v>42</v>
      </c>
      <c r="H47" s="114">
        <v>18</v>
      </c>
      <c r="I47" s="140">
        <v>33</v>
      </c>
      <c r="J47" s="115">
        <v>-5</v>
      </c>
      <c r="K47" s="116">
        <v>-15.151515151515152</v>
      </c>
    </row>
    <row r="48" spans="1:11" ht="14.1" customHeight="1" x14ac:dyDescent="0.2">
      <c r="A48" s="306">
        <v>62</v>
      </c>
      <c r="B48" s="307" t="s">
        <v>270</v>
      </c>
      <c r="C48" s="308"/>
      <c r="D48" s="113">
        <v>9.0004147656574034</v>
      </c>
      <c r="E48" s="115">
        <v>217</v>
      </c>
      <c r="F48" s="114">
        <v>162</v>
      </c>
      <c r="G48" s="114">
        <v>295</v>
      </c>
      <c r="H48" s="114">
        <v>264</v>
      </c>
      <c r="I48" s="140">
        <v>174</v>
      </c>
      <c r="J48" s="115">
        <v>43</v>
      </c>
      <c r="K48" s="116">
        <v>24.712643678160919</v>
      </c>
    </row>
    <row r="49" spans="1:11" ht="14.1" customHeight="1" x14ac:dyDescent="0.2">
      <c r="A49" s="306">
        <v>63</v>
      </c>
      <c r="B49" s="307" t="s">
        <v>271</v>
      </c>
      <c r="C49" s="308"/>
      <c r="D49" s="113">
        <v>8.0049771878888425</v>
      </c>
      <c r="E49" s="115">
        <v>193</v>
      </c>
      <c r="F49" s="114">
        <v>151</v>
      </c>
      <c r="G49" s="114">
        <v>193</v>
      </c>
      <c r="H49" s="114">
        <v>292</v>
      </c>
      <c r="I49" s="140">
        <v>222</v>
      </c>
      <c r="J49" s="115">
        <v>-29</v>
      </c>
      <c r="K49" s="116">
        <v>-13.063063063063064</v>
      </c>
    </row>
    <row r="50" spans="1:11" ht="14.1" customHeight="1" x14ac:dyDescent="0.2">
      <c r="A50" s="306" t="s">
        <v>272</v>
      </c>
      <c r="B50" s="307" t="s">
        <v>273</v>
      </c>
      <c r="C50" s="308"/>
      <c r="D50" s="113">
        <v>1.8249688925756948</v>
      </c>
      <c r="E50" s="115">
        <v>44</v>
      </c>
      <c r="F50" s="114">
        <v>29</v>
      </c>
      <c r="G50" s="114">
        <v>43</v>
      </c>
      <c r="H50" s="114">
        <v>54</v>
      </c>
      <c r="I50" s="140">
        <v>50</v>
      </c>
      <c r="J50" s="115">
        <v>-6</v>
      </c>
      <c r="K50" s="116">
        <v>-12</v>
      </c>
    </row>
    <row r="51" spans="1:11" ht="14.1" customHeight="1" x14ac:dyDescent="0.2">
      <c r="A51" s="306" t="s">
        <v>274</v>
      </c>
      <c r="B51" s="307" t="s">
        <v>275</v>
      </c>
      <c r="C51" s="308"/>
      <c r="D51" s="113">
        <v>5.9311489008710083</v>
      </c>
      <c r="E51" s="115">
        <v>143</v>
      </c>
      <c r="F51" s="114">
        <v>117</v>
      </c>
      <c r="G51" s="114">
        <v>141</v>
      </c>
      <c r="H51" s="114">
        <v>225</v>
      </c>
      <c r="I51" s="140">
        <v>161</v>
      </c>
      <c r="J51" s="115">
        <v>-18</v>
      </c>
      <c r="K51" s="116">
        <v>-11.180124223602485</v>
      </c>
    </row>
    <row r="52" spans="1:11" ht="14.1" customHeight="1" x14ac:dyDescent="0.2">
      <c r="A52" s="306">
        <v>71</v>
      </c>
      <c r="B52" s="307" t="s">
        <v>276</v>
      </c>
      <c r="C52" s="308"/>
      <c r="D52" s="113">
        <v>6.8436333471588551</v>
      </c>
      <c r="E52" s="115">
        <v>165</v>
      </c>
      <c r="F52" s="114">
        <v>103</v>
      </c>
      <c r="G52" s="114">
        <v>133</v>
      </c>
      <c r="H52" s="114">
        <v>151</v>
      </c>
      <c r="I52" s="140">
        <v>195</v>
      </c>
      <c r="J52" s="115">
        <v>-30</v>
      </c>
      <c r="K52" s="116">
        <v>-15.384615384615385</v>
      </c>
    </row>
    <row r="53" spans="1:11" ht="14.1" customHeight="1" x14ac:dyDescent="0.2">
      <c r="A53" s="306" t="s">
        <v>277</v>
      </c>
      <c r="B53" s="307" t="s">
        <v>278</v>
      </c>
      <c r="C53" s="308"/>
      <c r="D53" s="113">
        <v>1.4931563666528411</v>
      </c>
      <c r="E53" s="115">
        <v>36</v>
      </c>
      <c r="F53" s="114">
        <v>25</v>
      </c>
      <c r="G53" s="114">
        <v>29</v>
      </c>
      <c r="H53" s="114">
        <v>36</v>
      </c>
      <c r="I53" s="140">
        <v>44</v>
      </c>
      <c r="J53" s="115">
        <v>-8</v>
      </c>
      <c r="K53" s="116">
        <v>-18.181818181818183</v>
      </c>
    </row>
    <row r="54" spans="1:11" ht="14.1" customHeight="1" x14ac:dyDescent="0.2">
      <c r="A54" s="306" t="s">
        <v>279</v>
      </c>
      <c r="B54" s="307" t="s">
        <v>280</v>
      </c>
      <c r="C54" s="308"/>
      <c r="D54" s="113">
        <v>5.1016175860638739</v>
      </c>
      <c r="E54" s="115">
        <v>123</v>
      </c>
      <c r="F54" s="114">
        <v>68</v>
      </c>
      <c r="G54" s="114">
        <v>97</v>
      </c>
      <c r="H54" s="114">
        <v>106</v>
      </c>
      <c r="I54" s="140">
        <v>131</v>
      </c>
      <c r="J54" s="115">
        <v>-8</v>
      </c>
      <c r="K54" s="116">
        <v>-6.106870229007634</v>
      </c>
    </row>
    <row r="55" spans="1:11" ht="14.1" customHeight="1" x14ac:dyDescent="0.2">
      <c r="A55" s="306">
        <v>72</v>
      </c>
      <c r="B55" s="307" t="s">
        <v>281</v>
      </c>
      <c r="C55" s="308"/>
      <c r="D55" s="113">
        <v>1.3272501036914144</v>
      </c>
      <c r="E55" s="115">
        <v>32</v>
      </c>
      <c r="F55" s="114">
        <v>26</v>
      </c>
      <c r="G55" s="114">
        <v>65</v>
      </c>
      <c r="H55" s="114">
        <v>34</v>
      </c>
      <c r="I55" s="140">
        <v>38</v>
      </c>
      <c r="J55" s="115">
        <v>-6</v>
      </c>
      <c r="K55" s="116">
        <v>-15.789473684210526</v>
      </c>
    </row>
    <row r="56" spans="1:11" ht="14.1" customHeight="1" x14ac:dyDescent="0.2">
      <c r="A56" s="306" t="s">
        <v>282</v>
      </c>
      <c r="B56" s="307" t="s">
        <v>283</v>
      </c>
      <c r="C56" s="308"/>
      <c r="D56" s="113">
        <v>0.62214848610535045</v>
      </c>
      <c r="E56" s="115">
        <v>15</v>
      </c>
      <c r="F56" s="114">
        <v>9</v>
      </c>
      <c r="G56" s="114">
        <v>29</v>
      </c>
      <c r="H56" s="114">
        <v>15</v>
      </c>
      <c r="I56" s="140">
        <v>14</v>
      </c>
      <c r="J56" s="115">
        <v>1</v>
      </c>
      <c r="K56" s="116">
        <v>7.1428571428571432</v>
      </c>
    </row>
    <row r="57" spans="1:11" ht="14.1" customHeight="1" x14ac:dyDescent="0.2">
      <c r="A57" s="306" t="s">
        <v>284</v>
      </c>
      <c r="B57" s="307" t="s">
        <v>285</v>
      </c>
      <c r="C57" s="308"/>
      <c r="D57" s="113">
        <v>0.37328909166321028</v>
      </c>
      <c r="E57" s="115">
        <v>9</v>
      </c>
      <c r="F57" s="114">
        <v>8</v>
      </c>
      <c r="G57" s="114">
        <v>8</v>
      </c>
      <c r="H57" s="114">
        <v>6</v>
      </c>
      <c r="I57" s="140">
        <v>7</v>
      </c>
      <c r="J57" s="115">
        <v>2</v>
      </c>
      <c r="K57" s="116">
        <v>28.571428571428573</v>
      </c>
    </row>
    <row r="58" spans="1:11" ht="14.1" customHeight="1" x14ac:dyDescent="0.2">
      <c r="A58" s="306">
        <v>73</v>
      </c>
      <c r="B58" s="307" t="s">
        <v>286</v>
      </c>
      <c r="C58" s="308"/>
      <c r="D58" s="113">
        <v>1.8664454583160515</v>
      </c>
      <c r="E58" s="115">
        <v>45</v>
      </c>
      <c r="F58" s="114">
        <v>20</v>
      </c>
      <c r="G58" s="114">
        <v>42</v>
      </c>
      <c r="H58" s="114">
        <v>29</v>
      </c>
      <c r="I58" s="140">
        <v>40</v>
      </c>
      <c r="J58" s="115">
        <v>5</v>
      </c>
      <c r="K58" s="116">
        <v>12.5</v>
      </c>
    </row>
    <row r="59" spans="1:11" ht="14.1" customHeight="1" x14ac:dyDescent="0.2">
      <c r="A59" s="306" t="s">
        <v>287</v>
      </c>
      <c r="B59" s="307" t="s">
        <v>288</v>
      </c>
      <c r="C59" s="308"/>
      <c r="D59" s="113">
        <v>0.62214848610535045</v>
      </c>
      <c r="E59" s="115">
        <v>15</v>
      </c>
      <c r="F59" s="114">
        <v>18</v>
      </c>
      <c r="G59" s="114">
        <v>38</v>
      </c>
      <c r="H59" s="114">
        <v>23</v>
      </c>
      <c r="I59" s="140">
        <v>30</v>
      </c>
      <c r="J59" s="115">
        <v>-15</v>
      </c>
      <c r="K59" s="116">
        <v>-50</v>
      </c>
    </row>
    <row r="60" spans="1:11" ht="14.1" customHeight="1" x14ac:dyDescent="0.2">
      <c r="A60" s="306">
        <v>81</v>
      </c>
      <c r="B60" s="307" t="s">
        <v>289</v>
      </c>
      <c r="C60" s="308"/>
      <c r="D60" s="113">
        <v>8.0049771878888425</v>
      </c>
      <c r="E60" s="115">
        <v>193</v>
      </c>
      <c r="F60" s="114">
        <v>171</v>
      </c>
      <c r="G60" s="114">
        <v>288</v>
      </c>
      <c r="H60" s="114">
        <v>174</v>
      </c>
      <c r="I60" s="140">
        <v>157</v>
      </c>
      <c r="J60" s="115">
        <v>36</v>
      </c>
      <c r="K60" s="116">
        <v>22.929936305732483</v>
      </c>
    </row>
    <row r="61" spans="1:11" ht="14.1" customHeight="1" x14ac:dyDescent="0.2">
      <c r="A61" s="306" t="s">
        <v>290</v>
      </c>
      <c r="B61" s="307" t="s">
        <v>291</v>
      </c>
      <c r="C61" s="308"/>
      <c r="D61" s="113">
        <v>2.5715470759021155</v>
      </c>
      <c r="E61" s="115">
        <v>62</v>
      </c>
      <c r="F61" s="114">
        <v>30</v>
      </c>
      <c r="G61" s="114">
        <v>97</v>
      </c>
      <c r="H61" s="114">
        <v>57</v>
      </c>
      <c r="I61" s="140">
        <v>37</v>
      </c>
      <c r="J61" s="115">
        <v>25</v>
      </c>
      <c r="K61" s="116">
        <v>67.567567567567565</v>
      </c>
    </row>
    <row r="62" spans="1:11" ht="14.1" customHeight="1" x14ac:dyDescent="0.2">
      <c r="A62" s="306" t="s">
        <v>292</v>
      </c>
      <c r="B62" s="307" t="s">
        <v>293</v>
      </c>
      <c r="C62" s="308"/>
      <c r="D62" s="113">
        <v>2.6130236416424721</v>
      </c>
      <c r="E62" s="115">
        <v>63</v>
      </c>
      <c r="F62" s="114">
        <v>85</v>
      </c>
      <c r="G62" s="114">
        <v>127</v>
      </c>
      <c r="H62" s="114">
        <v>78</v>
      </c>
      <c r="I62" s="140">
        <v>53</v>
      </c>
      <c r="J62" s="115">
        <v>10</v>
      </c>
      <c r="K62" s="116">
        <v>18.867924528301888</v>
      </c>
    </row>
    <row r="63" spans="1:11" ht="14.1" customHeight="1" x14ac:dyDescent="0.2">
      <c r="A63" s="306"/>
      <c r="B63" s="307" t="s">
        <v>294</v>
      </c>
      <c r="C63" s="308"/>
      <c r="D63" s="113">
        <v>2.3226876814599753</v>
      </c>
      <c r="E63" s="115">
        <v>56</v>
      </c>
      <c r="F63" s="114">
        <v>73</v>
      </c>
      <c r="G63" s="114">
        <v>104</v>
      </c>
      <c r="H63" s="114">
        <v>71</v>
      </c>
      <c r="I63" s="140">
        <v>42</v>
      </c>
      <c r="J63" s="115">
        <v>14</v>
      </c>
      <c r="K63" s="116">
        <v>33.333333333333336</v>
      </c>
    </row>
    <row r="64" spans="1:11" ht="14.1" customHeight="1" x14ac:dyDescent="0.2">
      <c r="A64" s="306" t="s">
        <v>295</v>
      </c>
      <c r="B64" s="307" t="s">
        <v>296</v>
      </c>
      <c r="C64" s="308"/>
      <c r="D64" s="113">
        <v>0.87100788054749068</v>
      </c>
      <c r="E64" s="115">
        <v>21</v>
      </c>
      <c r="F64" s="114">
        <v>16</v>
      </c>
      <c r="G64" s="114">
        <v>19</v>
      </c>
      <c r="H64" s="114">
        <v>9</v>
      </c>
      <c r="I64" s="140">
        <v>20</v>
      </c>
      <c r="J64" s="115">
        <v>1</v>
      </c>
      <c r="K64" s="116">
        <v>5</v>
      </c>
    </row>
    <row r="65" spans="1:11" ht="14.1" customHeight="1" x14ac:dyDescent="0.2">
      <c r="A65" s="306" t="s">
        <v>297</v>
      </c>
      <c r="B65" s="307" t="s">
        <v>298</v>
      </c>
      <c r="C65" s="308"/>
      <c r="D65" s="113">
        <v>0.74657818332642056</v>
      </c>
      <c r="E65" s="115">
        <v>18</v>
      </c>
      <c r="F65" s="114">
        <v>13</v>
      </c>
      <c r="G65" s="114">
        <v>25</v>
      </c>
      <c r="H65" s="114">
        <v>15</v>
      </c>
      <c r="I65" s="140">
        <v>24</v>
      </c>
      <c r="J65" s="115">
        <v>-6</v>
      </c>
      <c r="K65" s="116">
        <v>-25</v>
      </c>
    </row>
    <row r="66" spans="1:11" ht="14.1" customHeight="1" x14ac:dyDescent="0.2">
      <c r="A66" s="306">
        <v>82</v>
      </c>
      <c r="B66" s="307" t="s">
        <v>299</v>
      </c>
      <c r="C66" s="308"/>
      <c r="D66" s="113">
        <v>5.2675238490253005</v>
      </c>
      <c r="E66" s="115">
        <v>127</v>
      </c>
      <c r="F66" s="114">
        <v>75</v>
      </c>
      <c r="G66" s="114">
        <v>148</v>
      </c>
      <c r="H66" s="114">
        <v>58</v>
      </c>
      <c r="I66" s="140">
        <v>80</v>
      </c>
      <c r="J66" s="115">
        <v>47</v>
      </c>
      <c r="K66" s="116">
        <v>58.75</v>
      </c>
    </row>
    <row r="67" spans="1:11" ht="14.1" customHeight="1" x14ac:dyDescent="0.2">
      <c r="A67" s="306" t="s">
        <v>300</v>
      </c>
      <c r="B67" s="307" t="s">
        <v>301</v>
      </c>
      <c r="C67" s="308"/>
      <c r="D67" s="113">
        <v>4.0232268768145998</v>
      </c>
      <c r="E67" s="115">
        <v>97</v>
      </c>
      <c r="F67" s="114">
        <v>58</v>
      </c>
      <c r="G67" s="114">
        <v>102</v>
      </c>
      <c r="H67" s="114">
        <v>38</v>
      </c>
      <c r="I67" s="140">
        <v>56</v>
      </c>
      <c r="J67" s="115">
        <v>41</v>
      </c>
      <c r="K67" s="116">
        <v>73.214285714285708</v>
      </c>
    </row>
    <row r="68" spans="1:11" ht="14.1" customHeight="1" x14ac:dyDescent="0.2">
      <c r="A68" s="306" t="s">
        <v>302</v>
      </c>
      <c r="B68" s="307" t="s">
        <v>303</v>
      </c>
      <c r="C68" s="308"/>
      <c r="D68" s="113">
        <v>0.58067192036499382</v>
      </c>
      <c r="E68" s="115">
        <v>14</v>
      </c>
      <c r="F68" s="114">
        <v>12</v>
      </c>
      <c r="G68" s="114">
        <v>26</v>
      </c>
      <c r="H68" s="114">
        <v>14</v>
      </c>
      <c r="I68" s="140">
        <v>16</v>
      </c>
      <c r="J68" s="115">
        <v>-2</v>
      </c>
      <c r="K68" s="116">
        <v>-12.5</v>
      </c>
    </row>
    <row r="69" spans="1:11" ht="14.1" customHeight="1" x14ac:dyDescent="0.2">
      <c r="A69" s="306">
        <v>83</v>
      </c>
      <c r="B69" s="307" t="s">
        <v>304</v>
      </c>
      <c r="C69" s="308"/>
      <c r="D69" s="113">
        <v>5.6822895064288677</v>
      </c>
      <c r="E69" s="115">
        <v>137</v>
      </c>
      <c r="F69" s="114">
        <v>120</v>
      </c>
      <c r="G69" s="114">
        <v>350</v>
      </c>
      <c r="H69" s="114">
        <v>134</v>
      </c>
      <c r="I69" s="140">
        <v>133</v>
      </c>
      <c r="J69" s="115">
        <v>4</v>
      </c>
      <c r="K69" s="116">
        <v>3.007518796992481</v>
      </c>
    </row>
    <row r="70" spans="1:11" ht="14.1" customHeight="1" x14ac:dyDescent="0.2">
      <c r="A70" s="306" t="s">
        <v>305</v>
      </c>
      <c r="B70" s="307" t="s">
        <v>306</v>
      </c>
      <c r="C70" s="308"/>
      <c r="D70" s="113">
        <v>4.2720862712567396</v>
      </c>
      <c r="E70" s="115">
        <v>103</v>
      </c>
      <c r="F70" s="114">
        <v>95</v>
      </c>
      <c r="G70" s="114">
        <v>316</v>
      </c>
      <c r="H70" s="114">
        <v>105</v>
      </c>
      <c r="I70" s="140">
        <v>96</v>
      </c>
      <c r="J70" s="115">
        <v>7</v>
      </c>
      <c r="K70" s="116">
        <v>7.291666666666667</v>
      </c>
    </row>
    <row r="71" spans="1:11" ht="14.1" customHeight="1" x14ac:dyDescent="0.2">
      <c r="A71" s="306"/>
      <c r="B71" s="307" t="s">
        <v>307</v>
      </c>
      <c r="C71" s="308"/>
      <c r="D71" s="113">
        <v>2.6959767731231854</v>
      </c>
      <c r="E71" s="115">
        <v>65</v>
      </c>
      <c r="F71" s="114">
        <v>32</v>
      </c>
      <c r="G71" s="114">
        <v>173</v>
      </c>
      <c r="H71" s="114">
        <v>74</v>
      </c>
      <c r="I71" s="140">
        <v>65</v>
      </c>
      <c r="J71" s="115">
        <v>0</v>
      </c>
      <c r="K71" s="116">
        <v>0</v>
      </c>
    </row>
    <row r="72" spans="1:11" ht="14.1" customHeight="1" x14ac:dyDescent="0.2">
      <c r="A72" s="306">
        <v>84</v>
      </c>
      <c r="B72" s="307" t="s">
        <v>308</v>
      </c>
      <c r="C72" s="308"/>
      <c r="D72" s="113">
        <v>1.3272501036914144</v>
      </c>
      <c r="E72" s="115">
        <v>32</v>
      </c>
      <c r="F72" s="114">
        <v>17</v>
      </c>
      <c r="G72" s="114">
        <v>44</v>
      </c>
      <c r="H72" s="114">
        <v>27</v>
      </c>
      <c r="I72" s="140">
        <v>31</v>
      </c>
      <c r="J72" s="115">
        <v>1</v>
      </c>
      <c r="K72" s="116">
        <v>3.225806451612903</v>
      </c>
    </row>
    <row r="73" spans="1:11" ht="14.1" customHeight="1" x14ac:dyDescent="0.2">
      <c r="A73" s="306" t="s">
        <v>309</v>
      </c>
      <c r="B73" s="307" t="s">
        <v>310</v>
      </c>
      <c r="C73" s="308"/>
      <c r="D73" s="113">
        <v>0.53919535462463708</v>
      </c>
      <c r="E73" s="115">
        <v>13</v>
      </c>
      <c r="F73" s="114">
        <v>6</v>
      </c>
      <c r="G73" s="114">
        <v>22</v>
      </c>
      <c r="H73" s="114">
        <v>8</v>
      </c>
      <c r="I73" s="140">
        <v>11</v>
      </c>
      <c r="J73" s="115">
        <v>2</v>
      </c>
      <c r="K73" s="116">
        <v>18.181818181818183</v>
      </c>
    </row>
    <row r="74" spans="1:11" ht="14.1" customHeight="1" x14ac:dyDescent="0.2">
      <c r="A74" s="306" t="s">
        <v>311</v>
      </c>
      <c r="B74" s="307" t="s">
        <v>312</v>
      </c>
      <c r="C74" s="308"/>
      <c r="D74" s="113">
        <v>0.1244296972210701</v>
      </c>
      <c r="E74" s="115">
        <v>3</v>
      </c>
      <c r="F74" s="114" t="s">
        <v>513</v>
      </c>
      <c r="G74" s="114">
        <v>8</v>
      </c>
      <c r="H74" s="114" t="s">
        <v>513</v>
      </c>
      <c r="I74" s="140">
        <v>3</v>
      </c>
      <c r="J74" s="115">
        <v>0</v>
      </c>
      <c r="K74" s="116">
        <v>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0.20738282870178348</v>
      </c>
      <c r="E76" s="115">
        <v>5</v>
      </c>
      <c r="F76" s="114" t="s">
        <v>513</v>
      </c>
      <c r="G76" s="114">
        <v>9</v>
      </c>
      <c r="H76" s="114">
        <v>7</v>
      </c>
      <c r="I76" s="140">
        <v>7</v>
      </c>
      <c r="J76" s="115">
        <v>-2</v>
      </c>
      <c r="K76" s="116">
        <v>-28.571428571428573</v>
      </c>
    </row>
    <row r="77" spans="1:11" ht="14.1" customHeight="1" x14ac:dyDescent="0.2">
      <c r="A77" s="306">
        <v>92</v>
      </c>
      <c r="B77" s="307" t="s">
        <v>316</v>
      </c>
      <c r="C77" s="308"/>
      <c r="D77" s="113">
        <v>2.8204064703442553</v>
      </c>
      <c r="E77" s="115">
        <v>68</v>
      </c>
      <c r="F77" s="114">
        <v>56</v>
      </c>
      <c r="G77" s="114">
        <v>63</v>
      </c>
      <c r="H77" s="114">
        <v>59</v>
      </c>
      <c r="I77" s="140">
        <v>57</v>
      </c>
      <c r="J77" s="115">
        <v>11</v>
      </c>
      <c r="K77" s="116">
        <v>19.298245614035089</v>
      </c>
    </row>
    <row r="78" spans="1:11" ht="14.1" customHeight="1" x14ac:dyDescent="0.2">
      <c r="A78" s="306">
        <v>93</v>
      </c>
      <c r="B78" s="307" t="s">
        <v>317</v>
      </c>
      <c r="C78" s="308"/>
      <c r="D78" s="113" t="s">
        <v>513</v>
      </c>
      <c r="E78" s="115" t="s">
        <v>513</v>
      </c>
      <c r="F78" s="114" t="s">
        <v>513</v>
      </c>
      <c r="G78" s="114">
        <v>3</v>
      </c>
      <c r="H78" s="114" t="s">
        <v>513</v>
      </c>
      <c r="I78" s="140">
        <v>5</v>
      </c>
      <c r="J78" s="115" t="s">
        <v>513</v>
      </c>
      <c r="K78" s="116" t="s">
        <v>513</v>
      </c>
    </row>
    <row r="79" spans="1:11" ht="14.1" customHeight="1" x14ac:dyDescent="0.2">
      <c r="A79" s="306">
        <v>94</v>
      </c>
      <c r="B79" s="307" t="s">
        <v>318</v>
      </c>
      <c r="C79" s="308"/>
      <c r="D79" s="113" t="s">
        <v>513</v>
      </c>
      <c r="E79" s="115" t="s">
        <v>513</v>
      </c>
      <c r="F79" s="114" t="s">
        <v>513</v>
      </c>
      <c r="G79" s="114">
        <v>4</v>
      </c>
      <c r="H79" s="114" t="s">
        <v>513</v>
      </c>
      <c r="I79" s="140">
        <v>4</v>
      </c>
      <c r="J79" s="115" t="s">
        <v>513</v>
      </c>
      <c r="K79" s="116" t="s">
        <v>513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2251</v>
      </c>
      <c r="E11" s="114">
        <v>2239</v>
      </c>
      <c r="F11" s="114">
        <v>2444</v>
      </c>
      <c r="G11" s="114">
        <v>2020</v>
      </c>
      <c r="H11" s="140">
        <v>2528</v>
      </c>
      <c r="I11" s="115">
        <v>-277</v>
      </c>
      <c r="J11" s="116">
        <v>-10.957278481012658</v>
      </c>
    </row>
    <row r="12" spans="1:15" s="110" customFormat="1" ht="24.95" customHeight="1" x14ac:dyDescent="0.2">
      <c r="A12" s="193" t="s">
        <v>132</v>
      </c>
      <c r="B12" s="194" t="s">
        <v>133</v>
      </c>
      <c r="C12" s="113">
        <v>1.9102621057307863</v>
      </c>
      <c r="D12" s="115">
        <v>43</v>
      </c>
      <c r="E12" s="114">
        <v>61</v>
      </c>
      <c r="F12" s="114">
        <v>94</v>
      </c>
      <c r="G12" s="114">
        <v>74</v>
      </c>
      <c r="H12" s="140">
        <v>55</v>
      </c>
      <c r="I12" s="115">
        <v>-12</v>
      </c>
      <c r="J12" s="116">
        <v>-21.818181818181817</v>
      </c>
    </row>
    <row r="13" spans="1:15" s="110" customFormat="1" ht="24.95" customHeight="1" x14ac:dyDescent="0.2">
      <c r="A13" s="193" t="s">
        <v>134</v>
      </c>
      <c r="B13" s="199" t="s">
        <v>214</v>
      </c>
      <c r="C13" s="113">
        <v>0.53309640159928917</v>
      </c>
      <c r="D13" s="115">
        <v>12</v>
      </c>
      <c r="E13" s="114">
        <v>10</v>
      </c>
      <c r="F13" s="114">
        <v>10</v>
      </c>
      <c r="G13" s="114">
        <v>7</v>
      </c>
      <c r="H13" s="140">
        <v>178</v>
      </c>
      <c r="I13" s="115">
        <v>-166</v>
      </c>
      <c r="J13" s="116">
        <v>-93.258426966292134</v>
      </c>
    </row>
    <row r="14" spans="1:15" s="287" customFormat="1" ht="24.95" customHeight="1" x14ac:dyDescent="0.2">
      <c r="A14" s="193" t="s">
        <v>215</v>
      </c>
      <c r="B14" s="199" t="s">
        <v>137</v>
      </c>
      <c r="C14" s="113">
        <v>11.372723234118169</v>
      </c>
      <c r="D14" s="115">
        <v>256</v>
      </c>
      <c r="E14" s="114">
        <v>187</v>
      </c>
      <c r="F14" s="114">
        <v>202</v>
      </c>
      <c r="G14" s="114">
        <v>253</v>
      </c>
      <c r="H14" s="140">
        <v>279</v>
      </c>
      <c r="I14" s="115">
        <v>-23</v>
      </c>
      <c r="J14" s="116">
        <v>-8.2437275985663074</v>
      </c>
      <c r="K14" s="110"/>
      <c r="L14" s="110"/>
      <c r="M14" s="110"/>
      <c r="N14" s="110"/>
      <c r="O14" s="110"/>
    </row>
    <row r="15" spans="1:15" s="110" customFormat="1" ht="24.95" customHeight="1" x14ac:dyDescent="0.2">
      <c r="A15" s="193" t="s">
        <v>216</v>
      </c>
      <c r="B15" s="199" t="s">
        <v>217</v>
      </c>
      <c r="C15" s="113">
        <v>2.6654820079964461</v>
      </c>
      <c r="D15" s="115">
        <v>60</v>
      </c>
      <c r="E15" s="114">
        <v>76</v>
      </c>
      <c r="F15" s="114">
        <v>77</v>
      </c>
      <c r="G15" s="114">
        <v>83</v>
      </c>
      <c r="H15" s="140">
        <v>76</v>
      </c>
      <c r="I15" s="115">
        <v>-16</v>
      </c>
      <c r="J15" s="116">
        <v>-21.05263157894737</v>
      </c>
    </row>
    <row r="16" spans="1:15" s="287" customFormat="1" ht="24.95" customHeight="1" x14ac:dyDescent="0.2">
      <c r="A16" s="193" t="s">
        <v>218</v>
      </c>
      <c r="B16" s="199" t="s">
        <v>141</v>
      </c>
      <c r="C16" s="113">
        <v>7.2856508218569527</v>
      </c>
      <c r="D16" s="115">
        <v>164</v>
      </c>
      <c r="E16" s="114">
        <v>89</v>
      </c>
      <c r="F16" s="114">
        <v>91</v>
      </c>
      <c r="G16" s="114">
        <v>148</v>
      </c>
      <c r="H16" s="140">
        <v>159</v>
      </c>
      <c r="I16" s="115">
        <v>5</v>
      </c>
      <c r="J16" s="116">
        <v>3.1446540880503147</v>
      </c>
      <c r="K16" s="110"/>
      <c r="L16" s="110"/>
      <c r="M16" s="110"/>
      <c r="N16" s="110"/>
      <c r="O16" s="110"/>
    </row>
    <row r="17" spans="1:15" s="110" customFormat="1" ht="24.95" customHeight="1" x14ac:dyDescent="0.2">
      <c r="A17" s="193" t="s">
        <v>142</v>
      </c>
      <c r="B17" s="199" t="s">
        <v>220</v>
      </c>
      <c r="C17" s="113">
        <v>1.4215904042647711</v>
      </c>
      <c r="D17" s="115">
        <v>32</v>
      </c>
      <c r="E17" s="114">
        <v>22</v>
      </c>
      <c r="F17" s="114">
        <v>34</v>
      </c>
      <c r="G17" s="114">
        <v>22</v>
      </c>
      <c r="H17" s="140">
        <v>44</v>
      </c>
      <c r="I17" s="115">
        <v>-12</v>
      </c>
      <c r="J17" s="116">
        <v>-27.272727272727273</v>
      </c>
    </row>
    <row r="18" spans="1:15" s="287" customFormat="1" ht="24.95" customHeight="1" x14ac:dyDescent="0.2">
      <c r="A18" s="201" t="s">
        <v>144</v>
      </c>
      <c r="B18" s="202" t="s">
        <v>145</v>
      </c>
      <c r="C18" s="113">
        <v>7.8187472234562421</v>
      </c>
      <c r="D18" s="115">
        <v>176</v>
      </c>
      <c r="E18" s="114">
        <v>140</v>
      </c>
      <c r="F18" s="114">
        <v>169</v>
      </c>
      <c r="G18" s="114">
        <v>142</v>
      </c>
      <c r="H18" s="140">
        <v>197</v>
      </c>
      <c r="I18" s="115">
        <v>-21</v>
      </c>
      <c r="J18" s="116">
        <v>-10.659898477157361</v>
      </c>
      <c r="K18" s="110"/>
      <c r="L18" s="110"/>
      <c r="M18" s="110"/>
      <c r="N18" s="110"/>
      <c r="O18" s="110"/>
    </row>
    <row r="19" spans="1:15" s="110" customFormat="1" ht="24.95" customHeight="1" x14ac:dyDescent="0.2">
      <c r="A19" s="193" t="s">
        <v>146</v>
      </c>
      <c r="B19" s="199" t="s">
        <v>147</v>
      </c>
      <c r="C19" s="113">
        <v>15.904042647712128</v>
      </c>
      <c r="D19" s="115">
        <v>358</v>
      </c>
      <c r="E19" s="114">
        <v>293</v>
      </c>
      <c r="F19" s="114">
        <v>388</v>
      </c>
      <c r="G19" s="114">
        <v>303</v>
      </c>
      <c r="H19" s="140">
        <v>328</v>
      </c>
      <c r="I19" s="115">
        <v>30</v>
      </c>
      <c r="J19" s="116">
        <v>9.1463414634146343</v>
      </c>
    </row>
    <row r="20" spans="1:15" s="287" customFormat="1" ht="24.95" customHeight="1" x14ac:dyDescent="0.2">
      <c r="A20" s="193" t="s">
        <v>148</v>
      </c>
      <c r="B20" s="199" t="s">
        <v>149</v>
      </c>
      <c r="C20" s="113">
        <v>4.2647712127943134</v>
      </c>
      <c r="D20" s="115">
        <v>96</v>
      </c>
      <c r="E20" s="114">
        <v>94</v>
      </c>
      <c r="F20" s="114">
        <v>141</v>
      </c>
      <c r="G20" s="114">
        <v>115</v>
      </c>
      <c r="H20" s="140">
        <v>120</v>
      </c>
      <c r="I20" s="115">
        <v>-24</v>
      </c>
      <c r="J20" s="116">
        <v>-20</v>
      </c>
      <c r="K20" s="110"/>
      <c r="L20" s="110"/>
      <c r="M20" s="110"/>
      <c r="N20" s="110"/>
      <c r="O20" s="110"/>
    </row>
    <row r="21" spans="1:15" s="110" customFormat="1" ht="24.95" customHeight="1" x14ac:dyDescent="0.2">
      <c r="A21" s="201" t="s">
        <v>150</v>
      </c>
      <c r="B21" s="202" t="s">
        <v>151</v>
      </c>
      <c r="C21" s="113">
        <v>18.702798756108397</v>
      </c>
      <c r="D21" s="115">
        <v>421</v>
      </c>
      <c r="E21" s="114">
        <v>439</v>
      </c>
      <c r="F21" s="114">
        <v>293</v>
      </c>
      <c r="G21" s="114">
        <v>234</v>
      </c>
      <c r="H21" s="140">
        <v>328</v>
      </c>
      <c r="I21" s="115">
        <v>93</v>
      </c>
      <c r="J21" s="116">
        <v>28.353658536585368</v>
      </c>
    </row>
    <row r="22" spans="1:15" s="110" customFormat="1" ht="24.95" customHeight="1" x14ac:dyDescent="0.2">
      <c r="A22" s="201" t="s">
        <v>152</v>
      </c>
      <c r="B22" s="199" t="s">
        <v>153</v>
      </c>
      <c r="C22" s="113">
        <v>0.75521990226565971</v>
      </c>
      <c r="D22" s="115">
        <v>17</v>
      </c>
      <c r="E22" s="114">
        <v>31</v>
      </c>
      <c r="F22" s="114">
        <v>22</v>
      </c>
      <c r="G22" s="114">
        <v>19</v>
      </c>
      <c r="H22" s="140">
        <v>33</v>
      </c>
      <c r="I22" s="115">
        <v>-16</v>
      </c>
      <c r="J22" s="116">
        <v>-48.484848484848484</v>
      </c>
    </row>
    <row r="23" spans="1:15" s="110" customFormat="1" ht="24.95" customHeight="1" x14ac:dyDescent="0.2">
      <c r="A23" s="193" t="s">
        <v>154</v>
      </c>
      <c r="B23" s="199" t="s">
        <v>155</v>
      </c>
      <c r="C23" s="113">
        <v>1.2438916037316747</v>
      </c>
      <c r="D23" s="115">
        <v>28</v>
      </c>
      <c r="E23" s="114">
        <v>19</v>
      </c>
      <c r="F23" s="114">
        <v>22</v>
      </c>
      <c r="G23" s="114">
        <v>29</v>
      </c>
      <c r="H23" s="140">
        <v>23</v>
      </c>
      <c r="I23" s="115">
        <v>5</v>
      </c>
      <c r="J23" s="116">
        <v>21.739130434782609</v>
      </c>
    </row>
    <row r="24" spans="1:15" s="110" customFormat="1" ht="24.95" customHeight="1" x14ac:dyDescent="0.2">
      <c r="A24" s="193" t="s">
        <v>156</v>
      </c>
      <c r="B24" s="199" t="s">
        <v>221</v>
      </c>
      <c r="C24" s="113">
        <v>3.198578409595735</v>
      </c>
      <c r="D24" s="115">
        <v>72</v>
      </c>
      <c r="E24" s="114">
        <v>58</v>
      </c>
      <c r="F24" s="114">
        <v>79</v>
      </c>
      <c r="G24" s="114">
        <v>56</v>
      </c>
      <c r="H24" s="140">
        <v>81</v>
      </c>
      <c r="I24" s="115">
        <v>-9</v>
      </c>
      <c r="J24" s="116">
        <v>-11.111111111111111</v>
      </c>
    </row>
    <row r="25" spans="1:15" s="110" customFormat="1" ht="24.95" customHeight="1" x14ac:dyDescent="0.2">
      <c r="A25" s="193" t="s">
        <v>222</v>
      </c>
      <c r="B25" s="204" t="s">
        <v>159</v>
      </c>
      <c r="C25" s="113">
        <v>6.8414038205242118</v>
      </c>
      <c r="D25" s="115">
        <v>154</v>
      </c>
      <c r="E25" s="114">
        <v>181</v>
      </c>
      <c r="F25" s="114">
        <v>163</v>
      </c>
      <c r="G25" s="114">
        <v>142</v>
      </c>
      <c r="H25" s="140">
        <v>162</v>
      </c>
      <c r="I25" s="115">
        <v>-8</v>
      </c>
      <c r="J25" s="116">
        <v>-4.9382716049382713</v>
      </c>
    </row>
    <row r="26" spans="1:15" s="110" customFormat="1" ht="24.95" customHeight="1" x14ac:dyDescent="0.2">
      <c r="A26" s="201">
        <v>782.78300000000002</v>
      </c>
      <c r="B26" s="203" t="s">
        <v>160</v>
      </c>
      <c r="C26" s="113">
        <v>3.1541537094624612</v>
      </c>
      <c r="D26" s="115">
        <v>71</v>
      </c>
      <c r="E26" s="114">
        <v>75</v>
      </c>
      <c r="F26" s="114">
        <v>94</v>
      </c>
      <c r="G26" s="114">
        <v>110</v>
      </c>
      <c r="H26" s="140">
        <v>188</v>
      </c>
      <c r="I26" s="115">
        <v>-117</v>
      </c>
      <c r="J26" s="116">
        <v>-62.234042553191486</v>
      </c>
    </row>
    <row r="27" spans="1:15" s="110" customFormat="1" ht="24.95" customHeight="1" x14ac:dyDescent="0.2">
      <c r="A27" s="193" t="s">
        <v>161</v>
      </c>
      <c r="B27" s="199" t="s">
        <v>162</v>
      </c>
      <c r="C27" s="113">
        <v>5.0644158151932475</v>
      </c>
      <c r="D27" s="115">
        <v>114</v>
      </c>
      <c r="E27" s="114">
        <v>197</v>
      </c>
      <c r="F27" s="114">
        <v>171</v>
      </c>
      <c r="G27" s="114">
        <v>101</v>
      </c>
      <c r="H27" s="140">
        <v>116</v>
      </c>
      <c r="I27" s="115">
        <v>-2</v>
      </c>
      <c r="J27" s="116">
        <v>-1.7241379310344827</v>
      </c>
    </row>
    <row r="28" spans="1:15" s="110" customFormat="1" ht="24.95" customHeight="1" x14ac:dyDescent="0.2">
      <c r="A28" s="193" t="s">
        <v>163</v>
      </c>
      <c r="B28" s="199" t="s">
        <v>164</v>
      </c>
      <c r="C28" s="113">
        <v>2.3989338071968014</v>
      </c>
      <c r="D28" s="115">
        <v>54</v>
      </c>
      <c r="E28" s="114">
        <v>22</v>
      </c>
      <c r="F28" s="114">
        <v>95</v>
      </c>
      <c r="G28" s="114">
        <v>35</v>
      </c>
      <c r="H28" s="140">
        <v>44</v>
      </c>
      <c r="I28" s="115">
        <v>10</v>
      </c>
      <c r="J28" s="116">
        <v>22.727272727272727</v>
      </c>
    </row>
    <row r="29" spans="1:15" s="110" customFormat="1" ht="24.95" customHeight="1" x14ac:dyDescent="0.2">
      <c r="A29" s="193">
        <v>86</v>
      </c>
      <c r="B29" s="199" t="s">
        <v>165</v>
      </c>
      <c r="C29" s="113">
        <v>6.3971568191914701</v>
      </c>
      <c r="D29" s="115">
        <v>144</v>
      </c>
      <c r="E29" s="114">
        <v>219</v>
      </c>
      <c r="F29" s="114">
        <v>185</v>
      </c>
      <c r="G29" s="114">
        <v>171</v>
      </c>
      <c r="H29" s="140">
        <v>174</v>
      </c>
      <c r="I29" s="115">
        <v>-30</v>
      </c>
      <c r="J29" s="116">
        <v>-17.241379310344829</v>
      </c>
    </row>
    <row r="30" spans="1:15" s="110" customFormat="1" ht="24.95" customHeight="1" x14ac:dyDescent="0.2">
      <c r="A30" s="193">
        <v>87.88</v>
      </c>
      <c r="B30" s="204" t="s">
        <v>166</v>
      </c>
      <c r="C30" s="113">
        <v>7.8187472234562421</v>
      </c>
      <c r="D30" s="115">
        <v>176</v>
      </c>
      <c r="E30" s="114">
        <v>149</v>
      </c>
      <c r="F30" s="114">
        <v>235</v>
      </c>
      <c r="G30" s="114">
        <v>166</v>
      </c>
      <c r="H30" s="140">
        <v>159</v>
      </c>
      <c r="I30" s="115">
        <v>17</v>
      </c>
      <c r="J30" s="116">
        <v>10.691823899371069</v>
      </c>
    </row>
    <row r="31" spans="1:15" s="110" customFormat="1" ht="24.95" customHeight="1" x14ac:dyDescent="0.2">
      <c r="A31" s="193" t="s">
        <v>167</v>
      </c>
      <c r="B31" s="199" t="s">
        <v>168</v>
      </c>
      <c r="C31" s="113">
        <v>2.6210573078631718</v>
      </c>
      <c r="D31" s="115">
        <v>59</v>
      </c>
      <c r="E31" s="114">
        <v>64</v>
      </c>
      <c r="F31" s="114">
        <v>81</v>
      </c>
      <c r="G31" s="114">
        <v>63</v>
      </c>
      <c r="H31" s="140">
        <v>63</v>
      </c>
      <c r="I31" s="115">
        <v>-4</v>
      </c>
      <c r="J31" s="116">
        <v>-6.3492063492063489</v>
      </c>
    </row>
    <row r="32" spans="1:15" s="110" customFormat="1" ht="24.95" customHeight="1" x14ac:dyDescent="0.2">
      <c r="A32" s="193"/>
      <c r="B32" s="204" t="s">
        <v>169</v>
      </c>
      <c r="C32" s="113" t="s">
        <v>513</v>
      </c>
      <c r="D32" s="115" t="s">
        <v>513</v>
      </c>
      <c r="E32" s="114" t="s">
        <v>513</v>
      </c>
      <c r="F32" s="114" t="s">
        <v>513</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1.9102621057307863</v>
      </c>
      <c r="D34" s="115">
        <v>43</v>
      </c>
      <c r="E34" s="114">
        <v>61</v>
      </c>
      <c r="F34" s="114">
        <v>94</v>
      </c>
      <c r="G34" s="114">
        <v>74</v>
      </c>
      <c r="H34" s="140">
        <v>55</v>
      </c>
      <c r="I34" s="115">
        <v>-12</v>
      </c>
      <c r="J34" s="116">
        <v>-21.818181818181817</v>
      </c>
    </row>
    <row r="35" spans="1:10" s="110" customFormat="1" ht="24.95" customHeight="1" x14ac:dyDescent="0.2">
      <c r="A35" s="292" t="s">
        <v>171</v>
      </c>
      <c r="B35" s="293" t="s">
        <v>172</v>
      </c>
      <c r="C35" s="113">
        <v>19.724566859173702</v>
      </c>
      <c r="D35" s="115">
        <v>444</v>
      </c>
      <c r="E35" s="114">
        <v>337</v>
      </c>
      <c r="F35" s="114">
        <v>381</v>
      </c>
      <c r="G35" s="114">
        <v>402</v>
      </c>
      <c r="H35" s="140">
        <v>654</v>
      </c>
      <c r="I35" s="115">
        <v>-210</v>
      </c>
      <c r="J35" s="116">
        <v>-32.110091743119263</v>
      </c>
    </row>
    <row r="36" spans="1:10" s="110" customFormat="1" ht="24.95" customHeight="1" x14ac:dyDescent="0.2">
      <c r="A36" s="294" t="s">
        <v>173</v>
      </c>
      <c r="B36" s="295" t="s">
        <v>174</v>
      </c>
      <c r="C36" s="125">
        <v>78.365171035095514</v>
      </c>
      <c r="D36" s="143">
        <v>1764</v>
      </c>
      <c r="E36" s="144">
        <v>1841</v>
      </c>
      <c r="F36" s="144">
        <v>1969</v>
      </c>
      <c r="G36" s="144">
        <v>1544</v>
      </c>
      <c r="H36" s="145">
        <v>1819</v>
      </c>
      <c r="I36" s="143">
        <v>-55</v>
      </c>
      <c r="J36" s="146">
        <v>-3.0236393622869708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2251</v>
      </c>
      <c r="F11" s="264">
        <v>2239</v>
      </c>
      <c r="G11" s="264">
        <v>2444</v>
      </c>
      <c r="H11" s="264">
        <v>2020</v>
      </c>
      <c r="I11" s="265">
        <v>2528</v>
      </c>
      <c r="J11" s="263">
        <v>-277</v>
      </c>
      <c r="K11" s="266">
        <v>-10.957278481012658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22.567747667703244</v>
      </c>
      <c r="E13" s="115">
        <v>508</v>
      </c>
      <c r="F13" s="114">
        <v>689</v>
      </c>
      <c r="G13" s="114">
        <v>655</v>
      </c>
      <c r="H13" s="114">
        <v>482</v>
      </c>
      <c r="I13" s="140">
        <v>540</v>
      </c>
      <c r="J13" s="115">
        <v>-32</v>
      </c>
      <c r="K13" s="116">
        <v>-5.9259259259259256</v>
      </c>
    </row>
    <row r="14" spans="1:17" ht="15.95" customHeight="1" x14ac:dyDescent="0.2">
      <c r="A14" s="306" t="s">
        <v>230</v>
      </c>
      <c r="B14" s="307"/>
      <c r="C14" s="308"/>
      <c r="D14" s="113">
        <v>65.659706796979123</v>
      </c>
      <c r="E14" s="115">
        <v>1478</v>
      </c>
      <c r="F14" s="114">
        <v>1334</v>
      </c>
      <c r="G14" s="114">
        <v>1528</v>
      </c>
      <c r="H14" s="114">
        <v>1307</v>
      </c>
      <c r="I14" s="140">
        <v>1694</v>
      </c>
      <c r="J14" s="115">
        <v>-216</v>
      </c>
      <c r="K14" s="116">
        <v>-12.750885478158205</v>
      </c>
    </row>
    <row r="15" spans="1:17" ht="15.95" customHeight="1" x14ac:dyDescent="0.2">
      <c r="A15" s="306" t="s">
        <v>231</v>
      </c>
      <c r="B15" s="307"/>
      <c r="C15" s="308"/>
      <c r="D15" s="113">
        <v>5.7307863171923588</v>
      </c>
      <c r="E15" s="115">
        <v>129</v>
      </c>
      <c r="F15" s="114">
        <v>108</v>
      </c>
      <c r="G15" s="114">
        <v>108</v>
      </c>
      <c r="H15" s="114">
        <v>115</v>
      </c>
      <c r="I15" s="140">
        <v>141</v>
      </c>
      <c r="J15" s="115">
        <v>-12</v>
      </c>
      <c r="K15" s="116">
        <v>-8.5106382978723403</v>
      </c>
    </row>
    <row r="16" spans="1:17" ht="15.95" customHeight="1" x14ac:dyDescent="0.2">
      <c r="A16" s="306" t="s">
        <v>232</v>
      </c>
      <c r="B16" s="307"/>
      <c r="C16" s="308"/>
      <c r="D16" s="113">
        <v>6.0417592181252777</v>
      </c>
      <c r="E16" s="115">
        <v>136</v>
      </c>
      <c r="F16" s="114">
        <v>108</v>
      </c>
      <c r="G16" s="114">
        <v>153</v>
      </c>
      <c r="H16" s="114">
        <v>116</v>
      </c>
      <c r="I16" s="140">
        <v>153</v>
      </c>
      <c r="J16" s="115">
        <v>-17</v>
      </c>
      <c r="K16" s="116">
        <v>-11.111111111111111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1.6881386050644158</v>
      </c>
      <c r="E18" s="115">
        <v>38</v>
      </c>
      <c r="F18" s="114">
        <v>39</v>
      </c>
      <c r="G18" s="114">
        <v>97</v>
      </c>
      <c r="H18" s="114">
        <v>61</v>
      </c>
      <c r="I18" s="140">
        <v>42</v>
      </c>
      <c r="J18" s="115">
        <v>-4</v>
      </c>
      <c r="K18" s="116">
        <v>-9.5238095238095237</v>
      </c>
    </row>
    <row r="19" spans="1:11" ht="14.1" customHeight="1" x14ac:dyDescent="0.2">
      <c r="A19" s="306" t="s">
        <v>235</v>
      </c>
      <c r="B19" s="307" t="s">
        <v>236</v>
      </c>
      <c r="C19" s="308"/>
      <c r="D19" s="113">
        <v>1.332741003998223</v>
      </c>
      <c r="E19" s="115">
        <v>30</v>
      </c>
      <c r="F19" s="114">
        <v>33</v>
      </c>
      <c r="G19" s="114">
        <v>83</v>
      </c>
      <c r="H19" s="114">
        <v>52</v>
      </c>
      <c r="I19" s="140">
        <v>34</v>
      </c>
      <c r="J19" s="115">
        <v>-4</v>
      </c>
      <c r="K19" s="116">
        <v>-11.764705882352942</v>
      </c>
    </row>
    <row r="20" spans="1:11" ht="14.1" customHeight="1" x14ac:dyDescent="0.2">
      <c r="A20" s="306">
        <v>12</v>
      </c>
      <c r="B20" s="307" t="s">
        <v>237</v>
      </c>
      <c r="C20" s="308"/>
      <c r="D20" s="113">
        <v>1.3771657041314971</v>
      </c>
      <c r="E20" s="115">
        <v>31</v>
      </c>
      <c r="F20" s="114">
        <v>71</v>
      </c>
      <c r="G20" s="114">
        <v>50</v>
      </c>
      <c r="H20" s="114">
        <v>34</v>
      </c>
      <c r="I20" s="140">
        <v>25</v>
      </c>
      <c r="J20" s="115">
        <v>6</v>
      </c>
      <c r="K20" s="116">
        <v>24</v>
      </c>
    </row>
    <row r="21" spans="1:11" ht="14.1" customHeight="1" x14ac:dyDescent="0.2">
      <c r="A21" s="306">
        <v>21</v>
      </c>
      <c r="B21" s="307" t="s">
        <v>238</v>
      </c>
      <c r="C21" s="308"/>
      <c r="D21" s="113">
        <v>0.31097290093291868</v>
      </c>
      <c r="E21" s="115">
        <v>7</v>
      </c>
      <c r="F21" s="114" t="s">
        <v>513</v>
      </c>
      <c r="G21" s="114">
        <v>0</v>
      </c>
      <c r="H21" s="114">
        <v>3</v>
      </c>
      <c r="I21" s="140">
        <v>9</v>
      </c>
      <c r="J21" s="115">
        <v>-2</v>
      </c>
      <c r="K21" s="116">
        <v>-22.222222222222221</v>
      </c>
    </row>
    <row r="22" spans="1:11" ht="14.1" customHeight="1" x14ac:dyDescent="0.2">
      <c r="A22" s="306">
        <v>22</v>
      </c>
      <c r="B22" s="307" t="s">
        <v>239</v>
      </c>
      <c r="C22" s="308"/>
      <c r="D22" s="113">
        <v>0.66637050199911152</v>
      </c>
      <c r="E22" s="115">
        <v>15</v>
      </c>
      <c r="F22" s="114">
        <v>17</v>
      </c>
      <c r="G22" s="114">
        <v>27</v>
      </c>
      <c r="H22" s="114">
        <v>15</v>
      </c>
      <c r="I22" s="140">
        <v>26</v>
      </c>
      <c r="J22" s="115">
        <v>-11</v>
      </c>
      <c r="K22" s="116">
        <v>-42.307692307692307</v>
      </c>
    </row>
    <row r="23" spans="1:11" ht="14.1" customHeight="1" x14ac:dyDescent="0.2">
      <c r="A23" s="306">
        <v>23</v>
      </c>
      <c r="B23" s="307" t="s">
        <v>240</v>
      </c>
      <c r="C23" s="308"/>
      <c r="D23" s="113">
        <v>0.48867170146601513</v>
      </c>
      <c r="E23" s="115">
        <v>11</v>
      </c>
      <c r="F23" s="114">
        <v>12</v>
      </c>
      <c r="G23" s="114">
        <v>18</v>
      </c>
      <c r="H23" s="114">
        <v>13</v>
      </c>
      <c r="I23" s="140">
        <v>15</v>
      </c>
      <c r="J23" s="115">
        <v>-4</v>
      </c>
      <c r="K23" s="116">
        <v>-26.666666666666668</v>
      </c>
    </row>
    <row r="24" spans="1:11" ht="14.1" customHeight="1" x14ac:dyDescent="0.2">
      <c r="A24" s="306">
        <v>24</v>
      </c>
      <c r="B24" s="307" t="s">
        <v>241</v>
      </c>
      <c r="C24" s="308"/>
      <c r="D24" s="113">
        <v>3.3318525099955574</v>
      </c>
      <c r="E24" s="115">
        <v>75</v>
      </c>
      <c r="F24" s="114">
        <v>48</v>
      </c>
      <c r="G24" s="114">
        <v>57</v>
      </c>
      <c r="H24" s="114">
        <v>71</v>
      </c>
      <c r="I24" s="140">
        <v>108</v>
      </c>
      <c r="J24" s="115">
        <v>-33</v>
      </c>
      <c r="K24" s="116">
        <v>-30.555555555555557</v>
      </c>
    </row>
    <row r="25" spans="1:11" ht="14.1" customHeight="1" x14ac:dyDescent="0.2">
      <c r="A25" s="306">
        <v>25</v>
      </c>
      <c r="B25" s="307" t="s">
        <v>242</v>
      </c>
      <c r="C25" s="308"/>
      <c r="D25" s="113">
        <v>4.842292314526877</v>
      </c>
      <c r="E25" s="115">
        <v>109</v>
      </c>
      <c r="F25" s="114">
        <v>70</v>
      </c>
      <c r="G25" s="114">
        <v>65</v>
      </c>
      <c r="H25" s="114">
        <v>76</v>
      </c>
      <c r="I25" s="140">
        <v>182</v>
      </c>
      <c r="J25" s="115">
        <v>-73</v>
      </c>
      <c r="K25" s="116">
        <v>-40.109890109890109</v>
      </c>
    </row>
    <row r="26" spans="1:11" ht="14.1" customHeight="1" x14ac:dyDescent="0.2">
      <c r="A26" s="306">
        <v>26</v>
      </c>
      <c r="B26" s="307" t="s">
        <v>243</v>
      </c>
      <c r="C26" s="308"/>
      <c r="D26" s="113">
        <v>2.3545091070635271</v>
      </c>
      <c r="E26" s="115">
        <v>53</v>
      </c>
      <c r="F26" s="114">
        <v>43</v>
      </c>
      <c r="G26" s="114">
        <v>45</v>
      </c>
      <c r="H26" s="114">
        <v>41</v>
      </c>
      <c r="I26" s="140">
        <v>78</v>
      </c>
      <c r="J26" s="115">
        <v>-25</v>
      </c>
      <c r="K26" s="116">
        <v>-32.051282051282051</v>
      </c>
    </row>
    <row r="27" spans="1:11" ht="14.1" customHeight="1" x14ac:dyDescent="0.2">
      <c r="A27" s="306">
        <v>27</v>
      </c>
      <c r="B27" s="307" t="s">
        <v>244</v>
      </c>
      <c r="C27" s="308"/>
      <c r="D27" s="113">
        <v>0.79964460239893376</v>
      </c>
      <c r="E27" s="115">
        <v>18</v>
      </c>
      <c r="F27" s="114">
        <v>25</v>
      </c>
      <c r="G27" s="114">
        <v>17</v>
      </c>
      <c r="H27" s="114">
        <v>22</v>
      </c>
      <c r="I27" s="140">
        <v>35</v>
      </c>
      <c r="J27" s="115">
        <v>-17</v>
      </c>
      <c r="K27" s="116">
        <v>-48.571428571428569</v>
      </c>
    </row>
    <row r="28" spans="1:11" ht="14.1" customHeight="1" x14ac:dyDescent="0.2">
      <c r="A28" s="306">
        <v>28</v>
      </c>
      <c r="B28" s="307" t="s">
        <v>245</v>
      </c>
      <c r="C28" s="308"/>
      <c r="D28" s="113">
        <v>0.17769880053309639</v>
      </c>
      <c r="E28" s="115">
        <v>4</v>
      </c>
      <c r="F28" s="114">
        <v>5</v>
      </c>
      <c r="G28" s="114">
        <v>4</v>
      </c>
      <c r="H28" s="114">
        <v>3</v>
      </c>
      <c r="I28" s="140" t="s">
        <v>513</v>
      </c>
      <c r="J28" s="115" t="s">
        <v>513</v>
      </c>
      <c r="K28" s="116" t="s">
        <v>513</v>
      </c>
    </row>
    <row r="29" spans="1:11" ht="14.1" customHeight="1" x14ac:dyDescent="0.2">
      <c r="A29" s="306">
        <v>29</v>
      </c>
      <c r="B29" s="307" t="s">
        <v>246</v>
      </c>
      <c r="C29" s="308"/>
      <c r="D29" s="113">
        <v>9.0626388271879161</v>
      </c>
      <c r="E29" s="115">
        <v>204</v>
      </c>
      <c r="F29" s="114">
        <v>196</v>
      </c>
      <c r="G29" s="114">
        <v>136</v>
      </c>
      <c r="H29" s="114">
        <v>125</v>
      </c>
      <c r="I29" s="140">
        <v>141</v>
      </c>
      <c r="J29" s="115">
        <v>63</v>
      </c>
      <c r="K29" s="116">
        <v>44.680851063829785</v>
      </c>
    </row>
    <row r="30" spans="1:11" ht="14.1" customHeight="1" x14ac:dyDescent="0.2">
      <c r="A30" s="306" t="s">
        <v>247</v>
      </c>
      <c r="B30" s="307" t="s">
        <v>248</v>
      </c>
      <c r="C30" s="308"/>
      <c r="D30" s="113">
        <v>1.5104398045313194</v>
      </c>
      <c r="E30" s="115">
        <v>34</v>
      </c>
      <c r="F30" s="114">
        <v>54</v>
      </c>
      <c r="G30" s="114" t="s">
        <v>513</v>
      </c>
      <c r="H30" s="114">
        <v>41</v>
      </c>
      <c r="I30" s="140">
        <v>40</v>
      </c>
      <c r="J30" s="115">
        <v>-6</v>
      </c>
      <c r="K30" s="116">
        <v>-15</v>
      </c>
    </row>
    <row r="31" spans="1:11" ht="14.1" customHeight="1" x14ac:dyDescent="0.2">
      <c r="A31" s="306" t="s">
        <v>249</v>
      </c>
      <c r="B31" s="307" t="s">
        <v>250</v>
      </c>
      <c r="C31" s="308"/>
      <c r="D31" s="113">
        <v>7.4189249222567746</v>
      </c>
      <c r="E31" s="115">
        <v>167</v>
      </c>
      <c r="F31" s="114">
        <v>142</v>
      </c>
      <c r="G31" s="114">
        <v>89</v>
      </c>
      <c r="H31" s="114">
        <v>77</v>
      </c>
      <c r="I31" s="140">
        <v>101</v>
      </c>
      <c r="J31" s="115">
        <v>66</v>
      </c>
      <c r="K31" s="116">
        <v>65.346534653465341</v>
      </c>
    </row>
    <row r="32" spans="1:11" ht="14.1" customHeight="1" x14ac:dyDescent="0.2">
      <c r="A32" s="306">
        <v>31</v>
      </c>
      <c r="B32" s="307" t="s">
        <v>251</v>
      </c>
      <c r="C32" s="308"/>
      <c r="D32" s="113">
        <v>0.13327410039982229</v>
      </c>
      <c r="E32" s="115">
        <v>3</v>
      </c>
      <c r="F32" s="114" t="s">
        <v>513</v>
      </c>
      <c r="G32" s="114">
        <v>16</v>
      </c>
      <c r="H32" s="114">
        <v>3</v>
      </c>
      <c r="I32" s="140">
        <v>4</v>
      </c>
      <c r="J32" s="115">
        <v>-1</v>
      </c>
      <c r="K32" s="116">
        <v>-25</v>
      </c>
    </row>
    <row r="33" spans="1:11" ht="14.1" customHeight="1" x14ac:dyDescent="0.2">
      <c r="A33" s="306">
        <v>32</v>
      </c>
      <c r="B33" s="307" t="s">
        <v>252</v>
      </c>
      <c r="C33" s="308"/>
      <c r="D33" s="113">
        <v>2.7543314082629942</v>
      </c>
      <c r="E33" s="115">
        <v>62</v>
      </c>
      <c r="F33" s="114">
        <v>54</v>
      </c>
      <c r="G33" s="114">
        <v>75</v>
      </c>
      <c r="H33" s="114">
        <v>52</v>
      </c>
      <c r="I33" s="140">
        <v>61</v>
      </c>
      <c r="J33" s="115">
        <v>1</v>
      </c>
      <c r="K33" s="116">
        <v>1.639344262295082</v>
      </c>
    </row>
    <row r="34" spans="1:11" ht="14.1" customHeight="1" x14ac:dyDescent="0.2">
      <c r="A34" s="306">
        <v>33</v>
      </c>
      <c r="B34" s="307" t="s">
        <v>253</v>
      </c>
      <c r="C34" s="308"/>
      <c r="D34" s="113">
        <v>1.9102621057307863</v>
      </c>
      <c r="E34" s="115">
        <v>43</v>
      </c>
      <c r="F34" s="114">
        <v>50</v>
      </c>
      <c r="G34" s="114">
        <v>43</v>
      </c>
      <c r="H34" s="114">
        <v>33</v>
      </c>
      <c r="I34" s="140">
        <v>61</v>
      </c>
      <c r="J34" s="115">
        <v>-18</v>
      </c>
      <c r="K34" s="116">
        <v>-29.508196721311474</v>
      </c>
    </row>
    <row r="35" spans="1:11" ht="14.1" customHeight="1" x14ac:dyDescent="0.2">
      <c r="A35" s="306">
        <v>34</v>
      </c>
      <c r="B35" s="307" t="s">
        <v>254</v>
      </c>
      <c r="C35" s="308"/>
      <c r="D35" s="113">
        <v>2.2212350066637052</v>
      </c>
      <c r="E35" s="115">
        <v>50</v>
      </c>
      <c r="F35" s="114">
        <v>38</v>
      </c>
      <c r="G35" s="114">
        <v>41</v>
      </c>
      <c r="H35" s="114">
        <v>53</v>
      </c>
      <c r="I35" s="140">
        <v>61</v>
      </c>
      <c r="J35" s="115">
        <v>-11</v>
      </c>
      <c r="K35" s="116">
        <v>-18.032786885245901</v>
      </c>
    </row>
    <row r="36" spans="1:11" ht="14.1" customHeight="1" x14ac:dyDescent="0.2">
      <c r="A36" s="306">
        <v>41</v>
      </c>
      <c r="B36" s="307" t="s">
        <v>255</v>
      </c>
      <c r="C36" s="308"/>
      <c r="D36" s="113">
        <v>0.13327410039982229</v>
      </c>
      <c r="E36" s="115">
        <v>3</v>
      </c>
      <c r="F36" s="114">
        <v>0</v>
      </c>
      <c r="G36" s="114">
        <v>5</v>
      </c>
      <c r="H36" s="114">
        <v>8</v>
      </c>
      <c r="I36" s="140">
        <v>6</v>
      </c>
      <c r="J36" s="115">
        <v>-3</v>
      </c>
      <c r="K36" s="116">
        <v>-50</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0.66637050199911152</v>
      </c>
      <c r="E38" s="115">
        <v>15</v>
      </c>
      <c r="F38" s="114">
        <v>13</v>
      </c>
      <c r="G38" s="114">
        <v>15</v>
      </c>
      <c r="H38" s="114">
        <v>17</v>
      </c>
      <c r="I38" s="140">
        <v>24</v>
      </c>
      <c r="J38" s="115">
        <v>-9</v>
      </c>
      <c r="K38" s="116">
        <v>-37.5</v>
      </c>
    </row>
    <row r="39" spans="1:11" ht="14.1" customHeight="1" x14ac:dyDescent="0.2">
      <c r="A39" s="306">
        <v>51</v>
      </c>
      <c r="B39" s="307" t="s">
        <v>258</v>
      </c>
      <c r="C39" s="308"/>
      <c r="D39" s="113">
        <v>3.4651266103953797</v>
      </c>
      <c r="E39" s="115">
        <v>78</v>
      </c>
      <c r="F39" s="114">
        <v>75</v>
      </c>
      <c r="G39" s="114">
        <v>122</v>
      </c>
      <c r="H39" s="114">
        <v>107</v>
      </c>
      <c r="I39" s="140">
        <v>98</v>
      </c>
      <c r="J39" s="115">
        <v>-20</v>
      </c>
      <c r="K39" s="116">
        <v>-20.408163265306122</v>
      </c>
    </row>
    <row r="40" spans="1:11" ht="14.1" customHeight="1" x14ac:dyDescent="0.2">
      <c r="A40" s="306" t="s">
        <v>259</v>
      </c>
      <c r="B40" s="307" t="s">
        <v>260</v>
      </c>
      <c r="C40" s="308"/>
      <c r="D40" s="113">
        <v>3.1097290093291869</v>
      </c>
      <c r="E40" s="115">
        <v>70</v>
      </c>
      <c r="F40" s="114">
        <v>63</v>
      </c>
      <c r="G40" s="114">
        <v>117</v>
      </c>
      <c r="H40" s="114">
        <v>96</v>
      </c>
      <c r="I40" s="140">
        <v>81</v>
      </c>
      <c r="J40" s="115">
        <v>-11</v>
      </c>
      <c r="K40" s="116">
        <v>-13.580246913580247</v>
      </c>
    </row>
    <row r="41" spans="1:11" ht="14.1" customHeight="1" x14ac:dyDescent="0.2">
      <c r="A41" s="306"/>
      <c r="B41" s="307" t="s">
        <v>261</v>
      </c>
      <c r="C41" s="308"/>
      <c r="D41" s="113">
        <v>2.265659706796979</v>
      </c>
      <c r="E41" s="115">
        <v>51</v>
      </c>
      <c r="F41" s="114">
        <v>47</v>
      </c>
      <c r="G41" s="114">
        <v>69</v>
      </c>
      <c r="H41" s="114">
        <v>60</v>
      </c>
      <c r="I41" s="140">
        <v>58</v>
      </c>
      <c r="J41" s="115">
        <v>-7</v>
      </c>
      <c r="K41" s="116">
        <v>-12.068965517241379</v>
      </c>
    </row>
    <row r="42" spans="1:11" ht="14.1" customHeight="1" x14ac:dyDescent="0.2">
      <c r="A42" s="306">
        <v>52</v>
      </c>
      <c r="B42" s="307" t="s">
        <v>262</v>
      </c>
      <c r="C42" s="308"/>
      <c r="D42" s="113">
        <v>3.6428254109284763</v>
      </c>
      <c r="E42" s="115">
        <v>82</v>
      </c>
      <c r="F42" s="114">
        <v>80</v>
      </c>
      <c r="G42" s="114">
        <v>82</v>
      </c>
      <c r="H42" s="114">
        <v>73</v>
      </c>
      <c r="I42" s="140">
        <v>129</v>
      </c>
      <c r="J42" s="115">
        <v>-47</v>
      </c>
      <c r="K42" s="116">
        <v>-36.434108527131784</v>
      </c>
    </row>
    <row r="43" spans="1:11" ht="14.1" customHeight="1" x14ac:dyDescent="0.2">
      <c r="A43" s="306" t="s">
        <v>263</v>
      </c>
      <c r="B43" s="307" t="s">
        <v>264</v>
      </c>
      <c r="C43" s="308"/>
      <c r="D43" s="113">
        <v>3.2430031097290093</v>
      </c>
      <c r="E43" s="115">
        <v>73</v>
      </c>
      <c r="F43" s="114">
        <v>66</v>
      </c>
      <c r="G43" s="114">
        <v>75</v>
      </c>
      <c r="H43" s="114">
        <v>63</v>
      </c>
      <c r="I43" s="140">
        <v>123</v>
      </c>
      <c r="J43" s="115">
        <v>-50</v>
      </c>
      <c r="K43" s="116">
        <v>-40.650406504065039</v>
      </c>
    </row>
    <row r="44" spans="1:11" ht="14.1" customHeight="1" x14ac:dyDescent="0.2">
      <c r="A44" s="306">
        <v>53</v>
      </c>
      <c r="B44" s="307" t="s">
        <v>265</v>
      </c>
      <c r="C44" s="308"/>
      <c r="D44" s="113">
        <v>0.79964460239893376</v>
      </c>
      <c r="E44" s="115">
        <v>18</v>
      </c>
      <c r="F44" s="114">
        <v>20</v>
      </c>
      <c r="G44" s="114">
        <v>22</v>
      </c>
      <c r="H44" s="114">
        <v>18</v>
      </c>
      <c r="I44" s="140">
        <v>33</v>
      </c>
      <c r="J44" s="115">
        <v>-15</v>
      </c>
      <c r="K44" s="116">
        <v>-45.454545454545453</v>
      </c>
    </row>
    <row r="45" spans="1:11" ht="14.1" customHeight="1" x14ac:dyDescent="0.2">
      <c r="A45" s="306" t="s">
        <v>266</v>
      </c>
      <c r="B45" s="307" t="s">
        <v>267</v>
      </c>
      <c r="C45" s="308"/>
      <c r="D45" s="113">
        <v>0.75521990226565971</v>
      </c>
      <c r="E45" s="115">
        <v>17</v>
      </c>
      <c r="F45" s="114">
        <v>20</v>
      </c>
      <c r="G45" s="114">
        <v>22</v>
      </c>
      <c r="H45" s="114">
        <v>16</v>
      </c>
      <c r="I45" s="140">
        <v>25</v>
      </c>
      <c r="J45" s="115">
        <v>-8</v>
      </c>
      <c r="K45" s="116">
        <v>-32</v>
      </c>
    </row>
    <row r="46" spans="1:11" ht="14.1" customHeight="1" x14ac:dyDescent="0.2">
      <c r="A46" s="306">
        <v>54</v>
      </c>
      <c r="B46" s="307" t="s">
        <v>268</v>
      </c>
      <c r="C46" s="308"/>
      <c r="D46" s="113">
        <v>5.9529098178587292</v>
      </c>
      <c r="E46" s="115">
        <v>134</v>
      </c>
      <c r="F46" s="114">
        <v>182</v>
      </c>
      <c r="G46" s="114">
        <v>107</v>
      </c>
      <c r="H46" s="114">
        <v>97</v>
      </c>
      <c r="I46" s="140">
        <v>130</v>
      </c>
      <c r="J46" s="115">
        <v>4</v>
      </c>
      <c r="K46" s="116">
        <v>3.0769230769230771</v>
      </c>
    </row>
    <row r="47" spans="1:11" ht="14.1" customHeight="1" x14ac:dyDescent="0.2">
      <c r="A47" s="306">
        <v>61</v>
      </c>
      <c r="B47" s="307" t="s">
        <v>269</v>
      </c>
      <c r="C47" s="308"/>
      <c r="D47" s="113">
        <v>0.88849400266548206</v>
      </c>
      <c r="E47" s="115">
        <v>20</v>
      </c>
      <c r="F47" s="114">
        <v>20</v>
      </c>
      <c r="G47" s="114">
        <v>18</v>
      </c>
      <c r="H47" s="114">
        <v>29</v>
      </c>
      <c r="I47" s="140">
        <v>33</v>
      </c>
      <c r="J47" s="115">
        <v>-13</v>
      </c>
      <c r="K47" s="116">
        <v>-39.393939393939391</v>
      </c>
    </row>
    <row r="48" spans="1:11" ht="14.1" customHeight="1" x14ac:dyDescent="0.2">
      <c r="A48" s="306">
        <v>62</v>
      </c>
      <c r="B48" s="307" t="s">
        <v>270</v>
      </c>
      <c r="C48" s="308"/>
      <c r="D48" s="113">
        <v>9.1514882274544647</v>
      </c>
      <c r="E48" s="115">
        <v>206</v>
      </c>
      <c r="F48" s="114">
        <v>234</v>
      </c>
      <c r="G48" s="114">
        <v>264</v>
      </c>
      <c r="H48" s="114">
        <v>179</v>
      </c>
      <c r="I48" s="140">
        <v>194</v>
      </c>
      <c r="J48" s="115">
        <v>12</v>
      </c>
      <c r="K48" s="116">
        <v>6.1855670103092786</v>
      </c>
    </row>
    <row r="49" spans="1:11" ht="14.1" customHeight="1" x14ac:dyDescent="0.2">
      <c r="A49" s="306">
        <v>63</v>
      </c>
      <c r="B49" s="307" t="s">
        <v>271</v>
      </c>
      <c r="C49" s="308"/>
      <c r="D49" s="113">
        <v>9.817858729453576</v>
      </c>
      <c r="E49" s="115">
        <v>221</v>
      </c>
      <c r="F49" s="114">
        <v>256</v>
      </c>
      <c r="G49" s="114">
        <v>200</v>
      </c>
      <c r="H49" s="114">
        <v>154</v>
      </c>
      <c r="I49" s="140">
        <v>217</v>
      </c>
      <c r="J49" s="115">
        <v>4</v>
      </c>
      <c r="K49" s="116">
        <v>1.8433179723502304</v>
      </c>
    </row>
    <row r="50" spans="1:11" ht="14.1" customHeight="1" x14ac:dyDescent="0.2">
      <c r="A50" s="306" t="s">
        <v>272</v>
      </c>
      <c r="B50" s="307" t="s">
        <v>273</v>
      </c>
      <c r="C50" s="308"/>
      <c r="D50" s="113">
        <v>2.4877832074633495</v>
      </c>
      <c r="E50" s="115">
        <v>56</v>
      </c>
      <c r="F50" s="114">
        <v>61</v>
      </c>
      <c r="G50" s="114">
        <v>37</v>
      </c>
      <c r="H50" s="114">
        <v>22</v>
      </c>
      <c r="I50" s="140">
        <v>41</v>
      </c>
      <c r="J50" s="115">
        <v>15</v>
      </c>
      <c r="K50" s="116">
        <v>36.585365853658537</v>
      </c>
    </row>
    <row r="51" spans="1:11" ht="14.1" customHeight="1" x14ac:dyDescent="0.2">
      <c r="A51" s="306" t="s">
        <v>274</v>
      </c>
      <c r="B51" s="307" t="s">
        <v>275</v>
      </c>
      <c r="C51" s="308"/>
      <c r="D51" s="113">
        <v>6.8414038205242118</v>
      </c>
      <c r="E51" s="115">
        <v>154</v>
      </c>
      <c r="F51" s="114">
        <v>189</v>
      </c>
      <c r="G51" s="114">
        <v>153</v>
      </c>
      <c r="H51" s="114">
        <v>124</v>
      </c>
      <c r="I51" s="140">
        <v>163</v>
      </c>
      <c r="J51" s="115">
        <v>-9</v>
      </c>
      <c r="K51" s="116">
        <v>-5.5214723926380369</v>
      </c>
    </row>
    <row r="52" spans="1:11" ht="14.1" customHeight="1" x14ac:dyDescent="0.2">
      <c r="A52" s="306">
        <v>71</v>
      </c>
      <c r="B52" s="307" t="s">
        <v>276</v>
      </c>
      <c r="C52" s="308"/>
      <c r="D52" s="113">
        <v>6.2638827187916482</v>
      </c>
      <c r="E52" s="115">
        <v>141</v>
      </c>
      <c r="F52" s="114">
        <v>102</v>
      </c>
      <c r="G52" s="114">
        <v>127</v>
      </c>
      <c r="H52" s="114">
        <v>159</v>
      </c>
      <c r="I52" s="140">
        <v>227</v>
      </c>
      <c r="J52" s="115">
        <v>-86</v>
      </c>
      <c r="K52" s="116">
        <v>-37.885462555066077</v>
      </c>
    </row>
    <row r="53" spans="1:11" ht="14.1" customHeight="1" x14ac:dyDescent="0.2">
      <c r="A53" s="306" t="s">
        <v>277</v>
      </c>
      <c r="B53" s="307" t="s">
        <v>278</v>
      </c>
      <c r="C53" s="308"/>
      <c r="D53" s="113">
        <v>1.332741003998223</v>
      </c>
      <c r="E53" s="115">
        <v>30</v>
      </c>
      <c r="F53" s="114">
        <v>18</v>
      </c>
      <c r="G53" s="114">
        <v>26</v>
      </c>
      <c r="H53" s="114">
        <v>29</v>
      </c>
      <c r="I53" s="140">
        <v>55</v>
      </c>
      <c r="J53" s="115">
        <v>-25</v>
      </c>
      <c r="K53" s="116">
        <v>-45.454545454545453</v>
      </c>
    </row>
    <row r="54" spans="1:11" ht="14.1" customHeight="1" x14ac:dyDescent="0.2">
      <c r="A54" s="306" t="s">
        <v>279</v>
      </c>
      <c r="B54" s="307" t="s">
        <v>280</v>
      </c>
      <c r="C54" s="308"/>
      <c r="D54" s="113">
        <v>4.3091959129275876</v>
      </c>
      <c r="E54" s="115">
        <v>97</v>
      </c>
      <c r="F54" s="114">
        <v>72</v>
      </c>
      <c r="G54" s="114">
        <v>89</v>
      </c>
      <c r="H54" s="114">
        <v>123</v>
      </c>
      <c r="I54" s="140">
        <v>157</v>
      </c>
      <c r="J54" s="115">
        <v>-60</v>
      </c>
      <c r="K54" s="116">
        <v>-38.216560509554142</v>
      </c>
    </row>
    <row r="55" spans="1:11" ht="14.1" customHeight="1" x14ac:dyDescent="0.2">
      <c r="A55" s="306">
        <v>72</v>
      </c>
      <c r="B55" s="307" t="s">
        <v>281</v>
      </c>
      <c r="C55" s="308"/>
      <c r="D55" s="113">
        <v>2.1323856063971567</v>
      </c>
      <c r="E55" s="115">
        <v>48</v>
      </c>
      <c r="F55" s="114">
        <v>30</v>
      </c>
      <c r="G55" s="114">
        <v>40</v>
      </c>
      <c r="H55" s="114">
        <v>40</v>
      </c>
      <c r="I55" s="140">
        <v>50</v>
      </c>
      <c r="J55" s="115">
        <v>-2</v>
      </c>
      <c r="K55" s="116">
        <v>-4</v>
      </c>
    </row>
    <row r="56" spans="1:11" ht="14.1" customHeight="1" x14ac:dyDescent="0.2">
      <c r="A56" s="306" t="s">
        <v>282</v>
      </c>
      <c r="B56" s="307" t="s">
        <v>283</v>
      </c>
      <c r="C56" s="308"/>
      <c r="D56" s="113">
        <v>1.1106175033318526</v>
      </c>
      <c r="E56" s="115">
        <v>25</v>
      </c>
      <c r="F56" s="114">
        <v>15</v>
      </c>
      <c r="G56" s="114">
        <v>16</v>
      </c>
      <c r="H56" s="114">
        <v>27</v>
      </c>
      <c r="I56" s="140">
        <v>21</v>
      </c>
      <c r="J56" s="115">
        <v>4</v>
      </c>
      <c r="K56" s="116">
        <v>19.047619047619047</v>
      </c>
    </row>
    <row r="57" spans="1:11" ht="14.1" customHeight="1" x14ac:dyDescent="0.2">
      <c r="A57" s="306" t="s">
        <v>284</v>
      </c>
      <c r="B57" s="307" t="s">
        <v>285</v>
      </c>
      <c r="C57" s="308"/>
      <c r="D57" s="113">
        <v>0.39982230119946688</v>
      </c>
      <c r="E57" s="115">
        <v>9</v>
      </c>
      <c r="F57" s="114">
        <v>5</v>
      </c>
      <c r="G57" s="114">
        <v>5</v>
      </c>
      <c r="H57" s="114">
        <v>4</v>
      </c>
      <c r="I57" s="140">
        <v>9</v>
      </c>
      <c r="J57" s="115">
        <v>0</v>
      </c>
      <c r="K57" s="116">
        <v>0</v>
      </c>
    </row>
    <row r="58" spans="1:11" ht="14.1" customHeight="1" x14ac:dyDescent="0.2">
      <c r="A58" s="306">
        <v>73</v>
      </c>
      <c r="B58" s="307" t="s">
        <v>286</v>
      </c>
      <c r="C58" s="308"/>
      <c r="D58" s="113">
        <v>2.1768103065304309</v>
      </c>
      <c r="E58" s="115">
        <v>49</v>
      </c>
      <c r="F58" s="114">
        <v>19</v>
      </c>
      <c r="G58" s="114">
        <v>34</v>
      </c>
      <c r="H58" s="114">
        <v>34</v>
      </c>
      <c r="I58" s="140">
        <v>32</v>
      </c>
      <c r="J58" s="115">
        <v>17</v>
      </c>
      <c r="K58" s="116">
        <v>53.125</v>
      </c>
    </row>
    <row r="59" spans="1:11" ht="14.1" customHeight="1" x14ac:dyDescent="0.2">
      <c r="A59" s="306" t="s">
        <v>287</v>
      </c>
      <c r="B59" s="307" t="s">
        <v>288</v>
      </c>
      <c r="C59" s="308"/>
      <c r="D59" s="113">
        <v>0.97734340293203026</v>
      </c>
      <c r="E59" s="115">
        <v>22</v>
      </c>
      <c r="F59" s="114">
        <v>14</v>
      </c>
      <c r="G59" s="114">
        <v>30</v>
      </c>
      <c r="H59" s="114">
        <v>23</v>
      </c>
      <c r="I59" s="140">
        <v>22</v>
      </c>
      <c r="J59" s="115">
        <v>0</v>
      </c>
      <c r="K59" s="116">
        <v>0</v>
      </c>
    </row>
    <row r="60" spans="1:11" ht="14.1" customHeight="1" x14ac:dyDescent="0.2">
      <c r="A60" s="306">
        <v>81</v>
      </c>
      <c r="B60" s="307" t="s">
        <v>289</v>
      </c>
      <c r="C60" s="308"/>
      <c r="D60" s="113">
        <v>7.1968014215904041</v>
      </c>
      <c r="E60" s="115">
        <v>162</v>
      </c>
      <c r="F60" s="114">
        <v>214</v>
      </c>
      <c r="G60" s="114">
        <v>197</v>
      </c>
      <c r="H60" s="114">
        <v>182</v>
      </c>
      <c r="I60" s="140">
        <v>190</v>
      </c>
      <c r="J60" s="115">
        <v>-28</v>
      </c>
      <c r="K60" s="116">
        <v>-14.736842105263158</v>
      </c>
    </row>
    <row r="61" spans="1:11" ht="14.1" customHeight="1" x14ac:dyDescent="0.2">
      <c r="A61" s="306" t="s">
        <v>290</v>
      </c>
      <c r="B61" s="307" t="s">
        <v>291</v>
      </c>
      <c r="C61" s="308"/>
      <c r="D61" s="113">
        <v>2.0879609062638829</v>
      </c>
      <c r="E61" s="115">
        <v>47</v>
      </c>
      <c r="F61" s="114">
        <v>45</v>
      </c>
      <c r="G61" s="114">
        <v>54</v>
      </c>
      <c r="H61" s="114">
        <v>69</v>
      </c>
      <c r="I61" s="140">
        <v>47</v>
      </c>
      <c r="J61" s="115">
        <v>0</v>
      </c>
      <c r="K61" s="116">
        <v>0</v>
      </c>
    </row>
    <row r="62" spans="1:11" ht="14.1" customHeight="1" x14ac:dyDescent="0.2">
      <c r="A62" s="306" t="s">
        <v>292</v>
      </c>
      <c r="B62" s="307" t="s">
        <v>293</v>
      </c>
      <c r="C62" s="308"/>
      <c r="D62" s="113">
        <v>2.8876055086628165</v>
      </c>
      <c r="E62" s="115">
        <v>65</v>
      </c>
      <c r="F62" s="114">
        <v>101</v>
      </c>
      <c r="G62" s="114">
        <v>87</v>
      </c>
      <c r="H62" s="114">
        <v>69</v>
      </c>
      <c r="I62" s="140">
        <v>72</v>
      </c>
      <c r="J62" s="115">
        <v>-7</v>
      </c>
      <c r="K62" s="116">
        <v>-9.7222222222222214</v>
      </c>
    </row>
    <row r="63" spans="1:11" ht="14.1" customHeight="1" x14ac:dyDescent="0.2">
      <c r="A63" s="306"/>
      <c r="B63" s="307" t="s">
        <v>294</v>
      </c>
      <c r="C63" s="308"/>
      <c r="D63" s="113">
        <v>2.6210573078631718</v>
      </c>
      <c r="E63" s="115">
        <v>59</v>
      </c>
      <c r="F63" s="114">
        <v>86</v>
      </c>
      <c r="G63" s="114">
        <v>80</v>
      </c>
      <c r="H63" s="114">
        <v>58</v>
      </c>
      <c r="I63" s="140">
        <v>68</v>
      </c>
      <c r="J63" s="115">
        <v>-9</v>
      </c>
      <c r="K63" s="116">
        <v>-13.235294117647058</v>
      </c>
    </row>
    <row r="64" spans="1:11" ht="14.1" customHeight="1" x14ac:dyDescent="0.2">
      <c r="A64" s="306" t="s">
        <v>295</v>
      </c>
      <c r="B64" s="307" t="s">
        <v>296</v>
      </c>
      <c r="C64" s="308"/>
      <c r="D64" s="113">
        <v>0.71079520213238556</v>
      </c>
      <c r="E64" s="115">
        <v>16</v>
      </c>
      <c r="F64" s="114">
        <v>13</v>
      </c>
      <c r="G64" s="114">
        <v>17</v>
      </c>
      <c r="H64" s="114">
        <v>14</v>
      </c>
      <c r="I64" s="140">
        <v>21</v>
      </c>
      <c r="J64" s="115">
        <v>-5</v>
      </c>
      <c r="K64" s="116">
        <v>-23.80952380952381</v>
      </c>
    </row>
    <row r="65" spans="1:11" ht="14.1" customHeight="1" x14ac:dyDescent="0.2">
      <c r="A65" s="306" t="s">
        <v>297</v>
      </c>
      <c r="B65" s="307" t="s">
        <v>298</v>
      </c>
      <c r="C65" s="308"/>
      <c r="D65" s="113">
        <v>0.48867170146601513</v>
      </c>
      <c r="E65" s="115">
        <v>11</v>
      </c>
      <c r="F65" s="114">
        <v>27</v>
      </c>
      <c r="G65" s="114">
        <v>14</v>
      </c>
      <c r="H65" s="114">
        <v>17</v>
      </c>
      <c r="I65" s="140">
        <v>32</v>
      </c>
      <c r="J65" s="115">
        <v>-21</v>
      </c>
      <c r="K65" s="116">
        <v>-65.625</v>
      </c>
    </row>
    <row r="66" spans="1:11" ht="14.1" customHeight="1" x14ac:dyDescent="0.2">
      <c r="A66" s="306">
        <v>82</v>
      </c>
      <c r="B66" s="307" t="s">
        <v>299</v>
      </c>
      <c r="C66" s="308"/>
      <c r="D66" s="113">
        <v>5.6419369169258111</v>
      </c>
      <c r="E66" s="115">
        <v>127</v>
      </c>
      <c r="F66" s="114">
        <v>69</v>
      </c>
      <c r="G66" s="114">
        <v>114</v>
      </c>
      <c r="H66" s="114">
        <v>86</v>
      </c>
      <c r="I66" s="140">
        <v>82</v>
      </c>
      <c r="J66" s="115">
        <v>45</v>
      </c>
      <c r="K66" s="116">
        <v>54.878048780487802</v>
      </c>
    </row>
    <row r="67" spans="1:11" ht="14.1" customHeight="1" x14ac:dyDescent="0.2">
      <c r="A67" s="306" t="s">
        <v>300</v>
      </c>
      <c r="B67" s="307" t="s">
        <v>301</v>
      </c>
      <c r="C67" s="308"/>
      <c r="D67" s="113">
        <v>4.0426477121279429</v>
      </c>
      <c r="E67" s="115">
        <v>91</v>
      </c>
      <c r="F67" s="114">
        <v>48</v>
      </c>
      <c r="G67" s="114">
        <v>80</v>
      </c>
      <c r="H67" s="114">
        <v>60</v>
      </c>
      <c r="I67" s="140">
        <v>61</v>
      </c>
      <c r="J67" s="115">
        <v>30</v>
      </c>
      <c r="K67" s="116">
        <v>49.180327868852459</v>
      </c>
    </row>
    <row r="68" spans="1:11" ht="14.1" customHeight="1" x14ac:dyDescent="0.2">
      <c r="A68" s="306" t="s">
        <v>302</v>
      </c>
      <c r="B68" s="307" t="s">
        <v>303</v>
      </c>
      <c r="C68" s="308"/>
      <c r="D68" s="113">
        <v>0.97734340293203026</v>
      </c>
      <c r="E68" s="115">
        <v>22</v>
      </c>
      <c r="F68" s="114">
        <v>12</v>
      </c>
      <c r="G68" s="114">
        <v>26</v>
      </c>
      <c r="H68" s="114">
        <v>15</v>
      </c>
      <c r="I68" s="140">
        <v>13</v>
      </c>
      <c r="J68" s="115">
        <v>9</v>
      </c>
      <c r="K68" s="116">
        <v>69.230769230769226</v>
      </c>
    </row>
    <row r="69" spans="1:11" ht="14.1" customHeight="1" x14ac:dyDescent="0.2">
      <c r="A69" s="306">
        <v>83</v>
      </c>
      <c r="B69" s="307" t="s">
        <v>304</v>
      </c>
      <c r="C69" s="308"/>
      <c r="D69" s="113">
        <v>4.3091959129275876</v>
      </c>
      <c r="E69" s="115">
        <v>97</v>
      </c>
      <c r="F69" s="114">
        <v>152</v>
      </c>
      <c r="G69" s="114">
        <v>268</v>
      </c>
      <c r="H69" s="114">
        <v>120</v>
      </c>
      <c r="I69" s="140">
        <v>115</v>
      </c>
      <c r="J69" s="115">
        <v>-18</v>
      </c>
      <c r="K69" s="116">
        <v>-15.652173913043478</v>
      </c>
    </row>
    <row r="70" spans="1:11" ht="14.1" customHeight="1" x14ac:dyDescent="0.2">
      <c r="A70" s="306" t="s">
        <v>305</v>
      </c>
      <c r="B70" s="307" t="s">
        <v>306</v>
      </c>
      <c r="C70" s="308"/>
      <c r="D70" s="113">
        <v>3.0653043091959131</v>
      </c>
      <c r="E70" s="115">
        <v>69</v>
      </c>
      <c r="F70" s="114">
        <v>124</v>
      </c>
      <c r="G70" s="114">
        <v>240</v>
      </c>
      <c r="H70" s="114">
        <v>99</v>
      </c>
      <c r="I70" s="140">
        <v>83</v>
      </c>
      <c r="J70" s="115">
        <v>-14</v>
      </c>
      <c r="K70" s="116">
        <v>-16.867469879518072</v>
      </c>
    </row>
    <row r="71" spans="1:11" ht="14.1" customHeight="1" x14ac:dyDescent="0.2">
      <c r="A71" s="306"/>
      <c r="B71" s="307" t="s">
        <v>307</v>
      </c>
      <c r="C71" s="308"/>
      <c r="D71" s="113">
        <v>1.5992892047978675</v>
      </c>
      <c r="E71" s="115">
        <v>36</v>
      </c>
      <c r="F71" s="114">
        <v>86</v>
      </c>
      <c r="G71" s="114">
        <v>122</v>
      </c>
      <c r="H71" s="114">
        <v>63</v>
      </c>
      <c r="I71" s="140">
        <v>51</v>
      </c>
      <c r="J71" s="115">
        <v>-15</v>
      </c>
      <c r="K71" s="116">
        <v>-29.411764705882351</v>
      </c>
    </row>
    <row r="72" spans="1:11" ht="14.1" customHeight="1" x14ac:dyDescent="0.2">
      <c r="A72" s="306">
        <v>84</v>
      </c>
      <c r="B72" s="307" t="s">
        <v>308</v>
      </c>
      <c r="C72" s="308"/>
      <c r="D72" s="113">
        <v>1.7769880053309641</v>
      </c>
      <c r="E72" s="115">
        <v>40</v>
      </c>
      <c r="F72" s="114">
        <v>22</v>
      </c>
      <c r="G72" s="114">
        <v>52</v>
      </c>
      <c r="H72" s="114">
        <v>21</v>
      </c>
      <c r="I72" s="140">
        <v>27</v>
      </c>
      <c r="J72" s="115">
        <v>13</v>
      </c>
      <c r="K72" s="116">
        <v>48.148148148148145</v>
      </c>
    </row>
    <row r="73" spans="1:11" ht="14.1" customHeight="1" x14ac:dyDescent="0.2">
      <c r="A73" s="306" t="s">
        <v>309</v>
      </c>
      <c r="B73" s="307" t="s">
        <v>310</v>
      </c>
      <c r="C73" s="308"/>
      <c r="D73" s="113">
        <v>0.75521990226565971</v>
      </c>
      <c r="E73" s="115">
        <v>17</v>
      </c>
      <c r="F73" s="114">
        <v>4</v>
      </c>
      <c r="G73" s="114">
        <v>25</v>
      </c>
      <c r="H73" s="114">
        <v>5</v>
      </c>
      <c r="I73" s="140">
        <v>17</v>
      </c>
      <c r="J73" s="115">
        <v>0</v>
      </c>
      <c r="K73" s="116">
        <v>0</v>
      </c>
    </row>
    <row r="74" spans="1:11" ht="14.1" customHeight="1" x14ac:dyDescent="0.2">
      <c r="A74" s="306" t="s">
        <v>311</v>
      </c>
      <c r="B74" s="307" t="s">
        <v>312</v>
      </c>
      <c r="C74" s="308"/>
      <c r="D74" s="113">
        <v>0.13327410039982229</v>
      </c>
      <c r="E74" s="115">
        <v>3</v>
      </c>
      <c r="F74" s="114">
        <v>3</v>
      </c>
      <c r="G74" s="114">
        <v>9</v>
      </c>
      <c r="H74" s="114" t="s">
        <v>513</v>
      </c>
      <c r="I74" s="140">
        <v>6</v>
      </c>
      <c r="J74" s="115">
        <v>-3</v>
      </c>
      <c r="K74" s="116">
        <v>-50</v>
      </c>
    </row>
    <row r="75" spans="1:11" ht="14.1" customHeight="1" x14ac:dyDescent="0.2">
      <c r="A75" s="306" t="s">
        <v>313</v>
      </c>
      <c r="B75" s="307" t="s">
        <v>314</v>
      </c>
      <c r="C75" s="308"/>
      <c r="D75" s="113">
        <v>0</v>
      </c>
      <c r="E75" s="115">
        <v>0</v>
      </c>
      <c r="F75" s="114" t="s">
        <v>513</v>
      </c>
      <c r="G75" s="114">
        <v>0</v>
      </c>
      <c r="H75" s="114" t="s">
        <v>513</v>
      </c>
      <c r="I75" s="140">
        <v>0</v>
      </c>
      <c r="J75" s="115">
        <v>0</v>
      </c>
      <c r="K75" s="116">
        <v>0</v>
      </c>
    </row>
    <row r="76" spans="1:11" ht="14.1" customHeight="1" x14ac:dyDescent="0.2">
      <c r="A76" s="306">
        <v>91</v>
      </c>
      <c r="B76" s="307" t="s">
        <v>315</v>
      </c>
      <c r="C76" s="308"/>
      <c r="D76" s="113" t="s">
        <v>513</v>
      </c>
      <c r="E76" s="115" t="s">
        <v>513</v>
      </c>
      <c r="F76" s="114">
        <v>9</v>
      </c>
      <c r="G76" s="114">
        <v>4</v>
      </c>
      <c r="H76" s="114">
        <v>9</v>
      </c>
      <c r="I76" s="140">
        <v>5</v>
      </c>
      <c r="J76" s="115" t="s">
        <v>513</v>
      </c>
      <c r="K76" s="116" t="s">
        <v>513</v>
      </c>
    </row>
    <row r="77" spans="1:11" ht="14.1" customHeight="1" x14ac:dyDescent="0.2">
      <c r="A77" s="306">
        <v>92</v>
      </c>
      <c r="B77" s="307" t="s">
        <v>316</v>
      </c>
      <c r="C77" s="308"/>
      <c r="D77" s="113">
        <v>3.5539760106619283</v>
      </c>
      <c r="E77" s="115">
        <v>80</v>
      </c>
      <c r="F77" s="114">
        <v>60</v>
      </c>
      <c r="G77" s="114">
        <v>77</v>
      </c>
      <c r="H77" s="114">
        <v>75</v>
      </c>
      <c r="I77" s="140">
        <v>81</v>
      </c>
      <c r="J77" s="115">
        <v>-1</v>
      </c>
      <c r="K77" s="116">
        <v>-1.2345679012345678</v>
      </c>
    </row>
    <row r="78" spans="1:11" ht="14.1" customHeight="1" x14ac:dyDescent="0.2">
      <c r="A78" s="306">
        <v>93</v>
      </c>
      <c r="B78" s="307" t="s">
        <v>317</v>
      </c>
      <c r="C78" s="308"/>
      <c r="D78" s="113" t="s">
        <v>513</v>
      </c>
      <c r="E78" s="115" t="s">
        <v>513</v>
      </c>
      <c r="F78" s="114">
        <v>3</v>
      </c>
      <c r="G78" s="114" t="s">
        <v>513</v>
      </c>
      <c r="H78" s="114" t="s">
        <v>513</v>
      </c>
      <c r="I78" s="140">
        <v>3</v>
      </c>
      <c r="J78" s="115" t="s">
        <v>513</v>
      </c>
      <c r="K78" s="116" t="s">
        <v>513</v>
      </c>
    </row>
    <row r="79" spans="1:11" ht="14.1" customHeight="1" x14ac:dyDescent="0.2">
      <c r="A79" s="306">
        <v>94</v>
      </c>
      <c r="B79" s="307" t="s">
        <v>318</v>
      </c>
      <c r="C79" s="308"/>
      <c r="D79" s="113" t="s">
        <v>513</v>
      </c>
      <c r="E79" s="115" t="s">
        <v>513</v>
      </c>
      <c r="F79" s="114">
        <v>6</v>
      </c>
      <c r="G79" s="114" t="s">
        <v>513</v>
      </c>
      <c r="H79" s="114">
        <v>4</v>
      </c>
      <c r="I79" s="140">
        <v>0</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23513</v>
      </c>
      <c r="C10" s="114">
        <v>11848</v>
      </c>
      <c r="D10" s="114">
        <v>11665</v>
      </c>
      <c r="E10" s="114">
        <v>17390</v>
      </c>
      <c r="F10" s="114">
        <v>6116</v>
      </c>
      <c r="G10" s="114">
        <v>2967</v>
      </c>
      <c r="H10" s="114">
        <v>6149</v>
      </c>
      <c r="I10" s="115">
        <v>8243</v>
      </c>
      <c r="J10" s="114">
        <v>6408</v>
      </c>
      <c r="K10" s="114">
        <v>1835</v>
      </c>
      <c r="L10" s="423">
        <v>2105</v>
      </c>
      <c r="M10" s="424">
        <v>2125</v>
      </c>
    </row>
    <row r="11" spans="1:13" ht="11.1" customHeight="1" x14ac:dyDescent="0.2">
      <c r="A11" s="422" t="s">
        <v>387</v>
      </c>
      <c r="B11" s="115">
        <v>24002</v>
      </c>
      <c r="C11" s="114">
        <v>12223</v>
      </c>
      <c r="D11" s="114">
        <v>11779</v>
      </c>
      <c r="E11" s="114">
        <v>17737</v>
      </c>
      <c r="F11" s="114">
        <v>6257</v>
      </c>
      <c r="G11" s="114">
        <v>2851</v>
      </c>
      <c r="H11" s="114">
        <v>6388</v>
      </c>
      <c r="I11" s="115">
        <v>8586</v>
      </c>
      <c r="J11" s="114">
        <v>6620</v>
      </c>
      <c r="K11" s="114">
        <v>1966</v>
      </c>
      <c r="L11" s="423">
        <v>2235</v>
      </c>
      <c r="M11" s="424">
        <v>1828</v>
      </c>
    </row>
    <row r="12" spans="1:13" ht="11.1" customHeight="1" x14ac:dyDescent="0.2">
      <c r="A12" s="422" t="s">
        <v>388</v>
      </c>
      <c r="B12" s="115">
        <v>24636</v>
      </c>
      <c r="C12" s="114">
        <v>12483</v>
      </c>
      <c r="D12" s="114">
        <v>12153</v>
      </c>
      <c r="E12" s="114">
        <v>18271</v>
      </c>
      <c r="F12" s="114">
        <v>6353</v>
      </c>
      <c r="G12" s="114">
        <v>3281</v>
      </c>
      <c r="H12" s="114">
        <v>6507</v>
      </c>
      <c r="I12" s="115">
        <v>8661</v>
      </c>
      <c r="J12" s="114">
        <v>6633</v>
      </c>
      <c r="K12" s="114">
        <v>2028</v>
      </c>
      <c r="L12" s="423">
        <v>2500</v>
      </c>
      <c r="M12" s="424">
        <v>1997</v>
      </c>
    </row>
    <row r="13" spans="1:13" s="110" customFormat="1" ht="11.1" customHeight="1" x14ac:dyDescent="0.2">
      <c r="A13" s="422" t="s">
        <v>389</v>
      </c>
      <c r="B13" s="115">
        <v>23966</v>
      </c>
      <c r="C13" s="114">
        <v>12149</v>
      </c>
      <c r="D13" s="114">
        <v>11817</v>
      </c>
      <c r="E13" s="114">
        <v>17697</v>
      </c>
      <c r="F13" s="114">
        <v>6260</v>
      </c>
      <c r="G13" s="114">
        <v>3132</v>
      </c>
      <c r="H13" s="114">
        <v>6421</v>
      </c>
      <c r="I13" s="115">
        <v>8444</v>
      </c>
      <c r="J13" s="114">
        <v>6531</v>
      </c>
      <c r="K13" s="114">
        <v>1913</v>
      </c>
      <c r="L13" s="423">
        <v>1490</v>
      </c>
      <c r="M13" s="424">
        <v>2261</v>
      </c>
    </row>
    <row r="14" spans="1:13" ht="15" customHeight="1" x14ac:dyDescent="0.2">
      <c r="A14" s="422" t="s">
        <v>390</v>
      </c>
      <c r="B14" s="115">
        <v>24336</v>
      </c>
      <c r="C14" s="114">
        <v>12385</v>
      </c>
      <c r="D14" s="114">
        <v>11951</v>
      </c>
      <c r="E14" s="114">
        <v>17120</v>
      </c>
      <c r="F14" s="114">
        <v>7215</v>
      </c>
      <c r="G14" s="114">
        <v>3044</v>
      </c>
      <c r="H14" s="114">
        <v>6628</v>
      </c>
      <c r="I14" s="115">
        <v>8358</v>
      </c>
      <c r="J14" s="114">
        <v>6427</v>
      </c>
      <c r="K14" s="114">
        <v>1931</v>
      </c>
      <c r="L14" s="423">
        <v>2337</v>
      </c>
      <c r="M14" s="424">
        <v>2010</v>
      </c>
    </row>
    <row r="15" spans="1:13" ht="11.1" customHeight="1" x14ac:dyDescent="0.2">
      <c r="A15" s="422" t="s">
        <v>387</v>
      </c>
      <c r="B15" s="115">
        <v>25213</v>
      </c>
      <c r="C15" s="114">
        <v>12843</v>
      </c>
      <c r="D15" s="114">
        <v>12370</v>
      </c>
      <c r="E15" s="114">
        <v>17514</v>
      </c>
      <c r="F15" s="114">
        <v>7699</v>
      </c>
      <c r="G15" s="114">
        <v>3015</v>
      </c>
      <c r="H15" s="114">
        <v>6996</v>
      </c>
      <c r="I15" s="115">
        <v>8798</v>
      </c>
      <c r="J15" s="114">
        <v>6701</v>
      </c>
      <c r="K15" s="114">
        <v>2097</v>
      </c>
      <c r="L15" s="423">
        <v>2552</v>
      </c>
      <c r="M15" s="424">
        <v>1761</v>
      </c>
    </row>
    <row r="16" spans="1:13" ht="11.1" customHeight="1" x14ac:dyDescent="0.2">
      <c r="A16" s="422" t="s">
        <v>388</v>
      </c>
      <c r="B16" s="115">
        <v>26011</v>
      </c>
      <c r="C16" s="114">
        <v>13280</v>
      </c>
      <c r="D16" s="114">
        <v>12731</v>
      </c>
      <c r="E16" s="114">
        <v>18168</v>
      </c>
      <c r="F16" s="114">
        <v>7841</v>
      </c>
      <c r="G16" s="114">
        <v>3458</v>
      </c>
      <c r="H16" s="114">
        <v>7177</v>
      </c>
      <c r="I16" s="115">
        <v>8833</v>
      </c>
      <c r="J16" s="114">
        <v>6600</v>
      </c>
      <c r="K16" s="114">
        <v>2233</v>
      </c>
      <c r="L16" s="423">
        <v>2819</v>
      </c>
      <c r="M16" s="424">
        <v>2229</v>
      </c>
    </row>
    <row r="17" spans="1:13" s="110" customFormat="1" ht="11.1" customHeight="1" x14ac:dyDescent="0.2">
      <c r="A17" s="422" t="s">
        <v>389</v>
      </c>
      <c r="B17" s="115">
        <v>25179</v>
      </c>
      <c r="C17" s="114">
        <v>12880</v>
      </c>
      <c r="D17" s="114">
        <v>12299</v>
      </c>
      <c r="E17" s="114">
        <v>17691</v>
      </c>
      <c r="F17" s="114">
        <v>7487</v>
      </c>
      <c r="G17" s="114">
        <v>3274</v>
      </c>
      <c r="H17" s="114">
        <v>7037</v>
      </c>
      <c r="I17" s="115">
        <v>8633</v>
      </c>
      <c r="J17" s="114">
        <v>6485</v>
      </c>
      <c r="K17" s="114">
        <v>2148</v>
      </c>
      <c r="L17" s="423">
        <v>1623</v>
      </c>
      <c r="M17" s="424">
        <v>2523</v>
      </c>
    </row>
    <row r="18" spans="1:13" ht="15" customHeight="1" x14ac:dyDescent="0.2">
      <c r="A18" s="422" t="s">
        <v>391</v>
      </c>
      <c r="B18" s="115">
        <v>25602</v>
      </c>
      <c r="C18" s="114">
        <v>13050</v>
      </c>
      <c r="D18" s="114">
        <v>12552</v>
      </c>
      <c r="E18" s="114">
        <v>17909</v>
      </c>
      <c r="F18" s="114">
        <v>7693</v>
      </c>
      <c r="G18" s="114">
        <v>3174</v>
      </c>
      <c r="H18" s="114">
        <v>7268</v>
      </c>
      <c r="I18" s="115">
        <v>8395</v>
      </c>
      <c r="J18" s="114">
        <v>6276</v>
      </c>
      <c r="K18" s="114">
        <v>2119</v>
      </c>
      <c r="L18" s="423">
        <v>2528</v>
      </c>
      <c r="M18" s="424">
        <v>2154</v>
      </c>
    </row>
    <row r="19" spans="1:13" ht="11.1" customHeight="1" x14ac:dyDescent="0.2">
      <c r="A19" s="422" t="s">
        <v>387</v>
      </c>
      <c r="B19" s="115">
        <v>26058</v>
      </c>
      <c r="C19" s="114">
        <v>13249</v>
      </c>
      <c r="D19" s="114">
        <v>12809</v>
      </c>
      <c r="E19" s="114">
        <v>18000</v>
      </c>
      <c r="F19" s="114">
        <v>8058</v>
      </c>
      <c r="G19" s="114">
        <v>3153</v>
      </c>
      <c r="H19" s="114">
        <v>7491</v>
      </c>
      <c r="I19" s="115">
        <v>8733</v>
      </c>
      <c r="J19" s="114">
        <v>6446</v>
      </c>
      <c r="K19" s="114">
        <v>2287</v>
      </c>
      <c r="L19" s="423">
        <v>2019</v>
      </c>
      <c r="M19" s="424">
        <v>1621</v>
      </c>
    </row>
    <row r="20" spans="1:13" ht="11.1" customHeight="1" x14ac:dyDescent="0.2">
      <c r="A20" s="422" t="s">
        <v>388</v>
      </c>
      <c r="B20" s="115">
        <v>26630</v>
      </c>
      <c r="C20" s="114">
        <v>13525</v>
      </c>
      <c r="D20" s="114">
        <v>13105</v>
      </c>
      <c r="E20" s="114">
        <v>18420</v>
      </c>
      <c r="F20" s="114">
        <v>8210</v>
      </c>
      <c r="G20" s="114">
        <v>3514</v>
      </c>
      <c r="H20" s="114">
        <v>7633</v>
      </c>
      <c r="I20" s="115">
        <v>8834</v>
      </c>
      <c r="J20" s="114">
        <v>6435</v>
      </c>
      <c r="K20" s="114">
        <v>2399</v>
      </c>
      <c r="L20" s="423">
        <v>2795</v>
      </c>
      <c r="M20" s="424">
        <v>2308</v>
      </c>
    </row>
    <row r="21" spans="1:13" s="110" customFormat="1" ht="11.1" customHeight="1" x14ac:dyDescent="0.2">
      <c r="A21" s="422" t="s">
        <v>389</v>
      </c>
      <c r="B21" s="115">
        <v>25792</v>
      </c>
      <c r="C21" s="114">
        <v>13090</v>
      </c>
      <c r="D21" s="114">
        <v>12702</v>
      </c>
      <c r="E21" s="114">
        <v>17939</v>
      </c>
      <c r="F21" s="114">
        <v>7853</v>
      </c>
      <c r="G21" s="114">
        <v>3311</v>
      </c>
      <c r="H21" s="114">
        <v>7516</v>
      </c>
      <c r="I21" s="115">
        <v>8660</v>
      </c>
      <c r="J21" s="114">
        <v>6391</v>
      </c>
      <c r="K21" s="114">
        <v>2269</v>
      </c>
      <c r="L21" s="423">
        <v>1381</v>
      </c>
      <c r="M21" s="424">
        <v>2393</v>
      </c>
    </row>
    <row r="22" spans="1:13" ht="15" customHeight="1" x14ac:dyDescent="0.2">
      <c r="A22" s="422" t="s">
        <v>392</v>
      </c>
      <c r="B22" s="115">
        <v>26155</v>
      </c>
      <c r="C22" s="114">
        <v>13233</v>
      </c>
      <c r="D22" s="114">
        <v>12922</v>
      </c>
      <c r="E22" s="114">
        <v>18155</v>
      </c>
      <c r="F22" s="114">
        <v>7999</v>
      </c>
      <c r="G22" s="114">
        <v>3227</v>
      </c>
      <c r="H22" s="114">
        <v>7800</v>
      </c>
      <c r="I22" s="115">
        <v>8577</v>
      </c>
      <c r="J22" s="114">
        <v>6315</v>
      </c>
      <c r="K22" s="114">
        <v>2262</v>
      </c>
      <c r="L22" s="423">
        <v>2284</v>
      </c>
      <c r="M22" s="424">
        <v>1960</v>
      </c>
    </row>
    <row r="23" spans="1:13" ht="11.1" customHeight="1" x14ac:dyDescent="0.2">
      <c r="A23" s="422" t="s">
        <v>387</v>
      </c>
      <c r="B23" s="115">
        <v>26523</v>
      </c>
      <c r="C23" s="114">
        <v>13523</v>
      </c>
      <c r="D23" s="114">
        <v>13000</v>
      </c>
      <c r="E23" s="114">
        <v>18360</v>
      </c>
      <c r="F23" s="114">
        <v>8163</v>
      </c>
      <c r="G23" s="114">
        <v>3117</v>
      </c>
      <c r="H23" s="114">
        <v>8048</v>
      </c>
      <c r="I23" s="115">
        <v>8856</v>
      </c>
      <c r="J23" s="114">
        <v>6467</v>
      </c>
      <c r="K23" s="114">
        <v>2389</v>
      </c>
      <c r="L23" s="423">
        <v>2102</v>
      </c>
      <c r="M23" s="424">
        <v>1779</v>
      </c>
    </row>
    <row r="24" spans="1:13" ht="11.1" customHeight="1" x14ac:dyDescent="0.2">
      <c r="A24" s="422" t="s">
        <v>388</v>
      </c>
      <c r="B24" s="115">
        <v>27069</v>
      </c>
      <c r="C24" s="114">
        <v>13851</v>
      </c>
      <c r="D24" s="114">
        <v>13218</v>
      </c>
      <c r="E24" s="114">
        <v>18762</v>
      </c>
      <c r="F24" s="114">
        <v>8307</v>
      </c>
      <c r="G24" s="114">
        <v>3463</v>
      </c>
      <c r="H24" s="114">
        <v>8216</v>
      </c>
      <c r="I24" s="115">
        <v>8885</v>
      </c>
      <c r="J24" s="114">
        <v>6418</v>
      </c>
      <c r="K24" s="114">
        <v>2467</v>
      </c>
      <c r="L24" s="423">
        <v>2502</v>
      </c>
      <c r="M24" s="424">
        <v>2058</v>
      </c>
    </row>
    <row r="25" spans="1:13" s="110" customFormat="1" ht="11.1" customHeight="1" x14ac:dyDescent="0.2">
      <c r="A25" s="422" t="s">
        <v>389</v>
      </c>
      <c r="B25" s="115">
        <v>26175</v>
      </c>
      <c r="C25" s="114">
        <v>13379</v>
      </c>
      <c r="D25" s="114">
        <v>12796</v>
      </c>
      <c r="E25" s="114">
        <v>18088</v>
      </c>
      <c r="F25" s="114">
        <v>8087</v>
      </c>
      <c r="G25" s="114">
        <v>3262</v>
      </c>
      <c r="H25" s="114">
        <v>8099</v>
      </c>
      <c r="I25" s="115">
        <v>8708</v>
      </c>
      <c r="J25" s="114">
        <v>6408</v>
      </c>
      <c r="K25" s="114">
        <v>2300</v>
      </c>
      <c r="L25" s="423">
        <v>1333</v>
      </c>
      <c r="M25" s="424">
        <v>2253</v>
      </c>
    </row>
    <row r="26" spans="1:13" ht="15" customHeight="1" x14ac:dyDescent="0.2">
      <c r="A26" s="422" t="s">
        <v>393</v>
      </c>
      <c r="B26" s="115">
        <v>26408</v>
      </c>
      <c r="C26" s="114">
        <v>13487</v>
      </c>
      <c r="D26" s="114">
        <v>12921</v>
      </c>
      <c r="E26" s="114">
        <v>18205</v>
      </c>
      <c r="F26" s="114">
        <v>8202</v>
      </c>
      <c r="G26" s="114">
        <v>3229</v>
      </c>
      <c r="H26" s="114">
        <v>8328</v>
      </c>
      <c r="I26" s="115">
        <v>8701</v>
      </c>
      <c r="J26" s="114">
        <v>6334</v>
      </c>
      <c r="K26" s="114">
        <v>2367</v>
      </c>
      <c r="L26" s="423">
        <v>2315</v>
      </c>
      <c r="M26" s="424">
        <v>2104</v>
      </c>
    </row>
    <row r="27" spans="1:13" ht="11.1" customHeight="1" x14ac:dyDescent="0.2">
      <c r="A27" s="422" t="s">
        <v>387</v>
      </c>
      <c r="B27" s="115">
        <v>26935</v>
      </c>
      <c r="C27" s="114">
        <v>13715</v>
      </c>
      <c r="D27" s="114">
        <v>13220</v>
      </c>
      <c r="E27" s="114">
        <v>18482</v>
      </c>
      <c r="F27" s="114">
        <v>8452</v>
      </c>
      <c r="G27" s="114">
        <v>3237</v>
      </c>
      <c r="H27" s="114">
        <v>8599</v>
      </c>
      <c r="I27" s="115">
        <v>8962</v>
      </c>
      <c r="J27" s="114">
        <v>6479</v>
      </c>
      <c r="K27" s="114">
        <v>2483</v>
      </c>
      <c r="L27" s="423">
        <v>1998</v>
      </c>
      <c r="M27" s="424">
        <v>1491</v>
      </c>
    </row>
    <row r="28" spans="1:13" ht="11.1" customHeight="1" x14ac:dyDescent="0.2">
      <c r="A28" s="422" t="s">
        <v>388</v>
      </c>
      <c r="B28" s="115">
        <v>27457</v>
      </c>
      <c r="C28" s="114">
        <v>13934</v>
      </c>
      <c r="D28" s="114">
        <v>13523</v>
      </c>
      <c r="E28" s="114">
        <v>18888</v>
      </c>
      <c r="F28" s="114">
        <v>8569</v>
      </c>
      <c r="G28" s="114">
        <v>3608</v>
      </c>
      <c r="H28" s="114">
        <v>8660</v>
      </c>
      <c r="I28" s="115">
        <v>8899</v>
      </c>
      <c r="J28" s="114">
        <v>6384</v>
      </c>
      <c r="K28" s="114">
        <v>2515</v>
      </c>
      <c r="L28" s="423">
        <v>2794</v>
      </c>
      <c r="M28" s="424">
        <v>2263</v>
      </c>
    </row>
    <row r="29" spans="1:13" s="110" customFormat="1" ht="11.1" customHeight="1" x14ac:dyDescent="0.2">
      <c r="A29" s="422" t="s">
        <v>389</v>
      </c>
      <c r="B29" s="115">
        <v>26631</v>
      </c>
      <c r="C29" s="114">
        <v>13440</v>
      </c>
      <c r="D29" s="114">
        <v>13191</v>
      </c>
      <c r="E29" s="114">
        <v>18231</v>
      </c>
      <c r="F29" s="114">
        <v>8400</v>
      </c>
      <c r="G29" s="114">
        <v>3419</v>
      </c>
      <c r="H29" s="114">
        <v>8434</v>
      </c>
      <c r="I29" s="115">
        <v>8679</v>
      </c>
      <c r="J29" s="114">
        <v>6337</v>
      </c>
      <c r="K29" s="114">
        <v>2342</v>
      </c>
      <c r="L29" s="423">
        <v>1633</v>
      </c>
      <c r="M29" s="424">
        <v>2443</v>
      </c>
    </row>
    <row r="30" spans="1:13" ht="15" customHeight="1" x14ac:dyDescent="0.2">
      <c r="A30" s="422" t="s">
        <v>394</v>
      </c>
      <c r="B30" s="115">
        <v>27097</v>
      </c>
      <c r="C30" s="114">
        <v>13564</v>
      </c>
      <c r="D30" s="114">
        <v>13533</v>
      </c>
      <c r="E30" s="114">
        <v>18341</v>
      </c>
      <c r="F30" s="114">
        <v>8756</v>
      </c>
      <c r="G30" s="114">
        <v>3295</v>
      </c>
      <c r="H30" s="114">
        <v>8755</v>
      </c>
      <c r="I30" s="115">
        <v>8317</v>
      </c>
      <c r="J30" s="114">
        <v>6015</v>
      </c>
      <c r="K30" s="114">
        <v>2302</v>
      </c>
      <c r="L30" s="423">
        <v>2688</v>
      </c>
      <c r="M30" s="424">
        <v>2158</v>
      </c>
    </row>
    <row r="31" spans="1:13" ht="11.1" customHeight="1" x14ac:dyDescent="0.2">
      <c r="A31" s="422" t="s">
        <v>387</v>
      </c>
      <c r="B31" s="115">
        <v>27565</v>
      </c>
      <c r="C31" s="114">
        <v>13827</v>
      </c>
      <c r="D31" s="114">
        <v>13738</v>
      </c>
      <c r="E31" s="114">
        <v>18552</v>
      </c>
      <c r="F31" s="114">
        <v>9013</v>
      </c>
      <c r="G31" s="114">
        <v>3283</v>
      </c>
      <c r="H31" s="114">
        <v>8981</v>
      </c>
      <c r="I31" s="115">
        <v>8593</v>
      </c>
      <c r="J31" s="114">
        <v>6108</v>
      </c>
      <c r="K31" s="114">
        <v>2485</v>
      </c>
      <c r="L31" s="423">
        <v>2038</v>
      </c>
      <c r="M31" s="424">
        <v>1615</v>
      </c>
    </row>
    <row r="32" spans="1:13" ht="11.1" customHeight="1" x14ac:dyDescent="0.2">
      <c r="A32" s="422" t="s">
        <v>388</v>
      </c>
      <c r="B32" s="115">
        <v>27858</v>
      </c>
      <c r="C32" s="114">
        <v>13873</v>
      </c>
      <c r="D32" s="114">
        <v>13985</v>
      </c>
      <c r="E32" s="114">
        <v>18768</v>
      </c>
      <c r="F32" s="114">
        <v>9090</v>
      </c>
      <c r="G32" s="114">
        <v>3562</v>
      </c>
      <c r="H32" s="114">
        <v>9033</v>
      </c>
      <c r="I32" s="115">
        <v>8618</v>
      </c>
      <c r="J32" s="114">
        <v>6083</v>
      </c>
      <c r="K32" s="114">
        <v>2535</v>
      </c>
      <c r="L32" s="423">
        <v>2694</v>
      </c>
      <c r="M32" s="424">
        <v>2403</v>
      </c>
    </row>
    <row r="33" spans="1:13" s="110" customFormat="1" ht="11.1" customHeight="1" x14ac:dyDescent="0.2">
      <c r="A33" s="422" t="s">
        <v>389</v>
      </c>
      <c r="B33" s="115">
        <v>27130</v>
      </c>
      <c r="C33" s="114">
        <v>13507</v>
      </c>
      <c r="D33" s="114">
        <v>13623</v>
      </c>
      <c r="E33" s="114">
        <v>18275</v>
      </c>
      <c r="F33" s="114">
        <v>8855</v>
      </c>
      <c r="G33" s="114">
        <v>3382</v>
      </c>
      <c r="H33" s="114">
        <v>8896</v>
      </c>
      <c r="I33" s="115">
        <v>8462</v>
      </c>
      <c r="J33" s="114">
        <v>6080</v>
      </c>
      <c r="K33" s="114">
        <v>2382</v>
      </c>
      <c r="L33" s="423">
        <v>1531</v>
      </c>
      <c r="M33" s="424">
        <v>2360</v>
      </c>
    </row>
    <row r="34" spans="1:13" ht="15" customHeight="1" x14ac:dyDescent="0.2">
      <c r="A34" s="422" t="s">
        <v>395</v>
      </c>
      <c r="B34" s="115">
        <v>27582</v>
      </c>
      <c r="C34" s="114">
        <v>13712</v>
      </c>
      <c r="D34" s="114">
        <v>13870</v>
      </c>
      <c r="E34" s="114">
        <v>18529</v>
      </c>
      <c r="F34" s="114">
        <v>9053</v>
      </c>
      <c r="G34" s="114">
        <v>3291</v>
      </c>
      <c r="H34" s="114">
        <v>9221</v>
      </c>
      <c r="I34" s="115">
        <v>8487</v>
      </c>
      <c r="J34" s="114">
        <v>6056</v>
      </c>
      <c r="K34" s="114">
        <v>2431</v>
      </c>
      <c r="L34" s="423">
        <v>2510</v>
      </c>
      <c r="M34" s="424">
        <v>2061</v>
      </c>
    </row>
    <row r="35" spans="1:13" ht="11.1" customHeight="1" x14ac:dyDescent="0.2">
      <c r="A35" s="422" t="s">
        <v>387</v>
      </c>
      <c r="B35" s="115">
        <v>27788</v>
      </c>
      <c r="C35" s="114">
        <v>13850</v>
      </c>
      <c r="D35" s="114">
        <v>13938</v>
      </c>
      <c r="E35" s="114">
        <v>18561</v>
      </c>
      <c r="F35" s="114">
        <v>9227</v>
      </c>
      <c r="G35" s="114">
        <v>3191</v>
      </c>
      <c r="H35" s="114">
        <v>9425</v>
      </c>
      <c r="I35" s="115">
        <v>8655</v>
      </c>
      <c r="J35" s="114">
        <v>6112</v>
      </c>
      <c r="K35" s="114">
        <v>2543</v>
      </c>
      <c r="L35" s="423">
        <v>2055</v>
      </c>
      <c r="M35" s="424">
        <v>1873</v>
      </c>
    </row>
    <row r="36" spans="1:13" ht="11.1" customHeight="1" x14ac:dyDescent="0.2">
      <c r="A36" s="422" t="s">
        <v>388</v>
      </c>
      <c r="B36" s="115">
        <v>28425</v>
      </c>
      <c r="C36" s="114">
        <v>14173</v>
      </c>
      <c r="D36" s="114">
        <v>14252</v>
      </c>
      <c r="E36" s="114">
        <v>19054</v>
      </c>
      <c r="F36" s="114">
        <v>9371</v>
      </c>
      <c r="G36" s="114">
        <v>3582</v>
      </c>
      <c r="H36" s="114">
        <v>9567</v>
      </c>
      <c r="I36" s="115">
        <v>8703</v>
      </c>
      <c r="J36" s="114">
        <v>6046</v>
      </c>
      <c r="K36" s="114">
        <v>2657</v>
      </c>
      <c r="L36" s="423">
        <v>2630</v>
      </c>
      <c r="M36" s="424">
        <v>2174</v>
      </c>
    </row>
    <row r="37" spans="1:13" s="110" customFormat="1" ht="11.1" customHeight="1" x14ac:dyDescent="0.2">
      <c r="A37" s="422" t="s">
        <v>389</v>
      </c>
      <c r="B37" s="115">
        <v>27840</v>
      </c>
      <c r="C37" s="114">
        <v>13865</v>
      </c>
      <c r="D37" s="114">
        <v>13975</v>
      </c>
      <c r="E37" s="114">
        <v>18619</v>
      </c>
      <c r="F37" s="114">
        <v>9221</v>
      </c>
      <c r="G37" s="114">
        <v>3404</v>
      </c>
      <c r="H37" s="114">
        <v>9413</v>
      </c>
      <c r="I37" s="115">
        <v>8554</v>
      </c>
      <c r="J37" s="114">
        <v>6007</v>
      </c>
      <c r="K37" s="114">
        <v>2547</v>
      </c>
      <c r="L37" s="423">
        <v>1751</v>
      </c>
      <c r="M37" s="424">
        <v>2392</v>
      </c>
    </row>
    <row r="38" spans="1:13" ht="15" customHeight="1" x14ac:dyDescent="0.2">
      <c r="A38" s="425" t="s">
        <v>396</v>
      </c>
      <c r="B38" s="115">
        <v>28056</v>
      </c>
      <c r="C38" s="114">
        <v>13954</v>
      </c>
      <c r="D38" s="114">
        <v>14102</v>
      </c>
      <c r="E38" s="114">
        <v>18655</v>
      </c>
      <c r="F38" s="114">
        <v>9401</v>
      </c>
      <c r="G38" s="114">
        <v>3334</v>
      </c>
      <c r="H38" s="114">
        <v>9643</v>
      </c>
      <c r="I38" s="115">
        <v>8491</v>
      </c>
      <c r="J38" s="114">
        <v>5918</v>
      </c>
      <c r="K38" s="114">
        <v>2573</v>
      </c>
      <c r="L38" s="423">
        <v>2307</v>
      </c>
      <c r="M38" s="424">
        <v>2142</v>
      </c>
    </row>
    <row r="39" spans="1:13" ht="11.1" customHeight="1" x14ac:dyDescent="0.2">
      <c r="A39" s="422" t="s">
        <v>387</v>
      </c>
      <c r="B39" s="115">
        <v>28483</v>
      </c>
      <c r="C39" s="114">
        <v>14177</v>
      </c>
      <c r="D39" s="114">
        <v>14306</v>
      </c>
      <c r="E39" s="114">
        <v>18827</v>
      </c>
      <c r="F39" s="114">
        <v>9656</v>
      </c>
      <c r="G39" s="114">
        <v>3236</v>
      </c>
      <c r="H39" s="114">
        <v>9957</v>
      </c>
      <c r="I39" s="115">
        <v>8859</v>
      </c>
      <c r="J39" s="114">
        <v>6125</v>
      </c>
      <c r="K39" s="114">
        <v>2734</v>
      </c>
      <c r="L39" s="423">
        <v>2257</v>
      </c>
      <c r="M39" s="424">
        <v>1871</v>
      </c>
    </row>
    <row r="40" spans="1:13" ht="11.1" customHeight="1" x14ac:dyDescent="0.2">
      <c r="A40" s="425" t="s">
        <v>388</v>
      </c>
      <c r="B40" s="115">
        <v>29354</v>
      </c>
      <c r="C40" s="114">
        <v>14750</v>
      </c>
      <c r="D40" s="114">
        <v>14604</v>
      </c>
      <c r="E40" s="114">
        <v>19492</v>
      </c>
      <c r="F40" s="114">
        <v>9862</v>
      </c>
      <c r="G40" s="114">
        <v>3626</v>
      </c>
      <c r="H40" s="114">
        <v>10220</v>
      </c>
      <c r="I40" s="115">
        <v>8844</v>
      </c>
      <c r="J40" s="114">
        <v>5994</v>
      </c>
      <c r="K40" s="114">
        <v>2850</v>
      </c>
      <c r="L40" s="423">
        <v>2899</v>
      </c>
      <c r="M40" s="424">
        <v>2307</v>
      </c>
    </row>
    <row r="41" spans="1:13" s="110" customFormat="1" ht="11.1" customHeight="1" x14ac:dyDescent="0.2">
      <c r="A41" s="422" t="s">
        <v>389</v>
      </c>
      <c r="B41" s="115">
        <v>28644</v>
      </c>
      <c r="C41" s="114">
        <v>14372</v>
      </c>
      <c r="D41" s="114">
        <v>14272</v>
      </c>
      <c r="E41" s="114">
        <v>18989</v>
      </c>
      <c r="F41" s="114">
        <v>9655</v>
      </c>
      <c r="G41" s="114">
        <v>3446</v>
      </c>
      <c r="H41" s="114">
        <v>10109</v>
      </c>
      <c r="I41" s="115">
        <v>8670</v>
      </c>
      <c r="J41" s="114">
        <v>5968</v>
      </c>
      <c r="K41" s="114">
        <v>2702</v>
      </c>
      <c r="L41" s="423">
        <v>1601</v>
      </c>
      <c r="M41" s="424">
        <v>2342</v>
      </c>
    </row>
    <row r="42" spans="1:13" ht="15" customHeight="1" x14ac:dyDescent="0.2">
      <c r="A42" s="422" t="s">
        <v>397</v>
      </c>
      <c r="B42" s="115">
        <v>29009</v>
      </c>
      <c r="C42" s="114">
        <v>14454</v>
      </c>
      <c r="D42" s="114">
        <v>14555</v>
      </c>
      <c r="E42" s="114">
        <v>19123</v>
      </c>
      <c r="F42" s="114">
        <v>9886</v>
      </c>
      <c r="G42" s="114">
        <v>3334</v>
      </c>
      <c r="H42" s="114">
        <v>10391</v>
      </c>
      <c r="I42" s="115">
        <v>8616</v>
      </c>
      <c r="J42" s="114">
        <v>5892</v>
      </c>
      <c r="K42" s="114">
        <v>2724</v>
      </c>
      <c r="L42" s="423">
        <v>2646</v>
      </c>
      <c r="M42" s="424">
        <v>2289</v>
      </c>
    </row>
    <row r="43" spans="1:13" ht="11.1" customHeight="1" x14ac:dyDescent="0.2">
      <c r="A43" s="422" t="s">
        <v>387</v>
      </c>
      <c r="B43" s="115">
        <v>29347</v>
      </c>
      <c r="C43" s="114">
        <v>14696</v>
      </c>
      <c r="D43" s="114">
        <v>14651</v>
      </c>
      <c r="E43" s="114">
        <v>19279</v>
      </c>
      <c r="F43" s="114">
        <v>10068</v>
      </c>
      <c r="G43" s="114">
        <v>3249</v>
      </c>
      <c r="H43" s="114">
        <v>10618</v>
      </c>
      <c r="I43" s="115">
        <v>8887</v>
      </c>
      <c r="J43" s="114">
        <v>6055</v>
      </c>
      <c r="K43" s="114">
        <v>2832</v>
      </c>
      <c r="L43" s="423">
        <v>2435</v>
      </c>
      <c r="M43" s="424">
        <v>2159</v>
      </c>
    </row>
    <row r="44" spans="1:13" ht="11.1" customHeight="1" x14ac:dyDescent="0.2">
      <c r="A44" s="422" t="s">
        <v>388</v>
      </c>
      <c r="B44" s="115">
        <v>29945</v>
      </c>
      <c r="C44" s="114">
        <v>14952</v>
      </c>
      <c r="D44" s="114">
        <v>14993</v>
      </c>
      <c r="E44" s="114">
        <v>19711</v>
      </c>
      <c r="F44" s="114">
        <v>10234</v>
      </c>
      <c r="G44" s="114">
        <v>3645</v>
      </c>
      <c r="H44" s="114">
        <v>10750</v>
      </c>
      <c r="I44" s="115">
        <v>8883</v>
      </c>
      <c r="J44" s="114">
        <v>5916</v>
      </c>
      <c r="K44" s="114">
        <v>2967</v>
      </c>
      <c r="L44" s="423">
        <v>2955</v>
      </c>
      <c r="M44" s="424">
        <v>2474</v>
      </c>
    </row>
    <row r="45" spans="1:13" s="110" customFormat="1" ht="11.1" customHeight="1" x14ac:dyDescent="0.2">
      <c r="A45" s="422" t="s">
        <v>389</v>
      </c>
      <c r="B45" s="115">
        <v>29267</v>
      </c>
      <c r="C45" s="114">
        <v>14629</v>
      </c>
      <c r="D45" s="114">
        <v>14638</v>
      </c>
      <c r="E45" s="114">
        <v>19245</v>
      </c>
      <c r="F45" s="114">
        <v>10022</v>
      </c>
      <c r="G45" s="114">
        <v>3427</v>
      </c>
      <c r="H45" s="114">
        <v>10652</v>
      </c>
      <c r="I45" s="115">
        <v>8771</v>
      </c>
      <c r="J45" s="114">
        <v>5894</v>
      </c>
      <c r="K45" s="114">
        <v>2877</v>
      </c>
      <c r="L45" s="423">
        <v>1548</v>
      </c>
      <c r="M45" s="424">
        <v>2243</v>
      </c>
    </row>
    <row r="46" spans="1:13" ht="15" customHeight="1" x14ac:dyDescent="0.2">
      <c r="A46" s="422" t="s">
        <v>398</v>
      </c>
      <c r="B46" s="115">
        <v>29146</v>
      </c>
      <c r="C46" s="114">
        <v>14476</v>
      </c>
      <c r="D46" s="114">
        <v>14670</v>
      </c>
      <c r="E46" s="114">
        <v>19094</v>
      </c>
      <c r="F46" s="114">
        <v>10052</v>
      </c>
      <c r="G46" s="114">
        <v>3336</v>
      </c>
      <c r="H46" s="114">
        <v>10713</v>
      </c>
      <c r="I46" s="115">
        <v>8693</v>
      </c>
      <c r="J46" s="114">
        <v>5840</v>
      </c>
      <c r="K46" s="114">
        <v>2853</v>
      </c>
      <c r="L46" s="423">
        <v>2363</v>
      </c>
      <c r="M46" s="424">
        <v>2528</v>
      </c>
    </row>
    <row r="47" spans="1:13" ht="11.1" customHeight="1" x14ac:dyDescent="0.2">
      <c r="A47" s="422" t="s">
        <v>387</v>
      </c>
      <c r="B47" s="115">
        <v>29458</v>
      </c>
      <c r="C47" s="114">
        <v>14608</v>
      </c>
      <c r="D47" s="114">
        <v>14850</v>
      </c>
      <c r="E47" s="114">
        <v>19066</v>
      </c>
      <c r="F47" s="114">
        <v>10392</v>
      </c>
      <c r="G47" s="114">
        <v>3264</v>
      </c>
      <c r="H47" s="114">
        <v>10895</v>
      </c>
      <c r="I47" s="115">
        <v>9089</v>
      </c>
      <c r="J47" s="114">
        <v>6058</v>
      </c>
      <c r="K47" s="114">
        <v>3031</v>
      </c>
      <c r="L47" s="423">
        <v>2307</v>
      </c>
      <c r="M47" s="424">
        <v>2020</v>
      </c>
    </row>
    <row r="48" spans="1:13" ht="11.1" customHeight="1" x14ac:dyDescent="0.2">
      <c r="A48" s="422" t="s">
        <v>388</v>
      </c>
      <c r="B48" s="115">
        <v>30119</v>
      </c>
      <c r="C48" s="114">
        <v>14968</v>
      </c>
      <c r="D48" s="114">
        <v>15151</v>
      </c>
      <c r="E48" s="114">
        <v>19536</v>
      </c>
      <c r="F48" s="114">
        <v>10583</v>
      </c>
      <c r="G48" s="114">
        <v>3626</v>
      </c>
      <c r="H48" s="114">
        <v>11100</v>
      </c>
      <c r="I48" s="115">
        <v>8967</v>
      </c>
      <c r="J48" s="114">
        <v>5794</v>
      </c>
      <c r="K48" s="114">
        <v>3173</v>
      </c>
      <c r="L48" s="423">
        <v>3015</v>
      </c>
      <c r="M48" s="424">
        <v>2444</v>
      </c>
    </row>
    <row r="49" spans="1:17" s="110" customFormat="1" ht="11.1" customHeight="1" x14ac:dyDescent="0.2">
      <c r="A49" s="422" t="s">
        <v>389</v>
      </c>
      <c r="B49" s="115">
        <v>29542</v>
      </c>
      <c r="C49" s="114">
        <v>14634</v>
      </c>
      <c r="D49" s="114">
        <v>14908</v>
      </c>
      <c r="E49" s="114">
        <v>19140</v>
      </c>
      <c r="F49" s="114">
        <v>10402</v>
      </c>
      <c r="G49" s="114">
        <v>3474</v>
      </c>
      <c r="H49" s="114">
        <v>10947</v>
      </c>
      <c r="I49" s="115">
        <v>8826</v>
      </c>
      <c r="J49" s="114">
        <v>5760</v>
      </c>
      <c r="K49" s="114">
        <v>3066</v>
      </c>
      <c r="L49" s="423">
        <v>1620</v>
      </c>
      <c r="M49" s="424">
        <v>2239</v>
      </c>
    </row>
    <row r="50" spans="1:17" ht="15" customHeight="1" x14ac:dyDescent="0.2">
      <c r="A50" s="422" t="s">
        <v>399</v>
      </c>
      <c r="B50" s="143">
        <v>29811</v>
      </c>
      <c r="C50" s="144">
        <v>14770</v>
      </c>
      <c r="D50" s="144">
        <v>15041</v>
      </c>
      <c r="E50" s="144">
        <v>19233</v>
      </c>
      <c r="F50" s="144">
        <v>10578</v>
      </c>
      <c r="G50" s="144">
        <v>3405</v>
      </c>
      <c r="H50" s="144">
        <v>11148</v>
      </c>
      <c r="I50" s="143">
        <v>8637</v>
      </c>
      <c r="J50" s="144">
        <v>5594</v>
      </c>
      <c r="K50" s="144">
        <v>3043</v>
      </c>
      <c r="L50" s="426">
        <v>2411</v>
      </c>
      <c r="M50" s="427">
        <v>2251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2.2816166883963493</v>
      </c>
      <c r="C6" s="480">
        <f>'Tabelle 3.3'!J11</f>
        <v>-0.64419647992637752</v>
      </c>
      <c r="D6" s="481">
        <f t="shared" ref="D6:E9" si="0">IF(OR(AND(B6&gt;=-50,B6&lt;=50),ISNUMBER(B6)=FALSE),B6,"")</f>
        <v>2.2816166883963493</v>
      </c>
      <c r="E6" s="481">
        <f t="shared" si="0"/>
        <v>-0.64419647992637752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2.2816166883963493</v>
      </c>
      <c r="C14" s="480">
        <f>'Tabelle 3.3'!J11</f>
        <v>-0.64419647992637752</v>
      </c>
      <c r="D14" s="481">
        <f>IF(OR(AND(B14&gt;=-50,B14&lt;=50),ISNUMBER(B14)=FALSE),B14,"")</f>
        <v>2.2816166883963493</v>
      </c>
      <c r="E14" s="481">
        <f>IF(OR(AND(C14&gt;=-50,C14&lt;=50),ISNUMBER(C14)=FALSE),C14,"")</f>
        <v>-0.64419647992637752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1.3592233009708738</v>
      </c>
      <c r="C15" s="480">
        <f>'Tabelle 3.3'!J12</f>
        <v>-2.3746701846965701</v>
      </c>
      <c r="D15" s="481">
        <f t="shared" ref="D15:E45" si="3">IF(OR(AND(B15&gt;=-50,B15&lt;=50),ISNUMBER(B15)=FALSE),B15,"")</f>
        <v>1.3592233009708738</v>
      </c>
      <c r="E15" s="481">
        <f t="shared" si="3"/>
        <v>-2.3746701846965701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8.3056478405315612</v>
      </c>
      <c r="C16" s="480">
        <f>'Tabelle 3.3'!J13</f>
        <v>0</v>
      </c>
      <c r="D16" s="481">
        <f t="shared" si="3"/>
        <v>8.3056478405315612</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0.11214953271028037</v>
      </c>
      <c r="C17" s="480">
        <f>'Tabelle 3.3'!J14</f>
        <v>-5.1502145922746783</v>
      </c>
      <c r="D17" s="481">
        <f t="shared" si="3"/>
        <v>0.11214953271028037</v>
      </c>
      <c r="E17" s="481">
        <f t="shared" si="3"/>
        <v>-5.1502145922746783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-0.19880715705765409</v>
      </c>
      <c r="C18" s="480">
        <f>'Tabelle 3.3'!J15</f>
        <v>-0.5</v>
      </c>
      <c r="D18" s="481">
        <f t="shared" si="3"/>
        <v>-0.19880715705765409</v>
      </c>
      <c r="E18" s="481">
        <f t="shared" si="3"/>
        <v>-0.5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-0.59311981020166071</v>
      </c>
      <c r="C19" s="480">
        <f>'Tabelle 3.3'!J16</f>
        <v>-11.111111111111111</v>
      </c>
      <c r="D19" s="481">
        <f t="shared" si="3"/>
        <v>-0.59311981020166071</v>
      </c>
      <c r="E19" s="481">
        <f t="shared" si="3"/>
        <v>-11.111111111111111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2.880658436213992</v>
      </c>
      <c r="C20" s="480">
        <f>'Tabelle 3.3'!J17</f>
        <v>0</v>
      </c>
      <c r="D20" s="481">
        <f t="shared" si="3"/>
        <v>2.880658436213992</v>
      </c>
      <c r="E20" s="481">
        <f t="shared" si="3"/>
        <v>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2.5960539979231569</v>
      </c>
      <c r="C21" s="480">
        <f>'Tabelle 3.3'!J18</f>
        <v>1.3297872340425532</v>
      </c>
      <c r="D21" s="481">
        <f t="shared" si="3"/>
        <v>2.5960539979231569</v>
      </c>
      <c r="E21" s="481">
        <f t="shared" si="3"/>
        <v>1.3297872340425532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2.0621000237022993</v>
      </c>
      <c r="C22" s="480">
        <f>'Tabelle 3.3'!J19</f>
        <v>0.44004400440044006</v>
      </c>
      <c r="D22" s="481">
        <f t="shared" si="3"/>
        <v>2.0621000237022993</v>
      </c>
      <c r="E22" s="481">
        <f t="shared" si="3"/>
        <v>0.44004400440044006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5.0818260120585705</v>
      </c>
      <c r="C23" s="480">
        <f>'Tabelle 3.3'!J20</f>
        <v>2.2408963585434174</v>
      </c>
      <c r="D23" s="481">
        <f t="shared" si="3"/>
        <v>5.0818260120585705</v>
      </c>
      <c r="E23" s="481">
        <f t="shared" si="3"/>
        <v>2.2408963585434174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-0.42075736325385693</v>
      </c>
      <c r="C24" s="480">
        <f>'Tabelle 3.3'!J21</f>
        <v>-0.31585596967782692</v>
      </c>
      <c r="D24" s="481">
        <f t="shared" si="3"/>
        <v>-0.42075736325385693</v>
      </c>
      <c r="E24" s="481">
        <f t="shared" si="3"/>
        <v>-0.31585596967782692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4.513064133016627</v>
      </c>
      <c r="C25" s="480">
        <f>'Tabelle 3.3'!J22</f>
        <v>-4.972375690607735</v>
      </c>
      <c r="D25" s="481">
        <f t="shared" si="3"/>
        <v>4.513064133016627</v>
      </c>
      <c r="E25" s="481">
        <f t="shared" si="3"/>
        <v>-4.972375690607735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-0.4854368932038835</v>
      </c>
      <c r="C26" s="480">
        <f>'Tabelle 3.3'!J23</f>
        <v>3.1578947368421053</v>
      </c>
      <c r="D26" s="481">
        <f t="shared" si="3"/>
        <v>-0.4854368932038835</v>
      </c>
      <c r="E26" s="481">
        <f t="shared" si="3"/>
        <v>3.1578947368421053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3.4644194756554305</v>
      </c>
      <c r="C27" s="480">
        <f>'Tabelle 3.3'!J24</f>
        <v>5.2738336713995944</v>
      </c>
      <c r="D27" s="481">
        <f t="shared" si="3"/>
        <v>3.4644194756554305</v>
      </c>
      <c r="E27" s="481">
        <f t="shared" si="3"/>
        <v>5.2738336713995944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1.8099547511312217</v>
      </c>
      <c r="C28" s="480">
        <f>'Tabelle 3.3'!J25</f>
        <v>2.9339853300733498</v>
      </c>
      <c r="D28" s="481">
        <f t="shared" si="3"/>
        <v>1.8099547511312217</v>
      </c>
      <c r="E28" s="481">
        <f t="shared" si="3"/>
        <v>2.9339853300733498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-15.269461077844312</v>
      </c>
      <c r="C29" s="480">
        <f>'Tabelle 3.3'!J26</f>
        <v>-10.526315789473685</v>
      </c>
      <c r="D29" s="481">
        <f t="shared" si="3"/>
        <v>-15.269461077844312</v>
      </c>
      <c r="E29" s="481">
        <f t="shared" si="3"/>
        <v>-10.526315789473685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5.6265984654731458</v>
      </c>
      <c r="C30" s="480">
        <f>'Tabelle 3.3'!J27</f>
        <v>-17.142857142857142</v>
      </c>
      <c r="D30" s="481">
        <f t="shared" si="3"/>
        <v>5.6265984654731458</v>
      </c>
      <c r="E30" s="481">
        <f t="shared" si="3"/>
        <v>-17.142857142857142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-4.497751124437781</v>
      </c>
      <c r="C31" s="480">
        <f>'Tabelle 3.3'!J28</f>
        <v>-1.8867924528301887</v>
      </c>
      <c r="D31" s="481">
        <f t="shared" si="3"/>
        <v>-4.497751124437781</v>
      </c>
      <c r="E31" s="481">
        <f t="shared" si="3"/>
        <v>-1.8867924528301887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5.0187032418952615</v>
      </c>
      <c r="C32" s="480">
        <f>'Tabelle 3.3'!J29</f>
        <v>-1.3559322033898304</v>
      </c>
      <c r="D32" s="481">
        <f t="shared" si="3"/>
        <v>5.0187032418952615</v>
      </c>
      <c r="E32" s="481">
        <f t="shared" si="3"/>
        <v>-1.3559322033898304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4.7765118317265554</v>
      </c>
      <c r="C33" s="480">
        <f>'Tabelle 3.3'!J30</f>
        <v>2.0737327188940093</v>
      </c>
      <c r="D33" s="481">
        <f t="shared" si="3"/>
        <v>4.7765118317265554</v>
      </c>
      <c r="E33" s="481">
        <f t="shared" si="3"/>
        <v>2.0737327188940093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v>
      </c>
      <c r="C34" s="480">
        <f>'Tabelle 3.3'!J31</f>
        <v>-3.3834586466165413</v>
      </c>
      <c r="D34" s="481">
        <f t="shared" si="3"/>
        <v>0</v>
      </c>
      <c r="E34" s="481">
        <f t="shared" si="3"/>
        <v>-3.3834586466165413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1.3592233009708738</v>
      </c>
      <c r="C37" s="480">
        <f>'Tabelle 3.3'!J34</f>
        <v>-2.3746701846965701</v>
      </c>
      <c r="D37" s="481">
        <f t="shared" si="3"/>
        <v>1.3592233009708738</v>
      </c>
      <c r="E37" s="481">
        <f t="shared" si="3"/>
        <v>-2.3746701846965701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1.0690246799524878</v>
      </c>
      <c r="C38" s="480">
        <f>'Tabelle 3.3'!J35</f>
        <v>-2.1493212669683257</v>
      </c>
      <c r="D38" s="481">
        <f t="shared" si="3"/>
        <v>1.0690246799524878</v>
      </c>
      <c r="E38" s="481">
        <f t="shared" si="3"/>
        <v>-2.1493212669683257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2.7358221715588487</v>
      </c>
      <c r="C39" s="480">
        <f>'Tabelle 3.3'!J36</f>
        <v>-0.37685060565275907</v>
      </c>
      <c r="D39" s="481">
        <f t="shared" si="3"/>
        <v>2.7358221715588487</v>
      </c>
      <c r="E39" s="481">
        <f t="shared" si="3"/>
        <v>-0.37685060565275907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2.7358221715588487</v>
      </c>
      <c r="C45" s="480">
        <f>'Tabelle 3.3'!J36</f>
        <v>-0.37685060565275907</v>
      </c>
      <c r="D45" s="481">
        <f t="shared" si="3"/>
        <v>2.7358221715588487</v>
      </c>
      <c r="E45" s="481">
        <f t="shared" si="3"/>
        <v>-0.37685060565275907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26408</v>
      </c>
      <c r="C51" s="487">
        <v>6334</v>
      </c>
      <c r="D51" s="487">
        <v>2367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26935</v>
      </c>
      <c r="C52" s="487">
        <v>6479</v>
      </c>
      <c r="D52" s="487">
        <v>2483</v>
      </c>
      <c r="E52" s="488">
        <f t="shared" ref="E52:G70" si="11">IF($A$51=37802,IF(COUNTBLANK(B$51:B$70)&gt;0,#N/A,B52/B$51*100),IF(COUNTBLANK(B$51:B$75)&gt;0,#N/A,B52/B$51*100))</f>
        <v>101.99560739169948</v>
      </c>
      <c r="F52" s="488">
        <f t="shared" si="11"/>
        <v>102.28923271234606</v>
      </c>
      <c r="G52" s="488">
        <f t="shared" si="11"/>
        <v>104.900718208703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27457</v>
      </c>
      <c r="C53" s="487">
        <v>6384</v>
      </c>
      <c r="D53" s="487">
        <v>2515</v>
      </c>
      <c r="E53" s="488">
        <f t="shared" si="11"/>
        <v>103.97228112693125</v>
      </c>
      <c r="F53" s="488">
        <f t="shared" si="11"/>
        <v>100.78939059046417</v>
      </c>
      <c r="G53" s="488">
        <f t="shared" si="11"/>
        <v>106.2526404731728</v>
      </c>
      <c r="H53" s="489">
        <f>IF(ISERROR(L53)=TRUE,IF(MONTH(A53)=MONTH(MAX(A$51:A$75)),A53,""),"")</f>
        <v>41883</v>
      </c>
      <c r="I53" s="488">
        <f t="shared" si="12"/>
        <v>103.97228112693125</v>
      </c>
      <c r="J53" s="488">
        <f t="shared" si="10"/>
        <v>100.78939059046417</v>
      </c>
      <c r="K53" s="488">
        <f t="shared" si="10"/>
        <v>106.2526404731728</v>
      </c>
      <c r="L53" s="488" t="e">
        <f t="shared" si="13"/>
        <v>#N/A</v>
      </c>
    </row>
    <row r="54" spans="1:14" ht="15" customHeight="1" x14ac:dyDescent="0.2">
      <c r="A54" s="490" t="s">
        <v>462</v>
      </c>
      <c r="B54" s="487">
        <v>26631</v>
      </c>
      <c r="C54" s="487">
        <v>6337</v>
      </c>
      <c r="D54" s="487">
        <v>2342</v>
      </c>
      <c r="E54" s="488">
        <f t="shared" si="11"/>
        <v>100.84444107846107</v>
      </c>
      <c r="F54" s="488">
        <f t="shared" si="11"/>
        <v>100.04736343542785</v>
      </c>
      <c r="G54" s="488">
        <f t="shared" si="11"/>
        <v>98.943810730882973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27097</v>
      </c>
      <c r="C55" s="487">
        <v>6015</v>
      </c>
      <c r="D55" s="487">
        <v>2302</v>
      </c>
      <c r="E55" s="488">
        <f t="shared" si="11"/>
        <v>102.60905786125416</v>
      </c>
      <c r="F55" s="488">
        <f t="shared" si="11"/>
        <v>94.963688032838647</v>
      </c>
      <c r="G55" s="488">
        <f t="shared" si="11"/>
        <v>97.253907900295729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27565</v>
      </c>
      <c r="C56" s="487">
        <v>6108</v>
      </c>
      <c r="D56" s="487">
        <v>2485</v>
      </c>
      <c r="E56" s="488">
        <f t="shared" si="11"/>
        <v>104.38124810663436</v>
      </c>
      <c r="F56" s="488">
        <f t="shared" si="11"/>
        <v>96.431954531101994</v>
      </c>
      <c r="G56" s="488">
        <f t="shared" si="11"/>
        <v>104.98521335023237</v>
      </c>
      <c r="H56" s="489" t="str">
        <f t="shared" si="14"/>
        <v/>
      </c>
      <c r="I56" s="488" t="str">
        <f t="shared" si="12"/>
        <v/>
      </c>
      <c r="J56" s="488" t="str">
        <f t="shared" si="10"/>
        <v/>
      </c>
      <c r="K56" s="488" t="str">
        <f t="shared" si="10"/>
        <v/>
      </c>
      <c r="L56" s="488" t="e">
        <f t="shared" si="13"/>
        <v>#N/A</v>
      </c>
    </row>
    <row r="57" spans="1:14" ht="15" customHeight="1" x14ac:dyDescent="0.2">
      <c r="A57" s="490">
        <v>42248</v>
      </c>
      <c r="B57" s="487">
        <v>27858</v>
      </c>
      <c r="C57" s="487">
        <v>6083</v>
      </c>
      <c r="D57" s="487">
        <v>2535</v>
      </c>
      <c r="E57" s="488">
        <f t="shared" si="11"/>
        <v>105.49076037564376</v>
      </c>
      <c r="F57" s="488">
        <f t="shared" si="11"/>
        <v>96.037259235869911</v>
      </c>
      <c r="G57" s="488">
        <f t="shared" si="11"/>
        <v>107.09759188846641</v>
      </c>
      <c r="H57" s="489">
        <f t="shared" si="14"/>
        <v>42248</v>
      </c>
      <c r="I57" s="488">
        <f t="shared" si="12"/>
        <v>105.49076037564376</v>
      </c>
      <c r="J57" s="488">
        <f t="shared" si="10"/>
        <v>96.037259235869911</v>
      </c>
      <c r="K57" s="488">
        <f t="shared" si="10"/>
        <v>107.09759188846641</v>
      </c>
      <c r="L57" s="488" t="e">
        <f t="shared" si="13"/>
        <v>#N/A</v>
      </c>
    </row>
    <row r="58" spans="1:14" ht="15" customHeight="1" x14ac:dyDescent="0.2">
      <c r="A58" s="490" t="s">
        <v>465</v>
      </c>
      <c r="B58" s="487">
        <v>27130</v>
      </c>
      <c r="C58" s="487">
        <v>6080</v>
      </c>
      <c r="D58" s="487">
        <v>2382</v>
      </c>
      <c r="E58" s="488">
        <f t="shared" si="11"/>
        <v>102.73401999394123</v>
      </c>
      <c r="F58" s="488">
        <f t="shared" si="11"/>
        <v>95.989895800442056</v>
      </c>
      <c r="G58" s="488">
        <f t="shared" si="11"/>
        <v>100.63371356147022</v>
      </c>
      <c r="H58" s="489" t="str">
        <f t="shared" si="14"/>
        <v/>
      </c>
      <c r="I58" s="488" t="str">
        <f t="shared" si="12"/>
        <v/>
      </c>
      <c r="J58" s="488" t="str">
        <f t="shared" si="10"/>
        <v/>
      </c>
      <c r="K58" s="488" t="str">
        <f t="shared" si="10"/>
        <v/>
      </c>
      <c r="L58" s="488" t="e">
        <f t="shared" si="13"/>
        <v>#N/A</v>
      </c>
    </row>
    <row r="59" spans="1:14" ht="15" customHeight="1" x14ac:dyDescent="0.2">
      <c r="A59" s="490" t="s">
        <v>466</v>
      </c>
      <c r="B59" s="487">
        <v>27582</v>
      </c>
      <c r="C59" s="487">
        <v>6056</v>
      </c>
      <c r="D59" s="487">
        <v>2431</v>
      </c>
      <c r="E59" s="488">
        <f t="shared" si="11"/>
        <v>104.44562253862466</v>
      </c>
      <c r="F59" s="488">
        <f t="shared" si="11"/>
        <v>95.610988317019263</v>
      </c>
      <c r="G59" s="488">
        <f t="shared" si="11"/>
        <v>102.7038445289396</v>
      </c>
      <c r="H59" s="489" t="str">
        <f t="shared" si="14"/>
        <v/>
      </c>
      <c r="I59" s="488" t="str">
        <f t="shared" si="12"/>
        <v/>
      </c>
      <c r="J59" s="488" t="str">
        <f t="shared" si="10"/>
        <v/>
      </c>
      <c r="K59" s="488" t="str">
        <f t="shared" si="10"/>
        <v/>
      </c>
      <c r="L59" s="488" t="e">
        <f t="shared" si="13"/>
        <v>#N/A</v>
      </c>
    </row>
    <row r="60" spans="1:14" ht="15" customHeight="1" x14ac:dyDescent="0.2">
      <c r="A60" s="490" t="s">
        <v>467</v>
      </c>
      <c r="B60" s="487">
        <v>27788</v>
      </c>
      <c r="C60" s="487">
        <v>6112</v>
      </c>
      <c r="D60" s="487">
        <v>2543</v>
      </c>
      <c r="E60" s="488">
        <f t="shared" si="11"/>
        <v>105.22568918509543</v>
      </c>
      <c r="F60" s="488">
        <f t="shared" si="11"/>
        <v>96.495105778339124</v>
      </c>
      <c r="G60" s="488">
        <f t="shared" si="11"/>
        <v>107.43557245458386</v>
      </c>
      <c r="H60" s="489" t="str">
        <f t="shared" si="14"/>
        <v/>
      </c>
      <c r="I60" s="488" t="str">
        <f t="shared" si="12"/>
        <v/>
      </c>
      <c r="J60" s="488" t="str">
        <f t="shared" si="10"/>
        <v/>
      </c>
      <c r="K60" s="488" t="str">
        <f t="shared" si="10"/>
        <v/>
      </c>
      <c r="L60" s="488" t="e">
        <f t="shared" si="13"/>
        <v>#N/A</v>
      </c>
    </row>
    <row r="61" spans="1:14" ht="15" customHeight="1" x14ac:dyDescent="0.2">
      <c r="A61" s="490">
        <v>42614</v>
      </c>
      <c r="B61" s="487">
        <v>28425</v>
      </c>
      <c r="C61" s="487">
        <v>6046</v>
      </c>
      <c r="D61" s="487">
        <v>2657</v>
      </c>
      <c r="E61" s="488">
        <f t="shared" si="11"/>
        <v>107.63783701908514</v>
      </c>
      <c r="F61" s="488">
        <f t="shared" si="11"/>
        <v>95.453110198926424</v>
      </c>
      <c r="G61" s="488">
        <f t="shared" si="11"/>
        <v>112.2517955217575</v>
      </c>
      <c r="H61" s="489">
        <f t="shared" si="14"/>
        <v>42614</v>
      </c>
      <c r="I61" s="488">
        <f t="shared" si="12"/>
        <v>107.63783701908514</v>
      </c>
      <c r="J61" s="488">
        <f t="shared" si="10"/>
        <v>95.453110198926424</v>
      </c>
      <c r="K61" s="488">
        <f t="shared" si="10"/>
        <v>112.2517955217575</v>
      </c>
      <c r="L61" s="488" t="e">
        <f t="shared" si="13"/>
        <v>#N/A</v>
      </c>
    </row>
    <row r="62" spans="1:14" ht="15" customHeight="1" x14ac:dyDescent="0.2">
      <c r="A62" s="490" t="s">
        <v>468</v>
      </c>
      <c r="B62" s="487">
        <v>27840</v>
      </c>
      <c r="C62" s="487">
        <v>6007</v>
      </c>
      <c r="D62" s="487">
        <v>2547</v>
      </c>
      <c r="E62" s="488">
        <f t="shared" si="11"/>
        <v>105.42259921235988</v>
      </c>
      <c r="F62" s="488">
        <f t="shared" si="11"/>
        <v>94.837385538364387</v>
      </c>
      <c r="G62" s="488">
        <f t="shared" si="11"/>
        <v>107.60456273764258</v>
      </c>
      <c r="H62" s="489" t="str">
        <f t="shared" si="14"/>
        <v/>
      </c>
      <c r="I62" s="488" t="str">
        <f t="shared" si="12"/>
        <v/>
      </c>
      <c r="J62" s="488" t="str">
        <f t="shared" si="10"/>
        <v/>
      </c>
      <c r="K62" s="488" t="str">
        <f t="shared" si="10"/>
        <v/>
      </c>
      <c r="L62" s="488" t="e">
        <f t="shared" si="13"/>
        <v>#N/A</v>
      </c>
    </row>
    <row r="63" spans="1:14" ht="15" customHeight="1" x14ac:dyDescent="0.2">
      <c r="A63" s="490" t="s">
        <v>469</v>
      </c>
      <c r="B63" s="487">
        <v>28056</v>
      </c>
      <c r="C63" s="487">
        <v>5918</v>
      </c>
      <c r="D63" s="487">
        <v>2573</v>
      </c>
      <c r="E63" s="488">
        <f t="shared" si="11"/>
        <v>106.24053317176615</v>
      </c>
      <c r="F63" s="488">
        <f t="shared" si="11"/>
        <v>93.43227028733817</v>
      </c>
      <c r="G63" s="488">
        <f t="shared" si="11"/>
        <v>108.7029995775243</v>
      </c>
      <c r="H63" s="489" t="str">
        <f t="shared" si="14"/>
        <v/>
      </c>
      <c r="I63" s="488" t="str">
        <f t="shared" si="12"/>
        <v/>
      </c>
      <c r="J63" s="488" t="str">
        <f t="shared" si="10"/>
        <v/>
      </c>
      <c r="K63" s="488" t="str">
        <f t="shared" si="10"/>
        <v/>
      </c>
      <c r="L63" s="488" t="e">
        <f t="shared" si="13"/>
        <v>#N/A</v>
      </c>
    </row>
    <row r="64" spans="1:14" ht="15" customHeight="1" x14ac:dyDescent="0.2">
      <c r="A64" s="490" t="s">
        <v>470</v>
      </c>
      <c r="B64" s="487">
        <v>28483</v>
      </c>
      <c r="C64" s="487">
        <v>6125</v>
      </c>
      <c r="D64" s="487">
        <v>2734</v>
      </c>
      <c r="E64" s="488">
        <f t="shared" si="11"/>
        <v>107.85746743411086</v>
      </c>
      <c r="F64" s="488">
        <f t="shared" si="11"/>
        <v>96.700347331859803</v>
      </c>
      <c r="G64" s="488">
        <f t="shared" si="11"/>
        <v>115.50485847063794</v>
      </c>
      <c r="H64" s="489" t="str">
        <f t="shared" si="14"/>
        <v/>
      </c>
      <c r="I64" s="488" t="str">
        <f t="shared" si="12"/>
        <v/>
      </c>
      <c r="J64" s="488" t="str">
        <f t="shared" si="10"/>
        <v/>
      </c>
      <c r="K64" s="488" t="str">
        <f t="shared" si="10"/>
        <v/>
      </c>
      <c r="L64" s="488" t="e">
        <f t="shared" si="13"/>
        <v>#N/A</v>
      </c>
    </row>
    <row r="65" spans="1:12" ht="15" customHeight="1" x14ac:dyDescent="0.2">
      <c r="A65" s="490">
        <v>42979</v>
      </c>
      <c r="B65" s="487">
        <v>29354</v>
      </c>
      <c r="C65" s="487">
        <v>5994</v>
      </c>
      <c r="D65" s="487">
        <v>2850</v>
      </c>
      <c r="E65" s="488">
        <f t="shared" si="11"/>
        <v>111.15571039079066</v>
      </c>
      <c r="F65" s="488">
        <f t="shared" si="11"/>
        <v>94.632143984843694</v>
      </c>
      <c r="G65" s="488">
        <f t="shared" si="11"/>
        <v>120.40557667934092</v>
      </c>
      <c r="H65" s="489">
        <f t="shared" si="14"/>
        <v>42979</v>
      </c>
      <c r="I65" s="488">
        <f t="shared" si="12"/>
        <v>111.15571039079066</v>
      </c>
      <c r="J65" s="488">
        <f t="shared" si="10"/>
        <v>94.632143984843694</v>
      </c>
      <c r="K65" s="488">
        <f t="shared" si="10"/>
        <v>120.40557667934092</v>
      </c>
      <c r="L65" s="488" t="e">
        <f t="shared" si="13"/>
        <v>#N/A</v>
      </c>
    </row>
    <row r="66" spans="1:12" ht="15" customHeight="1" x14ac:dyDescent="0.2">
      <c r="A66" s="490" t="s">
        <v>471</v>
      </c>
      <c r="B66" s="487">
        <v>28644</v>
      </c>
      <c r="C66" s="487">
        <v>5968</v>
      </c>
      <c r="D66" s="487">
        <v>2702</v>
      </c>
      <c r="E66" s="488">
        <f t="shared" si="11"/>
        <v>108.46713117237201</v>
      </c>
      <c r="F66" s="488">
        <f t="shared" si="11"/>
        <v>94.221660877802336</v>
      </c>
      <c r="G66" s="488">
        <f t="shared" si="11"/>
        <v>114.15293620616815</v>
      </c>
      <c r="H66" s="489" t="str">
        <f t="shared" si="14"/>
        <v/>
      </c>
      <c r="I66" s="488" t="str">
        <f t="shared" si="12"/>
        <v/>
      </c>
      <c r="J66" s="488" t="str">
        <f t="shared" si="10"/>
        <v/>
      </c>
      <c r="K66" s="488" t="str">
        <f t="shared" si="10"/>
        <v/>
      </c>
      <c r="L66" s="488" t="e">
        <f t="shared" si="13"/>
        <v>#N/A</v>
      </c>
    </row>
    <row r="67" spans="1:12" ht="15" customHeight="1" x14ac:dyDescent="0.2">
      <c r="A67" s="490" t="s">
        <v>472</v>
      </c>
      <c r="B67" s="487">
        <v>29009</v>
      </c>
      <c r="C67" s="487">
        <v>5892</v>
      </c>
      <c r="D67" s="487">
        <v>2724</v>
      </c>
      <c r="E67" s="488">
        <f t="shared" si="11"/>
        <v>109.84928809451682</v>
      </c>
      <c r="F67" s="488">
        <f t="shared" si="11"/>
        <v>93.021787180296812</v>
      </c>
      <c r="G67" s="488">
        <f t="shared" si="11"/>
        <v>115.08238276299112</v>
      </c>
      <c r="H67" s="489" t="str">
        <f t="shared" si="14"/>
        <v/>
      </c>
      <c r="I67" s="488" t="str">
        <f t="shared" si="12"/>
        <v/>
      </c>
      <c r="J67" s="488" t="str">
        <f t="shared" si="12"/>
        <v/>
      </c>
      <c r="K67" s="488" t="str">
        <f t="shared" si="12"/>
        <v/>
      </c>
      <c r="L67" s="488" t="e">
        <f t="shared" si="13"/>
        <v>#N/A</v>
      </c>
    </row>
    <row r="68" spans="1:12" ht="15" customHeight="1" x14ac:dyDescent="0.2">
      <c r="A68" s="490" t="s">
        <v>473</v>
      </c>
      <c r="B68" s="487">
        <v>29347</v>
      </c>
      <c r="C68" s="487">
        <v>6055</v>
      </c>
      <c r="D68" s="487">
        <v>2832</v>
      </c>
      <c r="E68" s="488">
        <f t="shared" si="11"/>
        <v>111.12920327173583</v>
      </c>
      <c r="F68" s="488">
        <f t="shared" si="11"/>
        <v>95.595200505209974</v>
      </c>
      <c r="G68" s="488">
        <f t="shared" si="11"/>
        <v>119.64512040557669</v>
      </c>
      <c r="H68" s="489" t="str">
        <f t="shared" si="14"/>
        <v/>
      </c>
      <c r="I68" s="488" t="str">
        <f t="shared" si="12"/>
        <v/>
      </c>
      <c r="J68" s="488" t="str">
        <f t="shared" si="12"/>
        <v/>
      </c>
      <c r="K68" s="488" t="str">
        <f t="shared" si="12"/>
        <v/>
      </c>
      <c r="L68" s="488" t="e">
        <f t="shared" si="13"/>
        <v>#N/A</v>
      </c>
    </row>
    <row r="69" spans="1:12" ht="15" customHeight="1" x14ac:dyDescent="0.2">
      <c r="A69" s="490">
        <v>43344</v>
      </c>
      <c r="B69" s="487">
        <v>29945</v>
      </c>
      <c r="C69" s="487">
        <v>5916</v>
      </c>
      <c r="D69" s="487">
        <v>2967</v>
      </c>
      <c r="E69" s="488">
        <f t="shared" si="11"/>
        <v>113.3936685852772</v>
      </c>
      <c r="F69" s="488">
        <f t="shared" si="11"/>
        <v>93.400694663719605</v>
      </c>
      <c r="G69" s="488">
        <f t="shared" si="11"/>
        <v>125.34854245880862</v>
      </c>
      <c r="H69" s="489">
        <f t="shared" si="14"/>
        <v>43344</v>
      </c>
      <c r="I69" s="488">
        <f t="shared" si="12"/>
        <v>113.3936685852772</v>
      </c>
      <c r="J69" s="488">
        <f t="shared" si="12"/>
        <v>93.400694663719605</v>
      </c>
      <c r="K69" s="488">
        <f t="shared" si="12"/>
        <v>125.34854245880862</v>
      </c>
      <c r="L69" s="488" t="e">
        <f t="shared" si="13"/>
        <v>#N/A</v>
      </c>
    </row>
    <row r="70" spans="1:12" ht="15" customHeight="1" x14ac:dyDescent="0.2">
      <c r="A70" s="490" t="s">
        <v>474</v>
      </c>
      <c r="B70" s="487">
        <v>29267</v>
      </c>
      <c r="C70" s="487">
        <v>5894</v>
      </c>
      <c r="D70" s="487">
        <v>2877</v>
      </c>
      <c r="E70" s="488">
        <f t="shared" si="11"/>
        <v>110.82626476825203</v>
      </c>
      <c r="F70" s="488">
        <f t="shared" si="11"/>
        <v>93.053362803915377</v>
      </c>
      <c r="G70" s="488">
        <f t="shared" si="11"/>
        <v>121.54626108998731</v>
      </c>
      <c r="H70" s="489" t="str">
        <f t="shared" si="14"/>
        <v/>
      </c>
      <c r="I70" s="488" t="str">
        <f t="shared" si="12"/>
        <v/>
      </c>
      <c r="J70" s="488" t="str">
        <f t="shared" si="12"/>
        <v/>
      </c>
      <c r="K70" s="488" t="str">
        <f t="shared" si="12"/>
        <v/>
      </c>
      <c r="L70" s="488" t="e">
        <f t="shared" si="13"/>
        <v>#N/A</v>
      </c>
    </row>
    <row r="71" spans="1:12" ht="15" customHeight="1" x14ac:dyDescent="0.2">
      <c r="A71" s="490" t="s">
        <v>475</v>
      </c>
      <c r="B71" s="487">
        <v>29146</v>
      </c>
      <c r="C71" s="487">
        <v>5840</v>
      </c>
      <c r="D71" s="487">
        <v>2853</v>
      </c>
      <c r="E71" s="491">
        <f t="shared" ref="E71:G75" si="15">IF($A$51=37802,IF(COUNTBLANK(B$51:B$70)&gt;0,#N/A,IF(ISBLANK(B71)=FALSE,B71/B$51*100,#N/A)),IF(COUNTBLANK(B$51:B$75)&gt;0,#N/A,B71/B$51*100))</f>
        <v>110.36807028173281</v>
      </c>
      <c r="F71" s="491">
        <f t="shared" si="15"/>
        <v>92.200820966214081</v>
      </c>
      <c r="G71" s="491">
        <f t="shared" si="15"/>
        <v>120.53231939163499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29458</v>
      </c>
      <c r="C72" s="487">
        <v>6058</v>
      </c>
      <c r="D72" s="487">
        <v>3031</v>
      </c>
      <c r="E72" s="491">
        <f t="shared" si="15"/>
        <v>111.54953044531959</v>
      </c>
      <c r="F72" s="491">
        <f t="shared" si="15"/>
        <v>95.642563940637828</v>
      </c>
      <c r="G72" s="491">
        <f t="shared" si="15"/>
        <v>128.05238698774821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30119</v>
      </c>
      <c r="C73" s="487">
        <v>5794</v>
      </c>
      <c r="D73" s="487">
        <v>3173</v>
      </c>
      <c r="E73" s="491">
        <f t="shared" si="15"/>
        <v>114.05255983035443</v>
      </c>
      <c r="F73" s="491">
        <f t="shared" si="15"/>
        <v>91.474581622987046</v>
      </c>
      <c r="G73" s="491">
        <f t="shared" si="15"/>
        <v>134.0515420363329</v>
      </c>
      <c r="H73" s="492">
        <f>IF(A$51=37802,IF(ISERROR(L73)=TRUE,IF(ISBLANK(A73)=FALSE,IF(MONTH(A73)=MONTH(MAX(A$51:A$75)),A73,""),""),""),IF(ISERROR(L73)=TRUE,IF(MONTH(A73)=MONTH(MAX(A$51:A$75)),A73,""),""))</f>
        <v>43709</v>
      </c>
      <c r="I73" s="488">
        <f t="shared" si="12"/>
        <v>114.05255983035443</v>
      </c>
      <c r="J73" s="488">
        <f t="shared" si="12"/>
        <v>91.474581622987046</v>
      </c>
      <c r="K73" s="488">
        <f t="shared" si="12"/>
        <v>134.0515420363329</v>
      </c>
      <c r="L73" s="488" t="e">
        <f t="shared" si="13"/>
        <v>#N/A</v>
      </c>
    </row>
    <row r="74" spans="1:12" ht="15" customHeight="1" x14ac:dyDescent="0.2">
      <c r="A74" s="490" t="s">
        <v>477</v>
      </c>
      <c r="B74" s="487">
        <v>29542</v>
      </c>
      <c r="C74" s="487">
        <v>5760</v>
      </c>
      <c r="D74" s="487">
        <v>3066</v>
      </c>
      <c r="E74" s="491">
        <f t="shared" si="15"/>
        <v>111.86761587397757</v>
      </c>
      <c r="F74" s="491">
        <f t="shared" si="15"/>
        <v>90.937796021471428</v>
      </c>
      <c r="G74" s="491">
        <f t="shared" si="15"/>
        <v>129.53105196451205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29811</v>
      </c>
      <c r="C75" s="493">
        <v>5594</v>
      </c>
      <c r="D75" s="493">
        <v>3043</v>
      </c>
      <c r="E75" s="491">
        <f t="shared" si="15"/>
        <v>112.88624659194184</v>
      </c>
      <c r="F75" s="491">
        <f t="shared" si="15"/>
        <v>88.317019261130397</v>
      </c>
      <c r="G75" s="491">
        <f t="shared" si="15"/>
        <v>128.55935783692439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114.05255983035443</v>
      </c>
      <c r="J77" s="488">
        <f>IF(J75&lt;&gt;"",J75,IF(J74&lt;&gt;"",J74,IF(J73&lt;&gt;"",J73,IF(J72&lt;&gt;"",J72,IF(J71&lt;&gt;"",J71,IF(J70&lt;&gt;"",J70,""))))))</f>
        <v>91.474581622987046</v>
      </c>
      <c r="K77" s="488">
        <f>IF(K75&lt;&gt;"",K75,IF(K74&lt;&gt;"",K74,IF(K73&lt;&gt;"",K73,IF(K72&lt;&gt;"",K72,IF(K71&lt;&gt;"",K71,IF(K70&lt;&gt;"",K70,""))))))</f>
        <v>134.0515420363329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+14,1%</v>
      </c>
      <c r="J79" s="488" t="str">
        <f>"GeB - ausschließlich: "&amp;IF(J77&gt;100,"+","")&amp;TEXT(J77-100,"0,0")&amp;"%"</f>
        <v>GeB - ausschließlich: -8,5%</v>
      </c>
      <c r="K79" s="488" t="str">
        <f>"GeB - im Nebenjob: "&amp;IF(K77&gt;100,"+","")&amp;TEXT(K77-100,"0,0")&amp;"%"</f>
        <v>GeB - im Nebenjob: +34,1%</v>
      </c>
    </row>
    <row r="81" spans="9:9" ht="15" customHeight="1" x14ac:dyDescent="0.2">
      <c r="I81" s="488" t="str">
        <f>IF(ISERROR(HLOOKUP(1,I$78:K$79,2,FALSE)),"",HLOOKUP(1,I$78:K$79,2,FALSE))</f>
        <v>GeB - im Nebenjob: +34,1%</v>
      </c>
    </row>
    <row r="82" spans="9:9" ht="15" customHeight="1" x14ac:dyDescent="0.2">
      <c r="I82" s="488" t="str">
        <f>IF(ISERROR(HLOOKUP(2,I$78:K$79,2,FALSE)),"",HLOOKUP(2,I$78:K$79,2,FALSE))</f>
        <v>SvB: +14,1%</v>
      </c>
    </row>
    <row r="83" spans="9:9" ht="15" customHeight="1" x14ac:dyDescent="0.2">
      <c r="I83" s="488" t="str">
        <f>IF(ISERROR(HLOOKUP(3,I$78:K$79,2,FALSE)),"",HLOOKUP(3,I$78:K$79,2,FALSE))</f>
        <v>GeB - ausschließlich: -8,5%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29811</v>
      </c>
      <c r="E12" s="114">
        <v>29542</v>
      </c>
      <c r="F12" s="114">
        <v>30119</v>
      </c>
      <c r="G12" s="114">
        <v>29458</v>
      </c>
      <c r="H12" s="114">
        <v>29146</v>
      </c>
      <c r="I12" s="115">
        <v>665</v>
      </c>
      <c r="J12" s="116">
        <v>2.2816166883963493</v>
      </c>
      <c r="N12" s="117"/>
    </row>
    <row r="13" spans="1:15" s="110" customFormat="1" ht="13.5" customHeight="1" x14ac:dyDescent="0.2">
      <c r="A13" s="118" t="s">
        <v>105</v>
      </c>
      <c r="B13" s="119" t="s">
        <v>106</v>
      </c>
      <c r="C13" s="113">
        <v>49.545469793029419</v>
      </c>
      <c r="D13" s="114">
        <v>14770</v>
      </c>
      <c r="E13" s="114">
        <v>14634</v>
      </c>
      <c r="F13" s="114">
        <v>14968</v>
      </c>
      <c r="G13" s="114">
        <v>14608</v>
      </c>
      <c r="H13" s="114">
        <v>14476</v>
      </c>
      <c r="I13" s="115">
        <v>294</v>
      </c>
      <c r="J13" s="116">
        <v>2.0309477756286265</v>
      </c>
    </row>
    <row r="14" spans="1:15" s="110" customFormat="1" ht="13.5" customHeight="1" x14ac:dyDescent="0.2">
      <c r="A14" s="120"/>
      <c r="B14" s="119" t="s">
        <v>107</v>
      </c>
      <c r="C14" s="113">
        <v>50.454530206970581</v>
      </c>
      <c r="D14" s="114">
        <v>15041</v>
      </c>
      <c r="E14" s="114">
        <v>14908</v>
      </c>
      <c r="F14" s="114">
        <v>15151</v>
      </c>
      <c r="G14" s="114">
        <v>14850</v>
      </c>
      <c r="H14" s="114">
        <v>14670</v>
      </c>
      <c r="I14" s="115">
        <v>371</v>
      </c>
      <c r="J14" s="116">
        <v>2.528970688479891</v>
      </c>
    </row>
    <row r="15" spans="1:15" s="110" customFormat="1" ht="13.5" customHeight="1" x14ac:dyDescent="0.2">
      <c r="A15" s="118" t="s">
        <v>105</v>
      </c>
      <c r="B15" s="121" t="s">
        <v>108</v>
      </c>
      <c r="C15" s="113">
        <v>11.421958337526416</v>
      </c>
      <c r="D15" s="114">
        <v>3405</v>
      </c>
      <c r="E15" s="114">
        <v>3474</v>
      </c>
      <c r="F15" s="114">
        <v>3626</v>
      </c>
      <c r="G15" s="114">
        <v>3264</v>
      </c>
      <c r="H15" s="114">
        <v>3336</v>
      </c>
      <c r="I15" s="115">
        <v>69</v>
      </c>
      <c r="J15" s="116">
        <v>2.0683453237410072</v>
      </c>
    </row>
    <row r="16" spans="1:15" s="110" customFormat="1" ht="13.5" customHeight="1" x14ac:dyDescent="0.2">
      <c r="A16" s="118"/>
      <c r="B16" s="121" t="s">
        <v>109</v>
      </c>
      <c r="C16" s="113">
        <v>64.952534299419682</v>
      </c>
      <c r="D16" s="114">
        <v>19363</v>
      </c>
      <c r="E16" s="114">
        <v>19214</v>
      </c>
      <c r="F16" s="114">
        <v>19591</v>
      </c>
      <c r="G16" s="114">
        <v>19441</v>
      </c>
      <c r="H16" s="114">
        <v>19295</v>
      </c>
      <c r="I16" s="115">
        <v>68</v>
      </c>
      <c r="J16" s="116">
        <v>0.3524229074889868</v>
      </c>
    </row>
    <row r="17" spans="1:10" s="110" customFormat="1" ht="13.5" customHeight="1" x14ac:dyDescent="0.2">
      <c r="A17" s="118"/>
      <c r="B17" s="121" t="s">
        <v>110</v>
      </c>
      <c r="C17" s="113">
        <v>22.310556505987723</v>
      </c>
      <c r="D17" s="114">
        <v>6651</v>
      </c>
      <c r="E17" s="114">
        <v>6470</v>
      </c>
      <c r="F17" s="114">
        <v>6513</v>
      </c>
      <c r="G17" s="114">
        <v>6368</v>
      </c>
      <c r="H17" s="114">
        <v>6168</v>
      </c>
      <c r="I17" s="115">
        <v>483</v>
      </c>
      <c r="J17" s="116">
        <v>7.8307392996108947</v>
      </c>
    </row>
    <row r="18" spans="1:10" s="110" customFormat="1" ht="13.5" customHeight="1" x14ac:dyDescent="0.2">
      <c r="A18" s="120"/>
      <c r="B18" s="121" t="s">
        <v>111</v>
      </c>
      <c r="C18" s="113">
        <v>1.3149508570661836</v>
      </c>
      <c r="D18" s="114">
        <v>392</v>
      </c>
      <c r="E18" s="114">
        <v>384</v>
      </c>
      <c r="F18" s="114">
        <v>389</v>
      </c>
      <c r="G18" s="114">
        <v>385</v>
      </c>
      <c r="H18" s="114">
        <v>347</v>
      </c>
      <c r="I18" s="115">
        <v>45</v>
      </c>
      <c r="J18" s="116">
        <v>12.968299711815561</v>
      </c>
    </row>
    <row r="19" spans="1:10" s="110" customFormat="1" ht="13.5" customHeight="1" x14ac:dyDescent="0.2">
      <c r="A19" s="120"/>
      <c r="B19" s="121" t="s">
        <v>112</v>
      </c>
      <c r="C19" s="113">
        <v>0.38576364429237531</v>
      </c>
      <c r="D19" s="114">
        <v>115</v>
      </c>
      <c r="E19" s="114">
        <v>106</v>
      </c>
      <c r="F19" s="114">
        <v>115</v>
      </c>
      <c r="G19" s="114">
        <v>99</v>
      </c>
      <c r="H19" s="114">
        <v>86</v>
      </c>
      <c r="I19" s="115">
        <v>29</v>
      </c>
      <c r="J19" s="116">
        <v>33.720930232558139</v>
      </c>
    </row>
    <row r="20" spans="1:10" s="110" customFormat="1" ht="13.5" customHeight="1" x14ac:dyDescent="0.2">
      <c r="A20" s="118" t="s">
        <v>113</v>
      </c>
      <c r="B20" s="122" t="s">
        <v>114</v>
      </c>
      <c r="C20" s="113">
        <v>64.516453658045691</v>
      </c>
      <c r="D20" s="114">
        <v>19233</v>
      </c>
      <c r="E20" s="114">
        <v>19140</v>
      </c>
      <c r="F20" s="114">
        <v>19536</v>
      </c>
      <c r="G20" s="114">
        <v>19066</v>
      </c>
      <c r="H20" s="114">
        <v>19094</v>
      </c>
      <c r="I20" s="115">
        <v>139</v>
      </c>
      <c r="J20" s="116">
        <v>0.72797737509165183</v>
      </c>
    </row>
    <row r="21" spans="1:10" s="110" customFormat="1" ht="13.5" customHeight="1" x14ac:dyDescent="0.2">
      <c r="A21" s="120"/>
      <c r="B21" s="122" t="s">
        <v>115</v>
      </c>
      <c r="C21" s="113">
        <v>35.483546341954309</v>
      </c>
      <c r="D21" s="114">
        <v>10578</v>
      </c>
      <c r="E21" s="114">
        <v>10402</v>
      </c>
      <c r="F21" s="114">
        <v>10583</v>
      </c>
      <c r="G21" s="114">
        <v>10392</v>
      </c>
      <c r="H21" s="114">
        <v>10052</v>
      </c>
      <c r="I21" s="115">
        <v>526</v>
      </c>
      <c r="J21" s="116">
        <v>5.2327894946279345</v>
      </c>
    </row>
    <row r="22" spans="1:10" s="110" customFormat="1" ht="13.5" customHeight="1" x14ac:dyDescent="0.2">
      <c r="A22" s="118" t="s">
        <v>113</v>
      </c>
      <c r="B22" s="122" t="s">
        <v>116</v>
      </c>
      <c r="C22" s="113">
        <v>95.04209855422495</v>
      </c>
      <c r="D22" s="114">
        <v>28333</v>
      </c>
      <c r="E22" s="114">
        <v>28178</v>
      </c>
      <c r="F22" s="114">
        <v>28626</v>
      </c>
      <c r="G22" s="114">
        <v>28039</v>
      </c>
      <c r="H22" s="114">
        <v>27866</v>
      </c>
      <c r="I22" s="115">
        <v>467</v>
      </c>
      <c r="J22" s="116">
        <v>1.6758774133352472</v>
      </c>
    </row>
    <row r="23" spans="1:10" s="110" customFormat="1" ht="13.5" customHeight="1" x14ac:dyDescent="0.2">
      <c r="A23" s="123"/>
      <c r="B23" s="124" t="s">
        <v>117</v>
      </c>
      <c r="C23" s="125">
        <v>4.9042299822213273</v>
      </c>
      <c r="D23" s="114">
        <v>1462</v>
      </c>
      <c r="E23" s="114">
        <v>1350</v>
      </c>
      <c r="F23" s="114">
        <v>1480</v>
      </c>
      <c r="G23" s="114">
        <v>1407</v>
      </c>
      <c r="H23" s="114">
        <v>1268</v>
      </c>
      <c r="I23" s="115">
        <v>194</v>
      </c>
      <c r="J23" s="116">
        <v>15.299684542586752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8637</v>
      </c>
      <c r="E26" s="114">
        <v>8826</v>
      </c>
      <c r="F26" s="114">
        <v>8967</v>
      </c>
      <c r="G26" s="114">
        <v>9089</v>
      </c>
      <c r="H26" s="140">
        <v>8693</v>
      </c>
      <c r="I26" s="115">
        <v>-56</v>
      </c>
      <c r="J26" s="116">
        <v>-0.64419647992637752</v>
      </c>
    </row>
    <row r="27" spans="1:10" s="110" customFormat="1" ht="13.5" customHeight="1" x14ac:dyDescent="0.2">
      <c r="A27" s="118" t="s">
        <v>105</v>
      </c>
      <c r="B27" s="119" t="s">
        <v>106</v>
      </c>
      <c r="C27" s="113">
        <v>38.624522403612367</v>
      </c>
      <c r="D27" s="115">
        <v>3336</v>
      </c>
      <c r="E27" s="114">
        <v>3385</v>
      </c>
      <c r="F27" s="114">
        <v>3463</v>
      </c>
      <c r="G27" s="114">
        <v>3500</v>
      </c>
      <c r="H27" s="140">
        <v>3305</v>
      </c>
      <c r="I27" s="115">
        <v>31</v>
      </c>
      <c r="J27" s="116">
        <v>0.93797276853252642</v>
      </c>
    </row>
    <row r="28" spans="1:10" s="110" customFormat="1" ht="13.5" customHeight="1" x14ac:dyDescent="0.2">
      <c r="A28" s="120"/>
      <c r="B28" s="119" t="s">
        <v>107</v>
      </c>
      <c r="C28" s="113">
        <v>61.375477596387633</v>
      </c>
      <c r="D28" s="115">
        <v>5301</v>
      </c>
      <c r="E28" s="114">
        <v>5441</v>
      </c>
      <c r="F28" s="114">
        <v>5504</v>
      </c>
      <c r="G28" s="114">
        <v>5589</v>
      </c>
      <c r="H28" s="140">
        <v>5388</v>
      </c>
      <c r="I28" s="115">
        <v>-87</v>
      </c>
      <c r="J28" s="116">
        <v>-1.6146993318485523</v>
      </c>
    </row>
    <row r="29" spans="1:10" s="110" customFormat="1" ht="13.5" customHeight="1" x14ac:dyDescent="0.2">
      <c r="A29" s="118" t="s">
        <v>105</v>
      </c>
      <c r="B29" s="121" t="s">
        <v>108</v>
      </c>
      <c r="C29" s="113">
        <v>17.517656593724674</v>
      </c>
      <c r="D29" s="115">
        <v>1513</v>
      </c>
      <c r="E29" s="114">
        <v>1524</v>
      </c>
      <c r="F29" s="114">
        <v>1585</v>
      </c>
      <c r="G29" s="114">
        <v>1664</v>
      </c>
      <c r="H29" s="140">
        <v>1476</v>
      </c>
      <c r="I29" s="115">
        <v>37</v>
      </c>
      <c r="J29" s="116">
        <v>2.5067750677506777</v>
      </c>
    </row>
    <row r="30" spans="1:10" s="110" customFormat="1" ht="13.5" customHeight="1" x14ac:dyDescent="0.2">
      <c r="A30" s="118"/>
      <c r="B30" s="121" t="s">
        <v>109</v>
      </c>
      <c r="C30" s="113">
        <v>44.263054301262009</v>
      </c>
      <c r="D30" s="115">
        <v>3823</v>
      </c>
      <c r="E30" s="114">
        <v>3932</v>
      </c>
      <c r="F30" s="114">
        <v>3985</v>
      </c>
      <c r="G30" s="114">
        <v>4051</v>
      </c>
      <c r="H30" s="140">
        <v>3950</v>
      </c>
      <c r="I30" s="115">
        <v>-127</v>
      </c>
      <c r="J30" s="116">
        <v>-3.2151898734177213</v>
      </c>
    </row>
    <row r="31" spans="1:10" s="110" customFormat="1" ht="13.5" customHeight="1" x14ac:dyDescent="0.2">
      <c r="A31" s="118"/>
      <c r="B31" s="121" t="s">
        <v>110</v>
      </c>
      <c r="C31" s="113">
        <v>20.678476322797266</v>
      </c>
      <c r="D31" s="115">
        <v>1786</v>
      </c>
      <c r="E31" s="114">
        <v>1833</v>
      </c>
      <c r="F31" s="114">
        <v>1855</v>
      </c>
      <c r="G31" s="114">
        <v>1857</v>
      </c>
      <c r="H31" s="140">
        <v>1798</v>
      </c>
      <c r="I31" s="115">
        <v>-12</v>
      </c>
      <c r="J31" s="116">
        <v>-0.66740823136818683</v>
      </c>
    </row>
    <row r="32" spans="1:10" s="110" customFormat="1" ht="13.5" customHeight="1" x14ac:dyDescent="0.2">
      <c r="A32" s="120"/>
      <c r="B32" s="121" t="s">
        <v>111</v>
      </c>
      <c r="C32" s="113">
        <v>17.540812782216047</v>
      </c>
      <c r="D32" s="115">
        <v>1515</v>
      </c>
      <c r="E32" s="114">
        <v>1537</v>
      </c>
      <c r="F32" s="114">
        <v>1542</v>
      </c>
      <c r="G32" s="114">
        <v>1517</v>
      </c>
      <c r="H32" s="140">
        <v>1469</v>
      </c>
      <c r="I32" s="115">
        <v>46</v>
      </c>
      <c r="J32" s="116">
        <v>3.1313818924438395</v>
      </c>
    </row>
    <row r="33" spans="1:10" s="110" customFormat="1" ht="13.5" customHeight="1" x14ac:dyDescent="0.2">
      <c r="A33" s="120"/>
      <c r="B33" s="121" t="s">
        <v>112</v>
      </c>
      <c r="C33" s="113">
        <v>1.7367141368530741</v>
      </c>
      <c r="D33" s="115">
        <v>150</v>
      </c>
      <c r="E33" s="114">
        <v>146</v>
      </c>
      <c r="F33" s="114">
        <v>150</v>
      </c>
      <c r="G33" s="114">
        <v>133</v>
      </c>
      <c r="H33" s="140">
        <v>137</v>
      </c>
      <c r="I33" s="115">
        <v>13</v>
      </c>
      <c r="J33" s="116">
        <v>9.4890510948905114</v>
      </c>
    </row>
    <row r="34" spans="1:10" s="110" customFormat="1" ht="13.5" customHeight="1" x14ac:dyDescent="0.2">
      <c r="A34" s="118" t="s">
        <v>113</v>
      </c>
      <c r="B34" s="122" t="s">
        <v>116</v>
      </c>
      <c r="C34" s="113">
        <v>96.063447956466362</v>
      </c>
      <c r="D34" s="115">
        <v>8297</v>
      </c>
      <c r="E34" s="114">
        <v>8450</v>
      </c>
      <c r="F34" s="114">
        <v>8583</v>
      </c>
      <c r="G34" s="114">
        <v>8697</v>
      </c>
      <c r="H34" s="140">
        <v>8354</v>
      </c>
      <c r="I34" s="115">
        <v>-57</v>
      </c>
      <c r="J34" s="116">
        <v>-0.68230787646636337</v>
      </c>
    </row>
    <row r="35" spans="1:10" s="110" customFormat="1" ht="13.5" customHeight="1" x14ac:dyDescent="0.2">
      <c r="A35" s="118"/>
      <c r="B35" s="119" t="s">
        <v>117</v>
      </c>
      <c r="C35" s="113">
        <v>3.6586777816371425</v>
      </c>
      <c r="D35" s="115">
        <v>316</v>
      </c>
      <c r="E35" s="114">
        <v>347</v>
      </c>
      <c r="F35" s="114">
        <v>352</v>
      </c>
      <c r="G35" s="114">
        <v>354</v>
      </c>
      <c r="H35" s="140">
        <v>319</v>
      </c>
      <c r="I35" s="115">
        <v>-3</v>
      </c>
      <c r="J35" s="116">
        <v>-0.94043887147335425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5594</v>
      </c>
      <c r="E37" s="114">
        <v>5760</v>
      </c>
      <c r="F37" s="114">
        <v>5794</v>
      </c>
      <c r="G37" s="114">
        <v>6058</v>
      </c>
      <c r="H37" s="140">
        <v>5840</v>
      </c>
      <c r="I37" s="115">
        <v>-246</v>
      </c>
      <c r="J37" s="116">
        <v>-4.2123287671232879</v>
      </c>
    </row>
    <row r="38" spans="1:10" s="110" customFormat="1" ht="13.5" customHeight="1" x14ac:dyDescent="0.2">
      <c r="A38" s="118" t="s">
        <v>105</v>
      </c>
      <c r="B38" s="119" t="s">
        <v>106</v>
      </c>
      <c r="C38" s="113">
        <v>37.450840185913478</v>
      </c>
      <c r="D38" s="115">
        <v>2095</v>
      </c>
      <c r="E38" s="114">
        <v>2145</v>
      </c>
      <c r="F38" s="114">
        <v>2165</v>
      </c>
      <c r="G38" s="114">
        <v>2265</v>
      </c>
      <c r="H38" s="140">
        <v>2161</v>
      </c>
      <c r="I38" s="115">
        <v>-66</v>
      </c>
      <c r="J38" s="116">
        <v>-3.0541416011105968</v>
      </c>
    </row>
    <row r="39" spans="1:10" s="110" customFormat="1" ht="13.5" customHeight="1" x14ac:dyDescent="0.2">
      <c r="A39" s="120"/>
      <c r="B39" s="119" t="s">
        <v>107</v>
      </c>
      <c r="C39" s="113">
        <v>62.549159814086522</v>
      </c>
      <c r="D39" s="115">
        <v>3499</v>
      </c>
      <c r="E39" s="114">
        <v>3615</v>
      </c>
      <c r="F39" s="114">
        <v>3629</v>
      </c>
      <c r="G39" s="114">
        <v>3793</v>
      </c>
      <c r="H39" s="140">
        <v>3679</v>
      </c>
      <c r="I39" s="115">
        <v>-180</v>
      </c>
      <c r="J39" s="116">
        <v>-4.8926338678988852</v>
      </c>
    </row>
    <row r="40" spans="1:10" s="110" customFormat="1" ht="13.5" customHeight="1" x14ac:dyDescent="0.2">
      <c r="A40" s="118" t="s">
        <v>105</v>
      </c>
      <c r="B40" s="121" t="s">
        <v>108</v>
      </c>
      <c r="C40" s="113">
        <v>19.699678226671434</v>
      </c>
      <c r="D40" s="115">
        <v>1102</v>
      </c>
      <c r="E40" s="114">
        <v>1114</v>
      </c>
      <c r="F40" s="114">
        <v>1114</v>
      </c>
      <c r="G40" s="114">
        <v>1267</v>
      </c>
      <c r="H40" s="140">
        <v>1119</v>
      </c>
      <c r="I40" s="115">
        <v>-17</v>
      </c>
      <c r="J40" s="116">
        <v>-1.5192135835567471</v>
      </c>
    </row>
    <row r="41" spans="1:10" s="110" customFormat="1" ht="13.5" customHeight="1" x14ac:dyDescent="0.2">
      <c r="A41" s="118"/>
      <c r="B41" s="121" t="s">
        <v>109</v>
      </c>
      <c r="C41" s="113">
        <v>31.766178047908472</v>
      </c>
      <c r="D41" s="115">
        <v>1777</v>
      </c>
      <c r="E41" s="114">
        <v>1878</v>
      </c>
      <c r="F41" s="114">
        <v>1885</v>
      </c>
      <c r="G41" s="114">
        <v>2004</v>
      </c>
      <c r="H41" s="140">
        <v>2019</v>
      </c>
      <c r="I41" s="115">
        <v>-242</v>
      </c>
      <c r="J41" s="116">
        <v>-11.986131748390292</v>
      </c>
    </row>
    <row r="42" spans="1:10" s="110" customFormat="1" ht="13.5" customHeight="1" x14ac:dyDescent="0.2">
      <c r="A42" s="118"/>
      <c r="B42" s="121" t="s">
        <v>110</v>
      </c>
      <c r="C42" s="113">
        <v>21.987844118698607</v>
      </c>
      <c r="D42" s="115">
        <v>1230</v>
      </c>
      <c r="E42" s="114">
        <v>1266</v>
      </c>
      <c r="F42" s="114">
        <v>1291</v>
      </c>
      <c r="G42" s="114">
        <v>1301</v>
      </c>
      <c r="H42" s="140">
        <v>1262</v>
      </c>
      <c r="I42" s="115">
        <v>-32</v>
      </c>
      <c r="J42" s="116">
        <v>-2.5356576862123612</v>
      </c>
    </row>
    <row r="43" spans="1:10" s="110" customFormat="1" ht="13.5" customHeight="1" x14ac:dyDescent="0.2">
      <c r="A43" s="120"/>
      <c r="B43" s="121" t="s">
        <v>111</v>
      </c>
      <c r="C43" s="113">
        <v>26.546299606721487</v>
      </c>
      <c r="D43" s="115">
        <v>1485</v>
      </c>
      <c r="E43" s="114">
        <v>1502</v>
      </c>
      <c r="F43" s="114">
        <v>1504</v>
      </c>
      <c r="G43" s="114">
        <v>1486</v>
      </c>
      <c r="H43" s="140">
        <v>1440</v>
      </c>
      <c r="I43" s="115">
        <v>45</v>
      </c>
      <c r="J43" s="116">
        <v>3.125</v>
      </c>
    </row>
    <row r="44" spans="1:10" s="110" customFormat="1" ht="13.5" customHeight="1" x14ac:dyDescent="0.2">
      <c r="A44" s="120"/>
      <c r="B44" s="121" t="s">
        <v>112</v>
      </c>
      <c r="C44" s="113">
        <v>2.5205577404361814</v>
      </c>
      <c r="D44" s="115">
        <v>141</v>
      </c>
      <c r="E44" s="114">
        <v>138</v>
      </c>
      <c r="F44" s="114">
        <v>138</v>
      </c>
      <c r="G44" s="114">
        <v>128</v>
      </c>
      <c r="H44" s="140">
        <v>130</v>
      </c>
      <c r="I44" s="115">
        <v>11</v>
      </c>
      <c r="J44" s="116">
        <v>8.4615384615384617</v>
      </c>
    </row>
    <row r="45" spans="1:10" s="110" customFormat="1" ht="13.5" customHeight="1" x14ac:dyDescent="0.2">
      <c r="A45" s="118" t="s">
        <v>113</v>
      </c>
      <c r="B45" s="122" t="s">
        <v>116</v>
      </c>
      <c r="C45" s="113">
        <v>95.638183768323202</v>
      </c>
      <c r="D45" s="115">
        <v>5350</v>
      </c>
      <c r="E45" s="114">
        <v>5487</v>
      </c>
      <c r="F45" s="114">
        <v>5523</v>
      </c>
      <c r="G45" s="114">
        <v>5774</v>
      </c>
      <c r="H45" s="140">
        <v>5585</v>
      </c>
      <c r="I45" s="115">
        <v>-235</v>
      </c>
      <c r="J45" s="116">
        <v>-4.2076991942703668</v>
      </c>
    </row>
    <row r="46" spans="1:10" s="110" customFormat="1" ht="13.5" customHeight="1" x14ac:dyDescent="0.2">
      <c r="A46" s="118"/>
      <c r="B46" s="119" t="s">
        <v>117</v>
      </c>
      <c r="C46" s="113">
        <v>3.932785126921702</v>
      </c>
      <c r="D46" s="115">
        <v>220</v>
      </c>
      <c r="E46" s="114">
        <v>244</v>
      </c>
      <c r="F46" s="114">
        <v>239</v>
      </c>
      <c r="G46" s="114">
        <v>246</v>
      </c>
      <c r="H46" s="140">
        <v>235</v>
      </c>
      <c r="I46" s="115">
        <v>-15</v>
      </c>
      <c r="J46" s="116">
        <v>-6.3829787234042552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3043</v>
      </c>
      <c r="E48" s="114">
        <v>3066</v>
      </c>
      <c r="F48" s="114">
        <v>3173</v>
      </c>
      <c r="G48" s="114">
        <v>3031</v>
      </c>
      <c r="H48" s="140">
        <v>2853</v>
      </c>
      <c r="I48" s="115">
        <v>190</v>
      </c>
      <c r="J48" s="116">
        <v>6.6596565019277953</v>
      </c>
    </row>
    <row r="49" spans="1:12" s="110" customFormat="1" ht="13.5" customHeight="1" x14ac:dyDescent="0.2">
      <c r="A49" s="118" t="s">
        <v>105</v>
      </c>
      <c r="B49" s="119" t="s">
        <v>106</v>
      </c>
      <c r="C49" s="113">
        <v>40.782122905027933</v>
      </c>
      <c r="D49" s="115">
        <v>1241</v>
      </c>
      <c r="E49" s="114">
        <v>1240</v>
      </c>
      <c r="F49" s="114">
        <v>1298</v>
      </c>
      <c r="G49" s="114">
        <v>1235</v>
      </c>
      <c r="H49" s="140">
        <v>1144</v>
      </c>
      <c r="I49" s="115">
        <v>97</v>
      </c>
      <c r="J49" s="116">
        <v>8.4790209790209783</v>
      </c>
    </row>
    <row r="50" spans="1:12" s="110" customFormat="1" ht="13.5" customHeight="1" x14ac:dyDescent="0.2">
      <c r="A50" s="120"/>
      <c r="B50" s="119" t="s">
        <v>107</v>
      </c>
      <c r="C50" s="113">
        <v>59.217877094972067</v>
      </c>
      <c r="D50" s="115">
        <v>1802</v>
      </c>
      <c r="E50" s="114">
        <v>1826</v>
      </c>
      <c r="F50" s="114">
        <v>1875</v>
      </c>
      <c r="G50" s="114">
        <v>1796</v>
      </c>
      <c r="H50" s="140">
        <v>1709</v>
      </c>
      <c r="I50" s="115">
        <v>93</v>
      </c>
      <c r="J50" s="116">
        <v>5.4417788180222351</v>
      </c>
    </row>
    <row r="51" spans="1:12" s="110" customFormat="1" ht="13.5" customHeight="1" x14ac:dyDescent="0.2">
      <c r="A51" s="118" t="s">
        <v>105</v>
      </c>
      <c r="B51" s="121" t="s">
        <v>108</v>
      </c>
      <c r="C51" s="113">
        <v>13.50640814985212</v>
      </c>
      <c r="D51" s="115">
        <v>411</v>
      </c>
      <c r="E51" s="114">
        <v>410</v>
      </c>
      <c r="F51" s="114">
        <v>471</v>
      </c>
      <c r="G51" s="114">
        <v>397</v>
      </c>
      <c r="H51" s="140">
        <v>357</v>
      </c>
      <c r="I51" s="115">
        <v>54</v>
      </c>
      <c r="J51" s="116">
        <v>15.126050420168067</v>
      </c>
    </row>
    <row r="52" spans="1:12" s="110" customFormat="1" ht="13.5" customHeight="1" x14ac:dyDescent="0.2">
      <c r="A52" s="118"/>
      <c r="B52" s="121" t="s">
        <v>109</v>
      </c>
      <c r="C52" s="113">
        <v>67.236279986855081</v>
      </c>
      <c r="D52" s="115">
        <v>2046</v>
      </c>
      <c r="E52" s="114">
        <v>2054</v>
      </c>
      <c r="F52" s="114">
        <v>2100</v>
      </c>
      <c r="G52" s="114">
        <v>2047</v>
      </c>
      <c r="H52" s="140">
        <v>1931</v>
      </c>
      <c r="I52" s="115">
        <v>115</v>
      </c>
      <c r="J52" s="116">
        <v>5.9554634904194721</v>
      </c>
    </row>
    <row r="53" spans="1:12" s="110" customFormat="1" ht="13.5" customHeight="1" x14ac:dyDescent="0.2">
      <c r="A53" s="118"/>
      <c r="B53" s="121" t="s">
        <v>110</v>
      </c>
      <c r="C53" s="113">
        <v>18.271442655274399</v>
      </c>
      <c r="D53" s="115">
        <v>556</v>
      </c>
      <c r="E53" s="114">
        <v>567</v>
      </c>
      <c r="F53" s="114">
        <v>564</v>
      </c>
      <c r="G53" s="114">
        <v>556</v>
      </c>
      <c r="H53" s="140">
        <v>536</v>
      </c>
      <c r="I53" s="115">
        <v>20</v>
      </c>
      <c r="J53" s="116">
        <v>3.7313432835820897</v>
      </c>
    </row>
    <row r="54" spans="1:12" s="110" customFormat="1" ht="13.5" customHeight="1" x14ac:dyDescent="0.2">
      <c r="A54" s="120"/>
      <c r="B54" s="121" t="s">
        <v>111</v>
      </c>
      <c r="C54" s="113">
        <v>0.98586920801840294</v>
      </c>
      <c r="D54" s="115">
        <v>30</v>
      </c>
      <c r="E54" s="114">
        <v>35</v>
      </c>
      <c r="F54" s="114">
        <v>38</v>
      </c>
      <c r="G54" s="114">
        <v>31</v>
      </c>
      <c r="H54" s="140">
        <v>29</v>
      </c>
      <c r="I54" s="115">
        <v>1</v>
      </c>
      <c r="J54" s="116">
        <v>3.4482758620689653</v>
      </c>
    </row>
    <row r="55" spans="1:12" s="110" customFormat="1" ht="13.5" customHeight="1" x14ac:dyDescent="0.2">
      <c r="A55" s="120"/>
      <c r="B55" s="121" t="s">
        <v>112</v>
      </c>
      <c r="C55" s="113">
        <v>0.29576076240552085</v>
      </c>
      <c r="D55" s="115">
        <v>9</v>
      </c>
      <c r="E55" s="114">
        <v>8</v>
      </c>
      <c r="F55" s="114">
        <v>12</v>
      </c>
      <c r="G55" s="114">
        <v>5</v>
      </c>
      <c r="H55" s="140">
        <v>7</v>
      </c>
      <c r="I55" s="115">
        <v>2</v>
      </c>
      <c r="J55" s="116">
        <v>28.571428571428573</v>
      </c>
    </row>
    <row r="56" spans="1:12" s="110" customFormat="1" ht="13.5" customHeight="1" x14ac:dyDescent="0.2">
      <c r="A56" s="118" t="s">
        <v>113</v>
      </c>
      <c r="B56" s="122" t="s">
        <v>116</v>
      </c>
      <c r="C56" s="113">
        <v>96.845218534341114</v>
      </c>
      <c r="D56" s="115">
        <v>2947</v>
      </c>
      <c r="E56" s="114">
        <v>2963</v>
      </c>
      <c r="F56" s="114">
        <v>3060</v>
      </c>
      <c r="G56" s="114">
        <v>2923</v>
      </c>
      <c r="H56" s="140">
        <v>2769</v>
      </c>
      <c r="I56" s="115">
        <v>178</v>
      </c>
      <c r="J56" s="116">
        <v>6.4283134705669918</v>
      </c>
    </row>
    <row r="57" spans="1:12" s="110" customFormat="1" ht="13.5" customHeight="1" x14ac:dyDescent="0.2">
      <c r="A57" s="142"/>
      <c r="B57" s="124" t="s">
        <v>117</v>
      </c>
      <c r="C57" s="125">
        <v>3.1547814656588891</v>
      </c>
      <c r="D57" s="143">
        <v>96</v>
      </c>
      <c r="E57" s="144">
        <v>103</v>
      </c>
      <c r="F57" s="144">
        <v>113</v>
      </c>
      <c r="G57" s="144">
        <v>108</v>
      </c>
      <c r="H57" s="145">
        <v>84</v>
      </c>
      <c r="I57" s="143">
        <v>12</v>
      </c>
      <c r="J57" s="146">
        <v>14.285714285714286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29811</v>
      </c>
      <c r="E12" s="236">
        <v>29542</v>
      </c>
      <c r="F12" s="114">
        <v>30119</v>
      </c>
      <c r="G12" s="114">
        <v>29458</v>
      </c>
      <c r="H12" s="140">
        <v>29146</v>
      </c>
      <c r="I12" s="115">
        <v>665</v>
      </c>
      <c r="J12" s="116">
        <v>2.2816166883963493</v>
      </c>
    </row>
    <row r="13" spans="1:15" s="110" customFormat="1" ht="12" customHeight="1" x14ac:dyDescent="0.2">
      <c r="A13" s="118" t="s">
        <v>105</v>
      </c>
      <c r="B13" s="119" t="s">
        <v>106</v>
      </c>
      <c r="C13" s="113">
        <v>49.545469793029419</v>
      </c>
      <c r="D13" s="115">
        <v>14770</v>
      </c>
      <c r="E13" s="114">
        <v>14634</v>
      </c>
      <c r="F13" s="114">
        <v>14968</v>
      </c>
      <c r="G13" s="114">
        <v>14608</v>
      </c>
      <c r="H13" s="140">
        <v>14476</v>
      </c>
      <c r="I13" s="115">
        <v>294</v>
      </c>
      <c r="J13" s="116">
        <v>2.0309477756286265</v>
      </c>
    </row>
    <row r="14" spans="1:15" s="110" customFormat="1" ht="12" customHeight="1" x14ac:dyDescent="0.2">
      <c r="A14" s="118"/>
      <c r="B14" s="119" t="s">
        <v>107</v>
      </c>
      <c r="C14" s="113">
        <v>50.454530206970581</v>
      </c>
      <c r="D14" s="115">
        <v>15041</v>
      </c>
      <c r="E14" s="114">
        <v>14908</v>
      </c>
      <c r="F14" s="114">
        <v>15151</v>
      </c>
      <c r="G14" s="114">
        <v>14850</v>
      </c>
      <c r="H14" s="140">
        <v>14670</v>
      </c>
      <c r="I14" s="115">
        <v>371</v>
      </c>
      <c r="J14" s="116">
        <v>2.528970688479891</v>
      </c>
    </row>
    <row r="15" spans="1:15" s="110" customFormat="1" ht="12" customHeight="1" x14ac:dyDescent="0.2">
      <c r="A15" s="118" t="s">
        <v>105</v>
      </c>
      <c r="B15" s="121" t="s">
        <v>108</v>
      </c>
      <c r="C15" s="113">
        <v>11.421958337526416</v>
      </c>
      <c r="D15" s="115">
        <v>3405</v>
      </c>
      <c r="E15" s="114">
        <v>3474</v>
      </c>
      <c r="F15" s="114">
        <v>3626</v>
      </c>
      <c r="G15" s="114">
        <v>3264</v>
      </c>
      <c r="H15" s="140">
        <v>3336</v>
      </c>
      <c r="I15" s="115">
        <v>69</v>
      </c>
      <c r="J15" s="116">
        <v>2.0683453237410072</v>
      </c>
    </row>
    <row r="16" spans="1:15" s="110" customFormat="1" ht="12" customHeight="1" x14ac:dyDescent="0.2">
      <c r="A16" s="118"/>
      <c r="B16" s="121" t="s">
        <v>109</v>
      </c>
      <c r="C16" s="113">
        <v>64.952534299419682</v>
      </c>
      <c r="D16" s="115">
        <v>19363</v>
      </c>
      <c r="E16" s="114">
        <v>19214</v>
      </c>
      <c r="F16" s="114">
        <v>19591</v>
      </c>
      <c r="G16" s="114">
        <v>19441</v>
      </c>
      <c r="H16" s="140">
        <v>19295</v>
      </c>
      <c r="I16" s="115">
        <v>68</v>
      </c>
      <c r="J16" s="116">
        <v>0.3524229074889868</v>
      </c>
    </row>
    <row r="17" spans="1:10" s="110" customFormat="1" ht="12" customHeight="1" x14ac:dyDescent="0.2">
      <c r="A17" s="118"/>
      <c r="B17" s="121" t="s">
        <v>110</v>
      </c>
      <c r="C17" s="113">
        <v>22.310556505987723</v>
      </c>
      <c r="D17" s="115">
        <v>6651</v>
      </c>
      <c r="E17" s="114">
        <v>6470</v>
      </c>
      <c r="F17" s="114">
        <v>6513</v>
      </c>
      <c r="G17" s="114">
        <v>6368</v>
      </c>
      <c r="H17" s="140">
        <v>6168</v>
      </c>
      <c r="I17" s="115">
        <v>483</v>
      </c>
      <c r="J17" s="116">
        <v>7.8307392996108947</v>
      </c>
    </row>
    <row r="18" spans="1:10" s="110" customFormat="1" ht="12" customHeight="1" x14ac:dyDescent="0.2">
      <c r="A18" s="120"/>
      <c r="B18" s="121" t="s">
        <v>111</v>
      </c>
      <c r="C18" s="113">
        <v>1.3149508570661836</v>
      </c>
      <c r="D18" s="115">
        <v>392</v>
      </c>
      <c r="E18" s="114">
        <v>384</v>
      </c>
      <c r="F18" s="114">
        <v>389</v>
      </c>
      <c r="G18" s="114">
        <v>385</v>
      </c>
      <c r="H18" s="140">
        <v>347</v>
      </c>
      <c r="I18" s="115">
        <v>45</v>
      </c>
      <c r="J18" s="116">
        <v>12.968299711815561</v>
      </c>
    </row>
    <row r="19" spans="1:10" s="110" customFormat="1" ht="12" customHeight="1" x14ac:dyDescent="0.2">
      <c r="A19" s="120"/>
      <c r="B19" s="121" t="s">
        <v>112</v>
      </c>
      <c r="C19" s="113">
        <v>0.38576364429237531</v>
      </c>
      <c r="D19" s="115">
        <v>115</v>
      </c>
      <c r="E19" s="114">
        <v>106</v>
      </c>
      <c r="F19" s="114">
        <v>115</v>
      </c>
      <c r="G19" s="114">
        <v>99</v>
      </c>
      <c r="H19" s="140">
        <v>86</v>
      </c>
      <c r="I19" s="115">
        <v>29</v>
      </c>
      <c r="J19" s="116">
        <v>33.720930232558139</v>
      </c>
    </row>
    <row r="20" spans="1:10" s="110" customFormat="1" ht="12" customHeight="1" x14ac:dyDescent="0.2">
      <c r="A20" s="118" t="s">
        <v>113</v>
      </c>
      <c r="B20" s="119" t="s">
        <v>181</v>
      </c>
      <c r="C20" s="113">
        <v>64.516453658045691</v>
      </c>
      <c r="D20" s="115">
        <v>19233</v>
      </c>
      <c r="E20" s="114">
        <v>19140</v>
      </c>
      <c r="F20" s="114">
        <v>19536</v>
      </c>
      <c r="G20" s="114">
        <v>19066</v>
      </c>
      <c r="H20" s="140">
        <v>19094</v>
      </c>
      <c r="I20" s="115">
        <v>139</v>
      </c>
      <c r="J20" s="116">
        <v>0.72797737509165183</v>
      </c>
    </row>
    <row r="21" spans="1:10" s="110" customFormat="1" ht="12" customHeight="1" x14ac:dyDescent="0.2">
      <c r="A21" s="118"/>
      <c r="B21" s="119" t="s">
        <v>182</v>
      </c>
      <c r="C21" s="113">
        <v>35.483546341954309</v>
      </c>
      <c r="D21" s="115">
        <v>10578</v>
      </c>
      <c r="E21" s="114">
        <v>10402</v>
      </c>
      <c r="F21" s="114">
        <v>10583</v>
      </c>
      <c r="G21" s="114">
        <v>10392</v>
      </c>
      <c r="H21" s="140">
        <v>10052</v>
      </c>
      <c r="I21" s="115">
        <v>526</v>
      </c>
      <c r="J21" s="116">
        <v>5.2327894946279345</v>
      </c>
    </row>
    <row r="22" spans="1:10" s="110" customFormat="1" ht="12" customHeight="1" x14ac:dyDescent="0.2">
      <c r="A22" s="118" t="s">
        <v>113</v>
      </c>
      <c r="B22" s="119" t="s">
        <v>116</v>
      </c>
      <c r="C22" s="113">
        <v>95.04209855422495</v>
      </c>
      <c r="D22" s="115">
        <v>28333</v>
      </c>
      <c r="E22" s="114">
        <v>28178</v>
      </c>
      <c r="F22" s="114">
        <v>28626</v>
      </c>
      <c r="G22" s="114">
        <v>28039</v>
      </c>
      <c r="H22" s="140">
        <v>27866</v>
      </c>
      <c r="I22" s="115">
        <v>467</v>
      </c>
      <c r="J22" s="116">
        <v>1.6758774133352472</v>
      </c>
    </row>
    <row r="23" spans="1:10" s="110" customFormat="1" ht="12" customHeight="1" x14ac:dyDescent="0.2">
      <c r="A23" s="118"/>
      <c r="B23" s="119" t="s">
        <v>117</v>
      </c>
      <c r="C23" s="113">
        <v>4.9042299822213273</v>
      </c>
      <c r="D23" s="115">
        <v>1462</v>
      </c>
      <c r="E23" s="114">
        <v>1350</v>
      </c>
      <c r="F23" s="114">
        <v>1480</v>
      </c>
      <c r="G23" s="114">
        <v>1407</v>
      </c>
      <c r="H23" s="140">
        <v>1268</v>
      </c>
      <c r="I23" s="115">
        <v>194</v>
      </c>
      <c r="J23" s="116">
        <v>15.299684542586752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36740</v>
      </c>
      <c r="E64" s="236">
        <v>36669</v>
      </c>
      <c r="F64" s="236">
        <v>37210</v>
      </c>
      <c r="G64" s="236">
        <v>36374</v>
      </c>
      <c r="H64" s="140">
        <v>36040</v>
      </c>
      <c r="I64" s="115">
        <v>700</v>
      </c>
      <c r="J64" s="116">
        <v>1.9422863485016648</v>
      </c>
    </row>
    <row r="65" spans="1:12" s="110" customFormat="1" ht="12" customHeight="1" x14ac:dyDescent="0.2">
      <c r="A65" s="118" t="s">
        <v>105</v>
      </c>
      <c r="B65" s="119" t="s">
        <v>106</v>
      </c>
      <c r="C65" s="113">
        <v>51.902558519324984</v>
      </c>
      <c r="D65" s="235">
        <v>19069</v>
      </c>
      <c r="E65" s="236">
        <v>19057</v>
      </c>
      <c r="F65" s="236">
        <v>19400</v>
      </c>
      <c r="G65" s="236">
        <v>18941</v>
      </c>
      <c r="H65" s="140">
        <v>18774</v>
      </c>
      <c r="I65" s="115">
        <v>295</v>
      </c>
      <c r="J65" s="116">
        <v>1.5713220411206987</v>
      </c>
    </row>
    <row r="66" spans="1:12" s="110" customFormat="1" ht="12" customHeight="1" x14ac:dyDescent="0.2">
      <c r="A66" s="118"/>
      <c r="B66" s="119" t="s">
        <v>107</v>
      </c>
      <c r="C66" s="113">
        <v>48.097441480675016</v>
      </c>
      <c r="D66" s="235">
        <v>17671</v>
      </c>
      <c r="E66" s="236">
        <v>17612</v>
      </c>
      <c r="F66" s="236">
        <v>17810</v>
      </c>
      <c r="G66" s="236">
        <v>17433</v>
      </c>
      <c r="H66" s="140">
        <v>17266</v>
      </c>
      <c r="I66" s="115">
        <v>405</v>
      </c>
      <c r="J66" s="116">
        <v>2.3456504112127883</v>
      </c>
    </row>
    <row r="67" spans="1:12" s="110" customFormat="1" ht="12" customHeight="1" x14ac:dyDescent="0.2">
      <c r="A67" s="118" t="s">
        <v>105</v>
      </c>
      <c r="B67" s="121" t="s">
        <v>108</v>
      </c>
      <c r="C67" s="113">
        <v>11.189439303211758</v>
      </c>
      <c r="D67" s="235">
        <v>4111</v>
      </c>
      <c r="E67" s="236">
        <v>4235</v>
      </c>
      <c r="F67" s="236">
        <v>4441</v>
      </c>
      <c r="G67" s="236">
        <v>4010</v>
      </c>
      <c r="H67" s="140">
        <v>4153</v>
      </c>
      <c r="I67" s="115">
        <v>-42</v>
      </c>
      <c r="J67" s="116">
        <v>-1.0113171201541056</v>
      </c>
    </row>
    <row r="68" spans="1:12" s="110" customFormat="1" ht="12" customHeight="1" x14ac:dyDescent="0.2">
      <c r="A68" s="118"/>
      <c r="B68" s="121" t="s">
        <v>109</v>
      </c>
      <c r="C68" s="113">
        <v>65.130647795318453</v>
      </c>
      <c r="D68" s="235">
        <v>23929</v>
      </c>
      <c r="E68" s="236">
        <v>23851</v>
      </c>
      <c r="F68" s="236">
        <v>24167</v>
      </c>
      <c r="G68" s="236">
        <v>23998</v>
      </c>
      <c r="H68" s="140">
        <v>23821</v>
      </c>
      <c r="I68" s="115">
        <v>108</v>
      </c>
      <c r="J68" s="116">
        <v>0.45338147013139668</v>
      </c>
    </row>
    <row r="69" spans="1:12" s="110" customFormat="1" ht="12" customHeight="1" x14ac:dyDescent="0.2">
      <c r="A69" s="118"/>
      <c r="B69" s="121" t="s">
        <v>110</v>
      </c>
      <c r="C69" s="113">
        <v>22.357103973870441</v>
      </c>
      <c r="D69" s="235">
        <v>8214</v>
      </c>
      <c r="E69" s="236">
        <v>8084</v>
      </c>
      <c r="F69" s="236">
        <v>8102</v>
      </c>
      <c r="G69" s="236">
        <v>7880</v>
      </c>
      <c r="H69" s="140">
        <v>7609</v>
      </c>
      <c r="I69" s="115">
        <v>605</v>
      </c>
      <c r="J69" s="116">
        <v>7.9511105270074909</v>
      </c>
    </row>
    <row r="70" spans="1:12" s="110" customFormat="1" ht="12" customHeight="1" x14ac:dyDescent="0.2">
      <c r="A70" s="120"/>
      <c r="B70" s="121" t="s">
        <v>111</v>
      </c>
      <c r="C70" s="113">
        <v>1.3228089275993467</v>
      </c>
      <c r="D70" s="235">
        <v>486</v>
      </c>
      <c r="E70" s="236">
        <v>499</v>
      </c>
      <c r="F70" s="236">
        <v>500</v>
      </c>
      <c r="G70" s="236">
        <v>486</v>
      </c>
      <c r="H70" s="140">
        <v>457</v>
      </c>
      <c r="I70" s="115">
        <v>29</v>
      </c>
      <c r="J70" s="116">
        <v>6.3457330415754925</v>
      </c>
    </row>
    <row r="71" spans="1:12" s="110" customFormat="1" ht="12" customHeight="1" x14ac:dyDescent="0.2">
      <c r="A71" s="120"/>
      <c r="B71" s="121" t="s">
        <v>112</v>
      </c>
      <c r="C71" s="113">
        <v>0.37016875340228633</v>
      </c>
      <c r="D71" s="235">
        <v>136</v>
      </c>
      <c r="E71" s="236">
        <v>132</v>
      </c>
      <c r="F71" s="236">
        <v>135</v>
      </c>
      <c r="G71" s="236">
        <v>115</v>
      </c>
      <c r="H71" s="140">
        <v>103</v>
      </c>
      <c r="I71" s="115">
        <v>33</v>
      </c>
      <c r="J71" s="116">
        <v>32.038834951456309</v>
      </c>
    </row>
    <row r="72" spans="1:12" s="110" customFormat="1" ht="12" customHeight="1" x14ac:dyDescent="0.2">
      <c r="A72" s="118" t="s">
        <v>113</v>
      </c>
      <c r="B72" s="119" t="s">
        <v>181</v>
      </c>
      <c r="C72" s="113">
        <v>67.381600435492658</v>
      </c>
      <c r="D72" s="235">
        <v>24756</v>
      </c>
      <c r="E72" s="236">
        <v>24852</v>
      </c>
      <c r="F72" s="236">
        <v>25299</v>
      </c>
      <c r="G72" s="236">
        <v>24681</v>
      </c>
      <c r="H72" s="140">
        <v>24653</v>
      </c>
      <c r="I72" s="115">
        <v>103</v>
      </c>
      <c r="J72" s="116">
        <v>0.41779905082545737</v>
      </c>
    </row>
    <row r="73" spans="1:12" s="110" customFormat="1" ht="12" customHeight="1" x14ac:dyDescent="0.2">
      <c r="A73" s="118"/>
      <c r="B73" s="119" t="s">
        <v>182</v>
      </c>
      <c r="C73" s="113">
        <v>32.618399564507349</v>
      </c>
      <c r="D73" s="115">
        <v>11984</v>
      </c>
      <c r="E73" s="114">
        <v>11817</v>
      </c>
      <c r="F73" s="114">
        <v>11911</v>
      </c>
      <c r="G73" s="114">
        <v>11693</v>
      </c>
      <c r="H73" s="140">
        <v>11387</v>
      </c>
      <c r="I73" s="115">
        <v>597</v>
      </c>
      <c r="J73" s="116">
        <v>5.2428207605163779</v>
      </c>
    </row>
    <row r="74" spans="1:12" s="110" customFormat="1" ht="12" customHeight="1" x14ac:dyDescent="0.2">
      <c r="A74" s="118" t="s">
        <v>113</v>
      </c>
      <c r="B74" s="119" t="s">
        <v>116</v>
      </c>
      <c r="C74" s="113">
        <v>96.16494284158955</v>
      </c>
      <c r="D74" s="115">
        <v>35331</v>
      </c>
      <c r="E74" s="114">
        <v>35316</v>
      </c>
      <c r="F74" s="114">
        <v>35733</v>
      </c>
      <c r="G74" s="114">
        <v>35009</v>
      </c>
      <c r="H74" s="140">
        <v>34821</v>
      </c>
      <c r="I74" s="115">
        <v>510</v>
      </c>
      <c r="J74" s="116">
        <v>1.4646334108727492</v>
      </c>
    </row>
    <row r="75" spans="1:12" s="110" customFormat="1" ht="12" customHeight="1" x14ac:dyDescent="0.2">
      <c r="A75" s="142"/>
      <c r="B75" s="124" t="s">
        <v>117</v>
      </c>
      <c r="C75" s="125">
        <v>3.8160043549265108</v>
      </c>
      <c r="D75" s="143">
        <v>1402</v>
      </c>
      <c r="E75" s="144">
        <v>1345</v>
      </c>
      <c r="F75" s="144">
        <v>1469</v>
      </c>
      <c r="G75" s="144">
        <v>1357</v>
      </c>
      <c r="H75" s="145">
        <v>1212</v>
      </c>
      <c r="I75" s="143">
        <v>190</v>
      </c>
      <c r="J75" s="146">
        <v>15.676567656765677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29811</v>
      </c>
      <c r="G11" s="114">
        <v>29542</v>
      </c>
      <c r="H11" s="114">
        <v>30119</v>
      </c>
      <c r="I11" s="114">
        <v>29458</v>
      </c>
      <c r="J11" s="140">
        <v>29146</v>
      </c>
      <c r="K11" s="114">
        <v>665</v>
      </c>
      <c r="L11" s="116">
        <v>2.2816166883963493</v>
      </c>
    </row>
    <row r="12" spans="1:17" s="110" customFormat="1" ht="24.95" customHeight="1" x14ac:dyDescent="0.2">
      <c r="A12" s="604" t="s">
        <v>185</v>
      </c>
      <c r="B12" s="605"/>
      <c r="C12" s="605"/>
      <c r="D12" s="606"/>
      <c r="E12" s="113">
        <v>49.545469793029419</v>
      </c>
      <c r="F12" s="115">
        <v>14770</v>
      </c>
      <c r="G12" s="114">
        <v>14634</v>
      </c>
      <c r="H12" s="114">
        <v>14968</v>
      </c>
      <c r="I12" s="114">
        <v>14608</v>
      </c>
      <c r="J12" s="140">
        <v>14476</v>
      </c>
      <c r="K12" s="114">
        <v>294</v>
      </c>
      <c r="L12" s="116">
        <v>2.0309477756286265</v>
      </c>
    </row>
    <row r="13" spans="1:17" s="110" customFormat="1" ht="15" customHeight="1" x14ac:dyDescent="0.2">
      <c r="A13" s="120"/>
      <c r="B13" s="612" t="s">
        <v>107</v>
      </c>
      <c r="C13" s="612"/>
      <c r="E13" s="113">
        <v>50.454530206970581</v>
      </c>
      <c r="F13" s="115">
        <v>15041</v>
      </c>
      <c r="G13" s="114">
        <v>14908</v>
      </c>
      <c r="H13" s="114">
        <v>15151</v>
      </c>
      <c r="I13" s="114">
        <v>14850</v>
      </c>
      <c r="J13" s="140">
        <v>14670</v>
      </c>
      <c r="K13" s="114">
        <v>371</v>
      </c>
      <c r="L13" s="116">
        <v>2.528970688479891</v>
      </c>
    </row>
    <row r="14" spans="1:17" s="110" customFormat="1" ht="24.95" customHeight="1" x14ac:dyDescent="0.2">
      <c r="A14" s="604" t="s">
        <v>186</v>
      </c>
      <c r="B14" s="605"/>
      <c r="C14" s="605"/>
      <c r="D14" s="606"/>
      <c r="E14" s="113">
        <v>11.421958337526416</v>
      </c>
      <c r="F14" s="115">
        <v>3405</v>
      </c>
      <c r="G14" s="114">
        <v>3474</v>
      </c>
      <c r="H14" s="114">
        <v>3626</v>
      </c>
      <c r="I14" s="114">
        <v>3264</v>
      </c>
      <c r="J14" s="140">
        <v>3336</v>
      </c>
      <c r="K14" s="114">
        <v>69</v>
      </c>
      <c r="L14" s="116">
        <v>2.0683453237410072</v>
      </c>
    </row>
    <row r="15" spans="1:17" s="110" customFormat="1" ht="15" customHeight="1" x14ac:dyDescent="0.2">
      <c r="A15" s="120"/>
      <c r="B15" s="119"/>
      <c r="C15" s="258" t="s">
        <v>106</v>
      </c>
      <c r="E15" s="113">
        <v>55.712187958883995</v>
      </c>
      <c r="F15" s="115">
        <v>1897</v>
      </c>
      <c r="G15" s="114">
        <v>1935</v>
      </c>
      <c r="H15" s="114">
        <v>2054</v>
      </c>
      <c r="I15" s="114">
        <v>1833</v>
      </c>
      <c r="J15" s="140">
        <v>1866</v>
      </c>
      <c r="K15" s="114">
        <v>31</v>
      </c>
      <c r="L15" s="116">
        <v>1.6613076098606645</v>
      </c>
    </row>
    <row r="16" spans="1:17" s="110" customFormat="1" ht="15" customHeight="1" x14ac:dyDescent="0.2">
      <c r="A16" s="120"/>
      <c r="B16" s="119"/>
      <c r="C16" s="258" t="s">
        <v>107</v>
      </c>
      <c r="E16" s="113">
        <v>44.287812041116005</v>
      </c>
      <c r="F16" s="115">
        <v>1508</v>
      </c>
      <c r="G16" s="114">
        <v>1539</v>
      </c>
      <c r="H16" s="114">
        <v>1572</v>
      </c>
      <c r="I16" s="114">
        <v>1431</v>
      </c>
      <c r="J16" s="140">
        <v>1470</v>
      </c>
      <c r="K16" s="114">
        <v>38</v>
      </c>
      <c r="L16" s="116">
        <v>2.5850340136054424</v>
      </c>
    </row>
    <row r="17" spans="1:12" s="110" customFormat="1" ht="15" customHeight="1" x14ac:dyDescent="0.2">
      <c r="A17" s="120"/>
      <c r="B17" s="121" t="s">
        <v>109</v>
      </c>
      <c r="C17" s="258"/>
      <c r="E17" s="113">
        <v>64.952534299419682</v>
      </c>
      <c r="F17" s="115">
        <v>19363</v>
      </c>
      <c r="G17" s="114">
        <v>19214</v>
      </c>
      <c r="H17" s="114">
        <v>19591</v>
      </c>
      <c r="I17" s="114">
        <v>19441</v>
      </c>
      <c r="J17" s="140">
        <v>19295</v>
      </c>
      <c r="K17" s="114">
        <v>68</v>
      </c>
      <c r="L17" s="116">
        <v>0.3524229074889868</v>
      </c>
    </row>
    <row r="18" spans="1:12" s="110" customFormat="1" ht="15" customHeight="1" x14ac:dyDescent="0.2">
      <c r="A18" s="120"/>
      <c r="B18" s="119"/>
      <c r="C18" s="258" t="s">
        <v>106</v>
      </c>
      <c r="E18" s="113">
        <v>48.799256313587769</v>
      </c>
      <c r="F18" s="115">
        <v>9449</v>
      </c>
      <c r="G18" s="114">
        <v>9356</v>
      </c>
      <c r="H18" s="114">
        <v>9556</v>
      </c>
      <c r="I18" s="114">
        <v>9475</v>
      </c>
      <c r="J18" s="140">
        <v>9413</v>
      </c>
      <c r="K18" s="114">
        <v>36</v>
      </c>
      <c r="L18" s="116">
        <v>0.38244980346329543</v>
      </c>
    </row>
    <row r="19" spans="1:12" s="110" customFormat="1" ht="15" customHeight="1" x14ac:dyDescent="0.2">
      <c r="A19" s="120"/>
      <c r="B19" s="119"/>
      <c r="C19" s="258" t="s">
        <v>107</v>
      </c>
      <c r="E19" s="113">
        <v>51.200743686412231</v>
      </c>
      <c r="F19" s="115">
        <v>9914</v>
      </c>
      <c r="G19" s="114">
        <v>9858</v>
      </c>
      <c r="H19" s="114">
        <v>10035</v>
      </c>
      <c r="I19" s="114">
        <v>9966</v>
      </c>
      <c r="J19" s="140">
        <v>9882</v>
      </c>
      <c r="K19" s="114">
        <v>32</v>
      </c>
      <c r="L19" s="116">
        <v>0.32382108884841126</v>
      </c>
    </row>
    <row r="20" spans="1:12" s="110" customFormat="1" ht="15" customHeight="1" x14ac:dyDescent="0.2">
      <c r="A20" s="120"/>
      <c r="B20" s="121" t="s">
        <v>110</v>
      </c>
      <c r="C20" s="258"/>
      <c r="E20" s="113">
        <v>22.310556505987723</v>
      </c>
      <c r="F20" s="115">
        <v>6651</v>
      </c>
      <c r="G20" s="114">
        <v>6470</v>
      </c>
      <c r="H20" s="114">
        <v>6513</v>
      </c>
      <c r="I20" s="114">
        <v>6368</v>
      </c>
      <c r="J20" s="140">
        <v>6168</v>
      </c>
      <c r="K20" s="114">
        <v>483</v>
      </c>
      <c r="L20" s="116">
        <v>7.8307392996108947</v>
      </c>
    </row>
    <row r="21" spans="1:12" s="110" customFormat="1" ht="15" customHeight="1" x14ac:dyDescent="0.2">
      <c r="A21" s="120"/>
      <c r="B21" s="119"/>
      <c r="C21" s="258" t="s">
        <v>106</v>
      </c>
      <c r="E21" s="113">
        <v>47.887535708915955</v>
      </c>
      <c r="F21" s="115">
        <v>3185</v>
      </c>
      <c r="G21" s="114">
        <v>3113</v>
      </c>
      <c r="H21" s="114">
        <v>3122</v>
      </c>
      <c r="I21" s="114">
        <v>3057</v>
      </c>
      <c r="J21" s="140">
        <v>2985</v>
      </c>
      <c r="K21" s="114">
        <v>200</v>
      </c>
      <c r="L21" s="116">
        <v>6.700167504187605</v>
      </c>
    </row>
    <row r="22" spans="1:12" s="110" customFormat="1" ht="15" customHeight="1" x14ac:dyDescent="0.2">
      <c r="A22" s="120"/>
      <c r="B22" s="119"/>
      <c r="C22" s="258" t="s">
        <v>107</v>
      </c>
      <c r="E22" s="113">
        <v>52.112464291084045</v>
      </c>
      <c r="F22" s="115">
        <v>3466</v>
      </c>
      <c r="G22" s="114">
        <v>3357</v>
      </c>
      <c r="H22" s="114">
        <v>3391</v>
      </c>
      <c r="I22" s="114">
        <v>3311</v>
      </c>
      <c r="J22" s="140">
        <v>3183</v>
      </c>
      <c r="K22" s="114">
        <v>283</v>
      </c>
      <c r="L22" s="116">
        <v>8.8909833490417842</v>
      </c>
    </row>
    <row r="23" spans="1:12" s="110" customFormat="1" ht="15" customHeight="1" x14ac:dyDescent="0.2">
      <c r="A23" s="120"/>
      <c r="B23" s="121" t="s">
        <v>111</v>
      </c>
      <c r="C23" s="258"/>
      <c r="E23" s="113">
        <v>1.3149508570661836</v>
      </c>
      <c r="F23" s="115">
        <v>392</v>
      </c>
      <c r="G23" s="114">
        <v>384</v>
      </c>
      <c r="H23" s="114">
        <v>389</v>
      </c>
      <c r="I23" s="114">
        <v>385</v>
      </c>
      <c r="J23" s="140">
        <v>347</v>
      </c>
      <c r="K23" s="114">
        <v>45</v>
      </c>
      <c r="L23" s="116">
        <v>12.968299711815561</v>
      </c>
    </row>
    <row r="24" spans="1:12" s="110" customFormat="1" ht="15" customHeight="1" x14ac:dyDescent="0.2">
      <c r="A24" s="120"/>
      <c r="B24" s="119"/>
      <c r="C24" s="258" t="s">
        <v>106</v>
      </c>
      <c r="E24" s="113">
        <v>60.969387755102041</v>
      </c>
      <c r="F24" s="115">
        <v>239</v>
      </c>
      <c r="G24" s="114">
        <v>230</v>
      </c>
      <c r="H24" s="114">
        <v>236</v>
      </c>
      <c r="I24" s="114">
        <v>243</v>
      </c>
      <c r="J24" s="140">
        <v>212</v>
      </c>
      <c r="K24" s="114">
        <v>27</v>
      </c>
      <c r="L24" s="116">
        <v>12.735849056603774</v>
      </c>
    </row>
    <row r="25" spans="1:12" s="110" customFormat="1" ht="15" customHeight="1" x14ac:dyDescent="0.2">
      <c r="A25" s="120"/>
      <c r="B25" s="119"/>
      <c r="C25" s="258" t="s">
        <v>107</v>
      </c>
      <c r="E25" s="113">
        <v>39.030612244897959</v>
      </c>
      <c r="F25" s="115">
        <v>153</v>
      </c>
      <c r="G25" s="114">
        <v>154</v>
      </c>
      <c r="H25" s="114">
        <v>153</v>
      </c>
      <c r="I25" s="114">
        <v>142</v>
      </c>
      <c r="J25" s="140">
        <v>135</v>
      </c>
      <c r="K25" s="114">
        <v>18</v>
      </c>
      <c r="L25" s="116">
        <v>13.333333333333334</v>
      </c>
    </row>
    <row r="26" spans="1:12" s="110" customFormat="1" ht="15" customHeight="1" x14ac:dyDescent="0.2">
      <c r="A26" s="120"/>
      <c r="C26" s="121" t="s">
        <v>187</v>
      </c>
      <c r="D26" s="110" t="s">
        <v>188</v>
      </c>
      <c r="E26" s="113">
        <v>0.38576364429237531</v>
      </c>
      <c r="F26" s="115">
        <v>115</v>
      </c>
      <c r="G26" s="114">
        <v>106</v>
      </c>
      <c r="H26" s="114">
        <v>115</v>
      </c>
      <c r="I26" s="114">
        <v>99</v>
      </c>
      <c r="J26" s="140">
        <v>86</v>
      </c>
      <c r="K26" s="114">
        <v>29</v>
      </c>
      <c r="L26" s="116">
        <v>33.720930232558139</v>
      </c>
    </row>
    <row r="27" spans="1:12" s="110" customFormat="1" ht="15" customHeight="1" x14ac:dyDescent="0.2">
      <c r="A27" s="120"/>
      <c r="B27" s="119"/>
      <c r="D27" s="259" t="s">
        <v>106</v>
      </c>
      <c r="E27" s="113">
        <v>47.826086956521742</v>
      </c>
      <c r="F27" s="115">
        <v>55</v>
      </c>
      <c r="G27" s="114">
        <v>53</v>
      </c>
      <c r="H27" s="114">
        <v>57</v>
      </c>
      <c r="I27" s="114">
        <v>56</v>
      </c>
      <c r="J27" s="140">
        <v>44</v>
      </c>
      <c r="K27" s="114">
        <v>11</v>
      </c>
      <c r="L27" s="116">
        <v>25</v>
      </c>
    </row>
    <row r="28" spans="1:12" s="110" customFormat="1" ht="15" customHeight="1" x14ac:dyDescent="0.2">
      <c r="A28" s="120"/>
      <c r="B28" s="119"/>
      <c r="D28" s="259" t="s">
        <v>107</v>
      </c>
      <c r="E28" s="113">
        <v>52.173913043478258</v>
      </c>
      <c r="F28" s="115">
        <v>60</v>
      </c>
      <c r="G28" s="114">
        <v>53</v>
      </c>
      <c r="H28" s="114">
        <v>58</v>
      </c>
      <c r="I28" s="114">
        <v>43</v>
      </c>
      <c r="J28" s="140">
        <v>42</v>
      </c>
      <c r="K28" s="114">
        <v>18</v>
      </c>
      <c r="L28" s="116">
        <v>42.857142857142854</v>
      </c>
    </row>
    <row r="29" spans="1:12" s="110" customFormat="1" ht="24.95" customHeight="1" x14ac:dyDescent="0.2">
      <c r="A29" s="604" t="s">
        <v>189</v>
      </c>
      <c r="B29" s="605"/>
      <c r="C29" s="605"/>
      <c r="D29" s="606"/>
      <c r="E29" s="113">
        <v>95.04209855422495</v>
      </c>
      <c r="F29" s="115">
        <v>28333</v>
      </c>
      <c r="G29" s="114">
        <v>28178</v>
      </c>
      <c r="H29" s="114">
        <v>28626</v>
      </c>
      <c r="I29" s="114">
        <v>28039</v>
      </c>
      <c r="J29" s="140">
        <v>27866</v>
      </c>
      <c r="K29" s="114">
        <v>467</v>
      </c>
      <c r="L29" s="116">
        <v>1.6758774133352472</v>
      </c>
    </row>
    <row r="30" spans="1:12" s="110" customFormat="1" ht="15" customHeight="1" x14ac:dyDescent="0.2">
      <c r="A30" s="120"/>
      <c r="B30" s="119"/>
      <c r="C30" s="258" t="s">
        <v>106</v>
      </c>
      <c r="E30" s="113">
        <v>48.685278650337061</v>
      </c>
      <c r="F30" s="115">
        <v>13794</v>
      </c>
      <c r="G30" s="114">
        <v>13738</v>
      </c>
      <c r="H30" s="114">
        <v>14003</v>
      </c>
      <c r="I30" s="114">
        <v>13697</v>
      </c>
      <c r="J30" s="140">
        <v>13638</v>
      </c>
      <c r="K30" s="114">
        <v>156</v>
      </c>
      <c r="L30" s="116">
        <v>1.1438627364716234</v>
      </c>
    </row>
    <row r="31" spans="1:12" s="110" customFormat="1" ht="15" customHeight="1" x14ac:dyDescent="0.2">
      <c r="A31" s="120"/>
      <c r="B31" s="119"/>
      <c r="C31" s="258" t="s">
        <v>107</v>
      </c>
      <c r="E31" s="113">
        <v>51.314721349662939</v>
      </c>
      <c r="F31" s="115">
        <v>14539</v>
      </c>
      <c r="G31" s="114">
        <v>14440</v>
      </c>
      <c r="H31" s="114">
        <v>14623</v>
      </c>
      <c r="I31" s="114">
        <v>14342</v>
      </c>
      <c r="J31" s="140">
        <v>14228</v>
      </c>
      <c r="K31" s="114">
        <v>311</v>
      </c>
      <c r="L31" s="116">
        <v>2.1858307562552715</v>
      </c>
    </row>
    <row r="32" spans="1:12" s="110" customFormat="1" ht="15" customHeight="1" x14ac:dyDescent="0.2">
      <c r="A32" s="120"/>
      <c r="B32" s="119" t="s">
        <v>117</v>
      </c>
      <c r="C32" s="258"/>
      <c r="E32" s="113">
        <v>4.9042299822213273</v>
      </c>
      <c r="F32" s="115">
        <v>1462</v>
      </c>
      <c r="G32" s="114">
        <v>1350</v>
      </c>
      <c r="H32" s="114">
        <v>1480</v>
      </c>
      <c r="I32" s="114">
        <v>1407</v>
      </c>
      <c r="J32" s="140">
        <v>1268</v>
      </c>
      <c r="K32" s="114">
        <v>194</v>
      </c>
      <c r="L32" s="116">
        <v>15.299684542586752</v>
      </c>
    </row>
    <row r="33" spans="1:12" s="110" customFormat="1" ht="15" customHeight="1" x14ac:dyDescent="0.2">
      <c r="A33" s="120"/>
      <c r="B33" s="119"/>
      <c r="C33" s="258" t="s">
        <v>106</v>
      </c>
      <c r="E33" s="113">
        <v>66.073871409028726</v>
      </c>
      <c r="F33" s="115">
        <v>966</v>
      </c>
      <c r="G33" s="114">
        <v>889</v>
      </c>
      <c r="H33" s="114">
        <v>958</v>
      </c>
      <c r="I33" s="114">
        <v>905</v>
      </c>
      <c r="J33" s="140">
        <v>832</v>
      </c>
      <c r="K33" s="114">
        <v>134</v>
      </c>
      <c r="L33" s="116">
        <v>16.10576923076923</v>
      </c>
    </row>
    <row r="34" spans="1:12" s="110" customFormat="1" ht="15" customHeight="1" x14ac:dyDescent="0.2">
      <c r="A34" s="120"/>
      <c r="B34" s="119"/>
      <c r="C34" s="258" t="s">
        <v>107</v>
      </c>
      <c r="E34" s="113">
        <v>33.926128590971274</v>
      </c>
      <c r="F34" s="115">
        <v>496</v>
      </c>
      <c r="G34" s="114">
        <v>461</v>
      </c>
      <c r="H34" s="114">
        <v>522</v>
      </c>
      <c r="I34" s="114">
        <v>502</v>
      </c>
      <c r="J34" s="140">
        <v>436</v>
      </c>
      <c r="K34" s="114">
        <v>60</v>
      </c>
      <c r="L34" s="116">
        <v>13.761467889908257</v>
      </c>
    </row>
    <row r="35" spans="1:12" s="110" customFormat="1" ht="24.95" customHeight="1" x14ac:dyDescent="0.2">
      <c r="A35" s="604" t="s">
        <v>190</v>
      </c>
      <c r="B35" s="605"/>
      <c r="C35" s="605"/>
      <c r="D35" s="606"/>
      <c r="E35" s="113">
        <v>64.516453658045691</v>
      </c>
      <c r="F35" s="115">
        <v>19233</v>
      </c>
      <c r="G35" s="114">
        <v>19140</v>
      </c>
      <c r="H35" s="114">
        <v>19536</v>
      </c>
      <c r="I35" s="114">
        <v>19066</v>
      </c>
      <c r="J35" s="140">
        <v>19094</v>
      </c>
      <c r="K35" s="114">
        <v>139</v>
      </c>
      <c r="L35" s="116">
        <v>0.72797737509165183</v>
      </c>
    </row>
    <row r="36" spans="1:12" s="110" customFormat="1" ht="15" customHeight="1" x14ac:dyDescent="0.2">
      <c r="A36" s="120"/>
      <c r="B36" s="119"/>
      <c r="C36" s="258" t="s">
        <v>106</v>
      </c>
      <c r="E36" s="113">
        <v>67.363385847241716</v>
      </c>
      <c r="F36" s="115">
        <v>12956</v>
      </c>
      <c r="G36" s="114">
        <v>12879</v>
      </c>
      <c r="H36" s="114">
        <v>13135</v>
      </c>
      <c r="I36" s="114">
        <v>12827</v>
      </c>
      <c r="J36" s="140">
        <v>12850</v>
      </c>
      <c r="K36" s="114">
        <v>106</v>
      </c>
      <c r="L36" s="116">
        <v>0.82490272373540852</v>
      </c>
    </row>
    <row r="37" spans="1:12" s="110" customFormat="1" ht="15" customHeight="1" x14ac:dyDescent="0.2">
      <c r="A37" s="120"/>
      <c r="B37" s="119"/>
      <c r="C37" s="258" t="s">
        <v>107</v>
      </c>
      <c r="E37" s="113">
        <v>32.636614152758277</v>
      </c>
      <c r="F37" s="115">
        <v>6277</v>
      </c>
      <c r="G37" s="114">
        <v>6261</v>
      </c>
      <c r="H37" s="114">
        <v>6401</v>
      </c>
      <c r="I37" s="114">
        <v>6239</v>
      </c>
      <c r="J37" s="140">
        <v>6244</v>
      </c>
      <c r="K37" s="114">
        <v>33</v>
      </c>
      <c r="L37" s="116">
        <v>0.52850736707238954</v>
      </c>
    </row>
    <row r="38" spans="1:12" s="110" customFormat="1" ht="15" customHeight="1" x14ac:dyDescent="0.2">
      <c r="A38" s="120"/>
      <c r="B38" s="119" t="s">
        <v>182</v>
      </c>
      <c r="C38" s="258"/>
      <c r="E38" s="113">
        <v>35.483546341954309</v>
      </c>
      <c r="F38" s="115">
        <v>10578</v>
      </c>
      <c r="G38" s="114">
        <v>10402</v>
      </c>
      <c r="H38" s="114">
        <v>10583</v>
      </c>
      <c r="I38" s="114">
        <v>10392</v>
      </c>
      <c r="J38" s="140">
        <v>10052</v>
      </c>
      <c r="K38" s="114">
        <v>526</v>
      </c>
      <c r="L38" s="116">
        <v>5.2327894946279345</v>
      </c>
    </row>
    <row r="39" spans="1:12" s="110" customFormat="1" ht="15" customHeight="1" x14ac:dyDescent="0.2">
      <c r="A39" s="120"/>
      <c r="B39" s="119"/>
      <c r="C39" s="258" t="s">
        <v>106</v>
      </c>
      <c r="E39" s="113">
        <v>17.148799394970695</v>
      </c>
      <c r="F39" s="115">
        <v>1814</v>
      </c>
      <c r="G39" s="114">
        <v>1755</v>
      </c>
      <c r="H39" s="114">
        <v>1833</v>
      </c>
      <c r="I39" s="114">
        <v>1781</v>
      </c>
      <c r="J39" s="140">
        <v>1626</v>
      </c>
      <c r="K39" s="114">
        <v>188</v>
      </c>
      <c r="L39" s="116">
        <v>11.562115621156211</v>
      </c>
    </row>
    <row r="40" spans="1:12" s="110" customFormat="1" ht="15" customHeight="1" x14ac:dyDescent="0.2">
      <c r="A40" s="120"/>
      <c r="B40" s="119"/>
      <c r="C40" s="258" t="s">
        <v>107</v>
      </c>
      <c r="E40" s="113">
        <v>82.851200605029305</v>
      </c>
      <c r="F40" s="115">
        <v>8764</v>
      </c>
      <c r="G40" s="114">
        <v>8647</v>
      </c>
      <c r="H40" s="114">
        <v>8750</v>
      </c>
      <c r="I40" s="114">
        <v>8611</v>
      </c>
      <c r="J40" s="140">
        <v>8426</v>
      </c>
      <c r="K40" s="114">
        <v>338</v>
      </c>
      <c r="L40" s="116">
        <v>4.0113933064324705</v>
      </c>
    </row>
    <row r="41" spans="1:12" s="110" customFormat="1" ht="24.75" customHeight="1" x14ac:dyDescent="0.2">
      <c r="A41" s="604" t="s">
        <v>518</v>
      </c>
      <c r="B41" s="605"/>
      <c r="C41" s="605"/>
      <c r="D41" s="606"/>
      <c r="E41" s="113">
        <v>5.5583509442823118</v>
      </c>
      <c r="F41" s="115">
        <v>1657</v>
      </c>
      <c r="G41" s="114">
        <v>1818</v>
      </c>
      <c r="H41" s="114">
        <v>1827</v>
      </c>
      <c r="I41" s="114">
        <v>1447</v>
      </c>
      <c r="J41" s="140">
        <v>1630</v>
      </c>
      <c r="K41" s="114">
        <v>27</v>
      </c>
      <c r="L41" s="116">
        <v>1.656441717791411</v>
      </c>
    </row>
    <row r="42" spans="1:12" s="110" customFormat="1" ht="15" customHeight="1" x14ac:dyDescent="0.2">
      <c r="A42" s="120"/>
      <c r="B42" s="119"/>
      <c r="C42" s="258" t="s">
        <v>106</v>
      </c>
      <c r="E42" s="113">
        <v>58.418829209414604</v>
      </c>
      <c r="F42" s="115">
        <v>968</v>
      </c>
      <c r="G42" s="114">
        <v>1076</v>
      </c>
      <c r="H42" s="114">
        <v>1091</v>
      </c>
      <c r="I42" s="114">
        <v>848</v>
      </c>
      <c r="J42" s="140">
        <v>951</v>
      </c>
      <c r="K42" s="114">
        <v>17</v>
      </c>
      <c r="L42" s="116">
        <v>1.7875920084121977</v>
      </c>
    </row>
    <row r="43" spans="1:12" s="110" customFormat="1" ht="15" customHeight="1" x14ac:dyDescent="0.2">
      <c r="A43" s="123"/>
      <c r="B43" s="124"/>
      <c r="C43" s="260" t="s">
        <v>107</v>
      </c>
      <c r="D43" s="261"/>
      <c r="E43" s="125">
        <v>41.581170790585396</v>
      </c>
      <c r="F43" s="143">
        <v>689</v>
      </c>
      <c r="G43" s="144">
        <v>742</v>
      </c>
      <c r="H43" s="144">
        <v>736</v>
      </c>
      <c r="I43" s="144">
        <v>599</v>
      </c>
      <c r="J43" s="145">
        <v>679</v>
      </c>
      <c r="K43" s="144">
        <v>10</v>
      </c>
      <c r="L43" s="146">
        <v>1.4727540500736378</v>
      </c>
    </row>
    <row r="44" spans="1:12" s="110" customFormat="1" ht="45.75" customHeight="1" x14ac:dyDescent="0.2">
      <c r="A44" s="604" t="s">
        <v>191</v>
      </c>
      <c r="B44" s="605"/>
      <c r="C44" s="605"/>
      <c r="D44" s="606"/>
      <c r="E44" s="113">
        <v>0</v>
      </c>
      <c r="F44" s="115">
        <v>0</v>
      </c>
      <c r="G44" s="114" t="s">
        <v>513</v>
      </c>
      <c r="H44" s="114" t="s">
        <v>513</v>
      </c>
      <c r="I44" s="114" t="s">
        <v>513</v>
      </c>
      <c r="J44" s="140">
        <v>0</v>
      </c>
      <c r="K44" s="114">
        <v>0</v>
      </c>
      <c r="L44" s="116">
        <v>0</v>
      </c>
    </row>
    <row r="45" spans="1:12" s="110" customFormat="1" ht="15" customHeight="1" x14ac:dyDescent="0.2">
      <c r="A45" s="120"/>
      <c r="B45" s="119"/>
      <c r="C45" s="258" t="s">
        <v>106</v>
      </c>
      <c r="E45" s="113" t="s">
        <v>514</v>
      </c>
      <c r="F45" s="115">
        <v>0</v>
      </c>
      <c r="G45" s="114">
        <v>0</v>
      </c>
      <c r="H45" s="114">
        <v>0</v>
      </c>
      <c r="I45" s="114">
        <v>0</v>
      </c>
      <c r="J45" s="140">
        <v>0</v>
      </c>
      <c r="K45" s="114">
        <v>0</v>
      </c>
      <c r="L45" s="116">
        <v>0</v>
      </c>
    </row>
    <row r="46" spans="1:12" s="110" customFormat="1" ht="15" customHeight="1" x14ac:dyDescent="0.2">
      <c r="A46" s="123"/>
      <c r="B46" s="124"/>
      <c r="C46" s="260" t="s">
        <v>107</v>
      </c>
      <c r="D46" s="261"/>
      <c r="E46" s="125" t="s">
        <v>514</v>
      </c>
      <c r="F46" s="143">
        <v>0</v>
      </c>
      <c r="G46" s="144" t="s">
        <v>513</v>
      </c>
      <c r="H46" s="144" t="s">
        <v>513</v>
      </c>
      <c r="I46" s="144" t="s">
        <v>513</v>
      </c>
      <c r="J46" s="145">
        <v>0</v>
      </c>
      <c r="K46" s="144">
        <v>0</v>
      </c>
      <c r="L46" s="146">
        <v>0</v>
      </c>
    </row>
    <row r="47" spans="1:12" s="110" customFormat="1" ht="39" customHeight="1" x14ac:dyDescent="0.2">
      <c r="A47" s="604" t="s">
        <v>519</v>
      </c>
      <c r="B47" s="607"/>
      <c r="C47" s="607"/>
      <c r="D47" s="608"/>
      <c r="E47" s="113">
        <v>0.43943510784609707</v>
      </c>
      <c r="F47" s="115">
        <v>131</v>
      </c>
      <c r="G47" s="114">
        <v>134</v>
      </c>
      <c r="H47" s="114">
        <v>130</v>
      </c>
      <c r="I47" s="114">
        <v>115</v>
      </c>
      <c r="J47" s="140">
        <v>120</v>
      </c>
      <c r="K47" s="114">
        <v>11</v>
      </c>
      <c r="L47" s="116">
        <v>9.1666666666666661</v>
      </c>
    </row>
    <row r="48" spans="1:12" s="110" customFormat="1" ht="15" customHeight="1" x14ac:dyDescent="0.2">
      <c r="A48" s="120"/>
      <c r="B48" s="119"/>
      <c r="C48" s="258" t="s">
        <v>106</v>
      </c>
      <c r="E48" s="113">
        <v>40.458015267175576</v>
      </c>
      <c r="F48" s="115">
        <v>53</v>
      </c>
      <c r="G48" s="114">
        <v>54</v>
      </c>
      <c r="H48" s="114">
        <v>50</v>
      </c>
      <c r="I48" s="114">
        <v>46</v>
      </c>
      <c r="J48" s="140">
        <v>48</v>
      </c>
      <c r="K48" s="114">
        <v>5</v>
      </c>
      <c r="L48" s="116">
        <v>10.416666666666666</v>
      </c>
    </row>
    <row r="49" spans="1:12" s="110" customFormat="1" ht="15" customHeight="1" x14ac:dyDescent="0.2">
      <c r="A49" s="123"/>
      <c r="B49" s="124"/>
      <c r="C49" s="260" t="s">
        <v>107</v>
      </c>
      <c r="D49" s="261"/>
      <c r="E49" s="125">
        <v>59.541984732824424</v>
      </c>
      <c r="F49" s="143">
        <v>78</v>
      </c>
      <c r="G49" s="144">
        <v>80</v>
      </c>
      <c r="H49" s="144">
        <v>80</v>
      </c>
      <c r="I49" s="144">
        <v>69</v>
      </c>
      <c r="J49" s="145">
        <v>72</v>
      </c>
      <c r="K49" s="144">
        <v>6</v>
      </c>
      <c r="L49" s="146">
        <v>8.3333333333333339</v>
      </c>
    </row>
    <row r="50" spans="1:12" s="110" customFormat="1" ht="24.95" customHeight="1" x14ac:dyDescent="0.2">
      <c r="A50" s="609" t="s">
        <v>192</v>
      </c>
      <c r="B50" s="610"/>
      <c r="C50" s="610"/>
      <c r="D50" s="611"/>
      <c r="E50" s="262">
        <v>11.133474220925162</v>
      </c>
      <c r="F50" s="263">
        <v>3319</v>
      </c>
      <c r="G50" s="264">
        <v>3367</v>
      </c>
      <c r="H50" s="264">
        <v>3475</v>
      </c>
      <c r="I50" s="264">
        <v>3181</v>
      </c>
      <c r="J50" s="265">
        <v>3121</v>
      </c>
      <c r="K50" s="263">
        <v>198</v>
      </c>
      <c r="L50" s="266">
        <v>6.344120474206985</v>
      </c>
    </row>
    <row r="51" spans="1:12" s="110" customFormat="1" ht="15" customHeight="1" x14ac:dyDescent="0.2">
      <c r="A51" s="120"/>
      <c r="B51" s="119"/>
      <c r="C51" s="258" t="s">
        <v>106</v>
      </c>
      <c r="E51" s="113">
        <v>54.413980114492318</v>
      </c>
      <c r="F51" s="115">
        <v>1806</v>
      </c>
      <c r="G51" s="114">
        <v>1828</v>
      </c>
      <c r="H51" s="114">
        <v>1907</v>
      </c>
      <c r="I51" s="114">
        <v>1725</v>
      </c>
      <c r="J51" s="140">
        <v>1681</v>
      </c>
      <c r="K51" s="114">
        <v>125</v>
      </c>
      <c r="L51" s="116">
        <v>7.4360499702557998</v>
      </c>
    </row>
    <row r="52" spans="1:12" s="110" customFormat="1" ht="15" customHeight="1" x14ac:dyDescent="0.2">
      <c r="A52" s="120"/>
      <c r="B52" s="119"/>
      <c r="C52" s="258" t="s">
        <v>107</v>
      </c>
      <c r="E52" s="113">
        <v>45.586019885507682</v>
      </c>
      <c r="F52" s="115">
        <v>1513</v>
      </c>
      <c r="G52" s="114">
        <v>1539</v>
      </c>
      <c r="H52" s="114">
        <v>1568</v>
      </c>
      <c r="I52" s="114">
        <v>1456</v>
      </c>
      <c r="J52" s="140">
        <v>1440</v>
      </c>
      <c r="K52" s="114">
        <v>73</v>
      </c>
      <c r="L52" s="116">
        <v>5.0694444444444446</v>
      </c>
    </row>
    <row r="53" spans="1:12" s="110" customFormat="1" ht="15" customHeight="1" x14ac:dyDescent="0.2">
      <c r="A53" s="120"/>
      <c r="B53" s="119"/>
      <c r="C53" s="258" t="s">
        <v>187</v>
      </c>
      <c r="D53" s="110" t="s">
        <v>193</v>
      </c>
      <c r="E53" s="113">
        <v>33.835492618258513</v>
      </c>
      <c r="F53" s="115">
        <v>1123</v>
      </c>
      <c r="G53" s="114">
        <v>1277</v>
      </c>
      <c r="H53" s="114">
        <v>1291</v>
      </c>
      <c r="I53" s="114">
        <v>998</v>
      </c>
      <c r="J53" s="140">
        <v>1094</v>
      </c>
      <c r="K53" s="114">
        <v>29</v>
      </c>
      <c r="L53" s="116">
        <v>2.6508226691042047</v>
      </c>
    </row>
    <row r="54" spans="1:12" s="110" customFormat="1" ht="15" customHeight="1" x14ac:dyDescent="0.2">
      <c r="A54" s="120"/>
      <c r="B54" s="119"/>
      <c r="D54" s="267" t="s">
        <v>194</v>
      </c>
      <c r="E54" s="113">
        <v>60.284951024042741</v>
      </c>
      <c r="F54" s="115">
        <v>677</v>
      </c>
      <c r="G54" s="114">
        <v>764</v>
      </c>
      <c r="H54" s="114">
        <v>783</v>
      </c>
      <c r="I54" s="114">
        <v>603</v>
      </c>
      <c r="J54" s="140">
        <v>648</v>
      </c>
      <c r="K54" s="114">
        <v>29</v>
      </c>
      <c r="L54" s="116">
        <v>4.4753086419753085</v>
      </c>
    </row>
    <row r="55" spans="1:12" s="110" customFormat="1" ht="15" customHeight="1" x14ac:dyDescent="0.2">
      <c r="A55" s="120"/>
      <c r="B55" s="119"/>
      <c r="D55" s="267" t="s">
        <v>195</v>
      </c>
      <c r="E55" s="113">
        <v>39.715048975957259</v>
      </c>
      <c r="F55" s="115">
        <v>446</v>
      </c>
      <c r="G55" s="114">
        <v>513</v>
      </c>
      <c r="H55" s="114">
        <v>508</v>
      </c>
      <c r="I55" s="114">
        <v>395</v>
      </c>
      <c r="J55" s="140">
        <v>446</v>
      </c>
      <c r="K55" s="114">
        <v>0</v>
      </c>
      <c r="L55" s="116">
        <v>0</v>
      </c>
    </row>
    <row r="56" spans="1:12" s="110" customFormat="1" ht="15" customHeight="1" x14ac:dyDescent="0.2">
      <c r="A56" s="120"/>
      <c r="B56" s="119" t="s">
        <v>196</v>
      </c>
      <c r="C56" s="258"/>
      <c r="E56" s="113">
        <v>69.618597162121361</v>
      </c>
      <c r="F56" s="115">
        <v>20754</v>
      </c>
      <c r="G56" s="114">
        <v>20491</v>
      </c>
      <c r="H56" s="114">
        <v>20804</v>
      </c>
      <c r="I56" s="114">
        <v>20486</v>
      </c>
      <c r="J56" s="140">
        <v>20307</v>
      </c>
      <c r="K56" s="114">
        <v>447</v>
      </c>
      <c r="L56" s="116">
        <v>2.2012114049342593</v>
      </c>
    </row>
    <row r="57" spans="1:12" s="110" customFormat="1" ht="15" customHeight="1" x14ac:dyDescent="0.2">
      <c r="A57" s="120"/>
      <c r="B57" s="119"/>
      <c r="C57" s="258" t="s">
        <v>106</v>
      </c>
      <c r="E57" s="113">
        <v>47.884745109376503</v>
      </c>
      <c r="F57" s="115">
        <v>9938</v>
      </c>
      <c r="G57" s="114">
        <v>9831</v>
      </c>
      <c r="H57" s="114">
        <v>10022</v>
      </c>
      <c r="I57" s="114">
        <v>9892</v>
      </c>
      <c r="J57" s="140">
        <v>9829</v>
      </c>
      <c r="K57" s="114">
        <v>109</v>
      </c>
      <c r="L57" s="116">
        <v>1.108963271950351</v>
      </c>
    </row>
    <row r="58" spans="1:12" s="110" customFormat="1" ht="15" customHeight="1" x14ac:dyDescent="0.2">
      <c r="A58" s="120"/>
      <c r="B58" s="119"/>
      <c r="C58" s="258" t="s">
        <v>107</v>
      </c>
      <c r="E58" s="113">
        <v>52.115254890623497</v>
      </c>
      <c r="F58" s="115">
        <v>10816</v>
      </c>
      <c r="G58" s="114">
        <v>10660</v>
      </c>
      <c r="H58" s="114">
        <v>10782</v>
      </c>
      <c r="I58" s="114">
        <v>10594</v>
      </c>
      <c r="J58" s="140">
        <v>10478</v>
      </c>
      <c r="K58" s="114">
        <v>338</v>
      </c>
      <c r="L58" s="116">
        <v>3.225806451612903</v>
      </c>
    </row>
    <row r="59" spans="1:12" s="110" customFormat="1" ht="15" customHeight="1" x14ac:dyDescent="0.2">
      <c r="A59" s="120"/>
      <c r="B59" s="119"/>
      <c r="C59" s="258" t="s">
        <v>105</v>
      </c>
      <c r="D59" s="110" t="s">
        <v>197</v>
      </c>
      <c r="E59" s="113">
        <v>94.169798593042302</v>
      </c>
      <c r="F59" s="115">
        <v>19544</v>
      </c>
      <c r="G59" s="114">
        <v>19303</v>
      </c>
      <c r="H59" s="114">
        <v>19626</v>
      </c>
      <c r="I59" s="114">
        <v>19346</v>
      </c>
      <c r="J59" s="140">
        <v>19192</v>
      </c>
      <c r="K59" s="114">
        <v>352</v>
      </c>
      <c r="L59" s="116">
        <v>1.8340975406419342</v>
      </c>
    </row>
    <row r="60" spans="1:12" s="110" customFormat="1" ht="15" customHeight="1" x14ac:dyDescent="0.2">
      <c r="A60" s="120"/>
      <c r="B60" s="119"/>
      <c r="C60" s="258"/>
      <c r="D60" s="267" t="s">
        <v>198</v>
      </c>
      <c r="E60" s="113">
        <v>46.479738027015962</v>
      </c>
      <c r="F60" s="115">
        <v>9084</v>
      </c>
      <c r="G60" s="114">
        <v>8982</v>
      </c>
      <c r="H60" s="114">
        <v>9178</v>
      </c>
      <c r="I60" s="114">
        <v>9065</v>
      </c>
      <c r="J60" s="140">
        <v>9020</v>
      </c>
      <c r="K60" s="114">
        <v>64</v>
      </c>
      <c r="L60" s="116">
        <v>0.70953436807095349</v>
      </c>
    </row>
    <row r="61" spans="1:12" s="110" customFormat="1" ht="15" customHeight="1" x14ac:dyDescent="0.2">
      <c r="A61" s="120"/>
      <c r="B61" s="119"/>
      <c r="C61" s="258"/>
      <c r="D61" s="267" t="s">
        <v>199</v>
      </c>
      <c r="E61" s="113">
        <v>53.520261972984038</v>
      </c>
      <c r="F61" s="115">
        <v>10460</v>
      </c>
      <c r="G61" s="114">
        <v>10321</v>
      </c>
      <c r="H61" s="114">
        <v>10448</v>
      </c>
      <c r="I61" s="114">
        <v>10281</v>
      </c>
      <c r="J61" s="140">
        <v>10172</v>
      </c>
      <c r="K61" s="114">
        <v>288</v>
      </c>
      <c r="L61" s="116">
        <v>2.8313016122689736</v>
      </c>
    </row>
    <row r="62" spans="1:12" s="110" customFormat="1" ht="15" customHeight="1" x14ac:dyDescent="0.2">
      <c r="A62" s="120"/>
      <c r="B62" s="119"/>
      <c r="C62" s="258"/>
      <c r="D62" s="258" t="s">
        <v>200</v>
      </c>
      <c r="E62" s="113">
        <v>5.8302014069576948</v>
      </c>
      <c r="F62" s="115">
        <v>1210</v>
      </c>
      <c r="G62" s="114">
        <v>1188</v>
      </c>
      <c r="H62" s="114">
        <v>1178</v>
      </c>
      <c r="I62" s="114">
        <v>1140</v>
      </c>
      <c r="J62" s="140">
        <v>1115</v>
      </c>
      <c r="K62" s="114">
        <v>95</v>
      </c>
      <c r="L62" s="116">
        <v>8.52017937219731</v>
      </c>
    </row>
    <row r="63" spans="1:12" s="110" customFormat="1" ht="15" customHeight="1" x14ac:dyDescent="0.2">
      <c r="A63" s="120"/>
      <c r="B63" s="119"/>
      <c r="C63" s="258"/>
      <c r="D63" s="267" t="s">
        <v>198</v>
      </c>
      <c r="E63" s="113">
        <v>70.578512396694208</v>
      </c>
      <c r="F63" s="115">
        <v>854</v>
      </c>
      <c r="G63" s="114">
        <v>849</v>
      </c>
      <c r="H63" s="114">
        <v>844</v>
      </c>
      <c r="I63" s="114">
        <v>827</v>
      </c>
      <c r="J63" s="140">
        <v>809</v>
      </c>
      <c r="K63" s="114">
        <v>45</v>
      </c>
      <c r="L63" s="116">
        <v>5.5624227441285541</v>
      </c>
    </row>
    <row r="64" spans="1:12" s="110" customFormat="1" ht="15" customHeight="1" x14ac:dyDescent="0.2">
      <c r="A64" s="120"/>
      <c r="B64" s="119"/>
      <c r="C64" s="258"/>
      <c r="D64" s="267" t="s">
        <v>199</v>
      </c>
      <c r="E64" s="113">
        <v>29.421487603305785</v>
      </c>
      <c r="F64" s="115">
        <v>356</v>
      </c>
      <c r="G64" s="114">
        <v>339</v>
      </c>
      <c r="H64" s="114">
        <v>334</v>
      </c>
      <c r="I64" s="114">
        <v>313</v>
      </c>
      <c r="J64" s="140">
        <v>306</v>
      </c>
      <c r="K64" s="114">
        <v>50</v>
      </c>
      <c r="L64" s="116">
        <v>16.33986928104575</v>
      </c>
    </row>
    <row r="65" spans="1:12" s="110" customFormat="1" ht="15" customHeight="1" x14ac:dyDescent="0.2">
      <c r="A65" s="120"/>
      <c r="B65" s="119" t="s">
        <v>201</v>
      </c>
      <c r="C65" s="258"/>
      <c r="E65" s="113">
        <v>9.3187078595149444</v>
      </c>
      <c r="F65" s="115">
        <v>2778</v>
      </c>
      <c r="G65" s="114">
        <v>2715</v>
      </c>
      <c r="H65" s="114">
        <v>2711</v>
      </c>
      <c r="I65" s="114">
        <v>2691</v>
      </c>
      <c r="J65" s="140">
        <v>2634</v>
      </c>
      <c r="K65" s="114">
        <v>144</v>
      </c>
      <c r="L65" s="116">
        <v>5.4669703872437356</v>
      </c>
    </row>
    <row r="66" spans="1:12" s="110" customFormat="1" ht="15" customHeight="1" x14ac:dyDescent="0.2">
      <c r="A66" s="120"/>
      <c r="B66" s="119"/>
      <c r="C66" s="258" t="s">
        <v>106</v>
      </c>
      <c r="E66" s="113">
        <v>51.367890568754497</v>
      </c>
      <c r="F66" s="115">
        <v>1427</v>
      </c>
      <c r="G66" s="114">
        <v>1381</v>
      </c>
      <c r="H66" s="114">
        <v>1371</v>
      </c>
      <c r="I66" s="114">
        <v>1363</v>
      </c>
      <c r="J66" s="140">
        <v>1342</v>
      </c>
      <c r="K66" s="114">
        <v>85</v>
      </c>
      <c r="L66" s="116">
        <v>6.3338301043219074</v>
      </c>
    </row>
    <row r="67" spans="1:12" s="110" customFormat="1" ht="15" customHeight="1" x14ac:dyDescent="0.2">
      <c r="A67" s="120"/>
      <c r="B67" s="119"/>
      <c r="C67" s="258" t="s">
        <v>107</v>
      </c>
      <c r="E67" s="113">
        <v>48.632109431245503</v>
      </c>
      <c r="F67" s="115">
        <v>1351</v>
      </c>
      <c r="G67" s="114">
        <v>1334</v>
      </c>
      <c r="H67" s="114">
        <v>1340</v>
      </c>
      <c r="I67" s="114">
        <v>1328</v>
      </c>
      <c r="J67" s="140">
        <v>1292</v>
      </c>
      <c r="K67" s="114">
        <v>59</v>
      </c>
      <c r="L67" s="116">
        <v>4.5665634674922604</v>
      </c>
    </row>
    <row r="68" spans="1:12" s="110" customFormat="1" ht="15" customHeight="1" x14ac:dyDescent="0.2">
      <c r="A68" s="120"/>
      <c r="B68" s="119"/>
      <c r="C68" s="258" t="s">
        <v>105</v>
      </c>
      <c r="D68" s="110" t="s">
        <v>202</v>
      </c>
      <c r="E68" s="113">
        <v>17.92656587473002</v>
      </c>
      <c r="F68" s="115">
        <v>498</v>
      </c>
      <c r="G68" s="114">
        <v>482</v>
      </c>
      <c r="H68" s="114">
        <v>477</v>
      </c>
      <c r="I68" s="114">
        <v>459</v>
      </c>
      <c r="J68" s="140">
        <v>432</v>
      </c>
      <c r="K68" s="114">
        <v>66</v>
      </c>
      <c r="L68" s="116">
        <v>15.277777777777779</v>
      </c>
    </row>
    <row r="69" spans="1:12" s="110" customFormat="1" ht="15" customHeight="1" x14ac:dyDescent="0.2">
      <c r="A69" s="120"/>
      <c r="B69" s="119"/>
      <c r="C69" s="258"/>
      <c r="D69" s="267" t="s">
        <v>198</v>
      </c>
      <c r="E69" s="113">
        <v>52.409638554216869</v>
      </c>
      <c r="F69" s="115">
        <v>261</v>
      </c>
      <c r="G69" s="114">
        <v>248</v>
      </c>
      <c r="H69" s="114">
        <v>250</v>
      </c>
      <c r="I69" s="114">
        <v>228</v>
      </c>
      <c r="J69" s="140">
        <v>217</v>
      </c>
      <c r="K69" s="114">
        <v>44</v>
      </c>
      <c r="L69" s="116">
        <v>20.276497695852534</v>
      </c>
    </row>
    <row r="70" spans="1:12" s="110" customFormat="1" ht="15" customHeight="1" x14ac:dyDescent="0.2">
      <c r="A70" s="120"/>
      <c r="B70" s="119"/>
      <c r="C70" s="258"/>
      <c r="D70" s="267" t="s">
        <v>199</v>
      </c>
      <c r="E70" s="113">
        <v>47.590361445783131</v>
      </c>
      <c r="F70" s="115">
        <v>237</v>
      </c>
      <c r="G70" s="114">
        <v>234</v>
      </c>
      <c r="H70" s="114">
        <v>227</v>
      </c>
      <c r="I70" s="114">
        <v>231</v>
      </c>
      <c r="J70" s="140">
        <v>215</v>
      </c>
      <c r="K70" s="114">
        <v>22</v>
      </c>
      <c r="L70" s="116">
        <v>10.232558139534884</v>
      </c>
    </row>
    <row r="71" spans="1:12" s="110" customFormat="1" ht="15" customHeight="1" x14ac:dyDescent="0.2">
      <c r="A71" s="120"/>
      <c r="B71" s="119"/>
      <c r="C71" s="258"/>
      <c r="D71" s="110" t="s">
        <v>203</v>
      </c>
      <c r="E71" s="113">
        <v>75.881929445644346</v>
      </c>
      <c r="F71" s="115">
        <v>2108</v>
      </c>
      <c r="G71" s="114">
        <v>2069</v>
      </c>
      <c r="H71" s="114">
        <v>2073</v>
      </c>
      <c r="I71" s="114">
        <v>2070</v>
      </c>
      <c r="J71" s="140">
        <v>2043</v>
      </c>
      <c r="K71" s="114">
        <v>65</v>
      </c>
      <c r="L71" s="116">
        <v>3.1815956926089086</v>
      </c>
    </row>
    <row r="72" spans="1:12" s="110" customFormat="1" ht="15" customHeight="1" x14ac:dyDescent="0.2">
      <c r="A72" s="120"/>
      <c r="B72" s="119"/>
      <c r="C72" s="258"/>
      <c r="D72" s="267" t="s">
        <v>198</v>
      </c>
      <c r="E72" s="113">
        <v>51.043643263757119</v>
      </c>
      <c r="F72" s="115">
        <v>1076</v>
      </c>
      <c r="G72" s="114">
        <v>1047</v>
      </c>
      <c r="H72" s="114">
        <v>1038</v>
      </c>
      <c r="I72" s="114">
        <v>1052</v>
      </c>
      <c r="J72" s="140">
        <v>1042</v>
      </c>
      <c r="K72" s="114">
        <v>34</v>
      </c>
      <c r="L72" s="116">
        <v>3.2629558541266794</v>
      </c>
    </row>
    <row r="73" spans="1:12" s="110" customFormat="1" ht="15" customHeight="1" x14ac:dyDescent="0.2">
      <c r="A73" s="120"/>
      <c r="B73" s="119"/>
      <c r="C73" s="258"/>
      <c r="D73" s="267" t="s">
        <v>199</v>
      </c>
      <c r="E73" s="113">
        <v>48.956356736242881</v>
      </c>
      <c r="F73" s="115">
        <v>1032</v>
      </c>
      <c r="G73" s="114">
        <v>1022</v>
      </c>
      <c r="H73" s="114">
        <v>1035</v>
      </c>
      <c r="I73" s="114">
        <v>1018</v>
      </c>
      <c r="J73" s="140">
        <v>1001</v>
      </c>
      <c r="K73" s="114">
        <v>31</v>
      </c>
      <c r="L73" s="116">
        <v>3.0969030969030968</v>
      </c>
    </row>
    <row r="74" spans="1:12" s="110" customFormat="1" ht="15" customHeight="1" x14ac:dyDescent="0.2">
      <c r="A74" s="120"/>
      <c r="B74" s="119"/>
      <c r="C74" s="258"/>
      <c r="D74" s="110" t="s">
        <v>204</v>
      </c>
      <c r="E74" s="113">
        <v>6.1915046796256297</v>
      </c>
      <c r="F74" s="115">
        <v>172</v>
      </c>
      <c r="G74" s="114">
        <v>164</v>
      </c>
      <c r="H74" s="114">
        <v>161</v>
      </c>
      <c r="I74" s="114">
        <v>162</v>
      </c>
      <c r="J74" s="140">
        <v>159</v>
      </c>
      <c r="K74" s="114">
        <v>13</v>
      </c>
      <c r="L74" s="116">
        <v>8.1761006289308185</v>
      </c>
    </row>
    <row r="75" spans="1:12" s="110" customFormat="1" ht="15" customHeight="1" x14ac:dyDescent="0.2">
      <c r="A75" s="120"/>
      <c r="B75" s="119"/>
      <c r="C75" s="258"/>
      <c r="D75" s="267" t="s">
        <v>198</v>
      </c>
      <c r="E75" s="113">
        <v>52.325581395348834</v>
      </c>
      <c r="F75" s="115">
        <v>90</v>
      </c>
      <c r="G75" s="114">
        <v>86</v>
      </c>
      <c r="H75" s="114">
        <v>83</v>
      </c>
      <c r="I75" s="114">
        <v>83</v>
      </c>
      <c r="J75" s="140">
        <v>83</v>
      </c>
      <c r="K75" s="114">
        <v>7</v>
      </c>
      <c r="L75" s="116">
        <v>8.4337349397590362</v>
      </c>
    </row>
    <row r="76" spans="1:12" s="110" customFormat="1" ht="15" customHeight="1" x14ac:dyDescent="0.2">
      <c r="A76" s="120"/>
      <c r="B76" s="119"/>
      <c r="C76" s="258"/>
      <c r="D76" s="267" t="s">
        <v>199</v>
      </c>
      <c r="E76" s="113">
        <v>47.674418604651166</v>
      </c>
      <c r="F76" s="115">
        <v>82</v>
      </c>
      <c r="G76" s="114">
        <v>78</v>
      </c>
      <c r="H76" s="114">
        <v>78</v>
      </c>
      <c r="I76" s="114">
        <v>79</v>
      </c>
      <c r="J76" s="140">
        <v>76</v>
      </c>
      <c r="K76" s="114">
        <v>6</v>
      </c>
      <c r="L76" s="116">
        <v>7.8947368421052628</v>
      </c>
    </row>
    <row r="77" spans="1:12" s="110" customFormat="1" ht="15" customHeight="1" x14ac:dyDescent="0.2">
      <c r="A77" s="534"/>
      <c r="B77" s="119" t="s">
        <v>205</v>
      </c>
      <c r="C77" s="268"/>
      <c r="D77" s="182"/>
      <c r="E77" s="113">
        <v>9.9292207574385287</v>
      </c>
      <c r="F77" s="115">
        <v>2960</v>
      </c>
      <c r="G77" s="114">
        <v>2969</v>
      </c>
      <c r="H77" s="114">
        <v>3129</v>
      </c>
      <c r="I77" s="114">
        <v>3100</v>
      </c>
      <c r="J77" s="140">
        <v>3084</v>
      </c>
      <c r="K77" s="114">
        <v>-124</v>
      </c>
      <c r="L77" s="116">
        <v>-4.0207522697795071</v>
      </c>
    </row>
    <row r="78" spans="1:12" s="110" customFormat="1" ht="15" customHeight="1" x14ac:dyDescent="0.2">
      <c r="A78" s="120"/>
      <c r="B78" s="119"/>
      <c r="C78" s="268" t="s">
        <v>106</v>
      </c>
      <c r="D78" s="182"/>
      <c r="E78" s="113">
        <v>54.020270270270274</v>
      </c>
      <c r="F78" s="115">
        <v>1599</v>
      </c>
      <c r="G78" s="114">
        <v>1594</v>
      </c>
      <c r="H78" s="114">
        <v>1668</v>
      </c>
      <c r="I78" s="114">
        <v>1628</v>
      </c>
      <c r="J78" s="140">
        <v>1624</v>
      </c>
      <c r="K78" s="114">
        <v>-25</v>
      </c>
      <c r="L78" s="116">
        <v>-1.5394088669950738</v>
      </c>
    </row>
    <row r="79" spans="1:12" s="110" customFormat="1" ht="15" customHeight="1" x14ac:dyDescent="0.2">
      <c r="A79" s="123"/>
      <c r="B79" s="124"/>
      <c r="C79" s="260" t="s">
        <v>107</v>
      </c>
      <c r="D79" s="261"/>
      <c r="E79" s="125">
        <v>45.979729729729726</v>
      </c>
      <c r="F79" s="143">
        <v>1361</v>
      </c>
      <c r="G79" s="144">
        <v>1375</v>
      </c>
      <c r="H79" s="144">
        <v>1461</v>
      </c>
      <c r="I79" s="144">
        <v>1472</v>
      </c>
      <c r="J79" s="145">
        <v>1460</v>
      </c>
      <c r="K79" s="144">
        <v>-99</v>
      </c>
      <c r="L79" s="146">
        <v>-6.7808219178082192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29811</v>
      </c>
      <c r="E11" s="114">
        <v>29542</v>
      </c>
      <c r="F11" s="114">
        <v>30119</v>
      </c>
      <c r="G11" s="114">
        <v>29458</v>
      </c>
      <c r="H11" s="140">
        <v>29146</v>
      </c>
      <c r="I11" s="115">
        <v>665</v>
      </c>
      <c r="J11" s="116">
        <v>2.2816166883963493</v>
      </c>
    </row>
    <row r="12" spans="1:15" s="110" customFormat="1" ht="24.95" customHeight="1" x14ac:dyDescent="0.2">
      <c r="A12" s="193" t="s">
        <v>132</v>
      </c>
      <c r="B12" s="194" t="s">
        <v>133</v>
      </c>
      <c r="C12" s="113">
        <v>1.7510314984401731</v>
      </c>
      <c r="D12" s="115">
        <v>522</v>
      </c>
      <c r="E12" s="114">
        <v>507</v>
      </c>
      <c r="F12" s="114">
        <v>531</v>
      </c>
      <c r="G12" s="114">
        <v>517</v>
      </c>
      <c r="H12" s="140">
        <v>515</v>
      </c>
      <c r="I12" s="115">
        <v>7</v>
      </c>
      <c r="J12" s="116">
        <v>1.3592233009708738</v>
      </c>
    </row>
    <row r="13" spans="1:15" s="110" customFormat="1" ht="24.95" customHeight="1" x14ac:dyDescent="0.2">
      <c r="A13" s="193" t="s">
        <v>134</v>
      </c>
      <c r="B13" s="199" t="s">
        <v>214</v>
      </c>
      <c r="C13" s="113">
        <v>1.0935560699070812</v>
      </c>
      <c r="D13" s="115">
        <v>326</v>
      </c>
      <c r="E13" s="114">
        <v>313</v>
      </c>
      <c r="F13" s="114">
        <v>310</v>
      </c>
      <c r="G13" s="114">
        <v>310</v>
      </c>
      <c r="H13" s="140">
        <v>301</v>
      </c>
      <c r="I13" s="115">
        <v>25</v>
      </c>
      <c r="J13" s="116">
        <v>8.3056478405315612</v>
      </c>
    </row>
    <row r="14" spans="1:15" s="287" customFormat="1" ht="24" customHeight="1" x14ac:dyDescent="0.2">
      <c r="A14" s="193" t="s">
        <v>215</v>
      </c>
      <c r="B14" s="199" t="s">
        <v>137</v>
      </c>
      <c r="C14" s="113">
        <v>17.966522424608367</v>
      </c>
      <c r="D14" s="115">
        <v>5356</v>
      </c>
      <c r="E14" s="114">
        <v>5357</v>
      </c>
      <c r="F14" s="114">
        <v>5394</v>
      </c>
      <c r="G14" s="114">
        <v>5277</v>
      </c>
      <c r="H14" s="140">
        <v>5350</v>
      </c>
      <c r="I14" s="115">
        <v>6</v>
      </c>
      <c r="J14" s="116">
        <v>0.11214953271028037</v>
      </c>
      <c r="K14" s="110"/>
      <c r="L14" s="110"/>
      <c r="M14" s="110"/>
      <c r="N14" s="110"/>
      <c r="O14" s="110"/>
    </row>
    <row r="15" spans="1:15" s="110" customFormat="1" ht="24.75" customHeight="1" x14ac:dyDescent="0.2">
      <c r="A15" s="193" t="s">
        <v>216</v>
      </c>
      <c r="B15" s="199" t="s">
        <v>217</v>
      </c>
      <c r="C15" s="113">
        <v>3.3678843379960419</v>
      </c>
      <c r="D15" s="115">
        <v>1004</v>
      </c>
      <c r="E15" s="114">
        <v>1009</v>
      </c>
      <c r="F15" s="114">
        <v>1032</v>
      </c>
      <c r="G15" s="114">
        <v>1004</v>
      </c>
      <c r="H15" s="140">
        <v>1006</v>
      </c>
      <c r="I15" s="115">
        <v>-2</v>
      </c>
      <c r="J15" s="116">
        <v>-0.19880715705765409</v>
      </c>
    </row>
    <row r="16" spans="1:15" s="287" customFormat="1" ht="24.95" customHeight="1" x14ac:dyDescent="0.2">
      <c r="A16" s="193" t="s">
        <v>218</v>
      </c>
      <c r="B16" s="199" t="s">
        <v>141</v>
      </c>
      <c r="C16" s="113">
        <v>11.244171614504713</v>
      </c>
      <c r="D16" s="115">
        <v>3352</v>
      </c>
      <c r="E16" s="114">
        <v>3364</v>
      </c>
      <c r="F16" s="114">
        <v>3376</v>
      </c>
      <c r="G16" s="114">
        <v>3297</v>
      </c>
      <c r="H16" s="140">
        <v>3372</v>
      </c>
      <c r="I16" s="115">
        <v>-20</v>
      </c>
      <c r="J16" s="116">
        <v>-0.59311981020166071</v>
      </c>
      <c r="K16" s="110"/>
      <c r="L16" s="110"/>
      <c r="M16" s="110"/>
      <c r="N16" s="110"/>
      <c r="O16" s="110"/>
    </row>
    <row r="17" spans="1:15" s="110" customFormat="1" ht="24.95" customHeight="1" x14ac:dyDescent="0.2">
      <c r="A17" s="193" t="s">
        <v>219</v>
      </c>
      <c r="B17" s="199" t="s">
        <v>220</v>
      </c>
      <c r="C17" s="113">
        <v>3.3544664721076112</v>
      </c>
      <c r="D17" s="115">
        <v>1000</v>
      </c>
      <c r="E17" s="114">
        <v>984</v>
      </c>
      <c r="F17" s="114">
        <v>986</v>
      </c>
      <c r="G17" s="114">
        <v>976</v>
      </c>
      <c r="H17" s="140">
        <v>972</v>
      </c>
      <c r="I17" s="115">
        <v>28</v>
      </c>
      <c r="J17" s="116">
        <v>2.880658436213992</v>
      </c>
    </row>
    <row r="18" spans="1:15" s="287" customFormat="1" ht="24.95" customHeight="1" x14ac:dyDescent="0.2">
      <c r="A18" s="201" t="s">
        <v>144</v>
      </c>
      <c r="B18" s="202" t="s">
        <v>145</v>
      </c>
      <c r="C18" s="113">
        <v>6.6284257488846396</v>
      </c>
      <c r="D18" s="115">
        <v>1976</v>
      </c>
      <c r="E18" s="114">
        <v>1959</v>
      </c>
      <c r="F18" s="114">
        <v>2002</v>
      </c>
      <c r="G18" s="114">
        <v>1937</v>
      </c>
      <c r="H18" s="140">
        <v>1926</v>
      </c>
      <c r="I18" s="115">
        <v>50</v>
      </c>
      <c r="J18" s="116">
        <v>2.5960539979231569</v>
      </c>
      <c r="K18" s="110"/>
      <c r="L18" s="110"/>
      <c r="M18" s="110"/>
      <c r="N18" s="110"/>
      <c r="O18" s="110"/>
    </row>
    <row r="19" spans="1:15" s="110" customFormat="1" ht="24.95" customHeight="1" x14ac:dyDescent="0.2">
      <c r="A19" s="193" t="s">
        <v>146</v>
      </c>
      <c r="B19" s="199" t="s">
        <v>147</v>
      </c>
      <c r="C19" s="113">
        <v>14.444332628895374</v>
      </c>
      <c r="D19" s="115">
        <v>4306</v>
      </c>
      <c r="E19" s="114">
        <v>4316</v>
      </c>
      <c r="F19" s="114">
        <v>4345</v>
      </c>
      <c r="G19" s="114">
        <v>4247</v>
      </c>
      <c r="H19" s="140">
        <v>4219</v>
      </c>
      <c r="I19" s="115">
        <v>87</v>
      </c>
      <c r="J19" s="116">
        <v>2.0621000237022993</v>
      </c>
    </row>
    <row r="20" spans="1:15" s="287" customFormat="1" ht="24.95" customHeight="1" x14ac:dyDescent="0.2">
      <c r="A20" s="193" t="s">
        <v>148</v>
      </c>
      <c r="B20" s="199" t="s">
        <v>149</v>
      </c>
      <c r="C20" s="113">
        <v>4.0924490959712854</v>
      </c>
      <c r="D20" s="115">
        <v>1220</v>
      </c>
      <c r="E20" s="114">
        <v>1204</v>
      </c>
      <c r="F20" s="114">
        <v>1219</v>
      </c>
      <c r="G20" s="114">
        <v>1195</v>
      </c>
      <c r="H20" s="140">
        <v>1161</v>
      </c>
      <c r="I20" s="115">
        <v>59</v>
      </c>
      <c r="J20" s="116">
        <v>5.0818260120585705</v>
      </c>
      <c r="K20" s="110"/>
      <c r="L20" s="110"/>
      <c r="M20" s="110"/>
      <c r="N20" s="110"/>
      <c r="O20" s="110"/>
    </row>
    <row r="21" spans="1:15" s="110" customFormat="1" ht="24.95" customHeight="1" x14ac:dyDescent="0.2">
      <c r="A21" s="201" t="s">
        <v>150</v>
      </c>
      <c r="B21" s="202" t="s">
        <v>151</v>
      </c>
      <c r="C21" s="113">
        <v>4.7633423903928076</v>
      </c>
      <c r="D21" s="115">
        <v>1420</v>
      </c>
      <c r="E21" s="114">
        <v>1433</v>
      </c>
      <c r="F21" s="114">
        <v>1665</v>
      </c>
      <c r="G21" s="114">
        <v>1665</v>
      </c>
      <c r="H21" s="140">
        <v>1426</v>
      </c>
      <c r="I21" s="115">
        <v>-6</v>
      </c>
      <c r="J21" s="116">
        <v>-0.42075736325385693</v>
      </c>
    </row>
    <row r="22" spans="1:15" s="110" customFormat="1" ht="24.95" customHeight="1" x14ac:dyDescent="0.2">
      <c r="A22" s="201" t="s">
        <v>152</v>
      </c>
      <c r="B22" s="199" t="s">
        <v>153</v>
      </c>
      <c r="C22" s="113">
        <v>1.4759652477273491</v>
      </c>
      <c r="D22" s="115">
        <v>440</v>
      </c>
      <c r="E22" s="114">
        <v>422</v>
      </c>
      <c r="F22" s="114">
        <v>437</v>
      </c>
      <c r="G22" s="114">
        <v>426</v>
      </c>
      <c r="H22" s="140">
        <v>421</v>
      </c>
      <c r="I22" s="115">
        <v>19</v>
      </c>
      <c r="J22" s="116">
        <v>4.513064133016627</v>
      </c>
    </row>
    <row r="23" spans="1:15" s="110" customFormat="1" ht="24.95" customHeight="1" x14ac:dyDescent="0.2">
      <c r="A23" s="193" t="s">
        <v>154</v>
      </c>
      <c r="B23" s="199" t="s">
        <v>155</v>
      </c>
      <c r="C23" s="113">
        <v>2.0629968803461809</v>
      </c>
      <c r="D23" s="115">
        <v>615</v>
      </c>
      <c r="E23" s="114">
        <v>619</v>
      </c>
      <c r="F23" s="114">
        <v>624</v>
      </c>
      <c r="G23" s="114">
        <v>614</v>
      </c>
      <c r="H23" s="140">
        <v>618</v>
      </c>
      <c r="I23" s="115">
        <v>-3</v>
      </c>
      <c r="J23" s="116">
        <v>-0.4854368932038835</v>
      </c>
    </row>
    <row r="24" spans="1:15" s="110" customFormat="1" ht="24.95" customHeight="1" x14ac:dyDescent="0.2">
      <c r="A24" s="193" t="s">
        <v>156</v>
      </c>
      <c r="B24" s="199" t="s">
        <v>221</v>
      </c>
      <c r="C24" s="113">
        <v>3.7066854516789105</v>
      </c>
      <c r="D24" s="115">
        <v>1105</v>
      </c>
      <c r="E24" s="114">
        <v>1054</v>
      </c>
      <c r="F24" s="114">
        <v>1061</v>
      </c>
      <c r="G24" s="114">
        <v>1079</v>
      </c>
      <c r="H24" s="140">
        <v>1068</v>
      </c>
      <c r="I24" s="115">
        <v>37</v>
      </c>
      <c r="J24" s="116">
        <v>3.4644194756554305</v>
      </c>
    </row>
    <row r="25" spans="1:15" s="110" customFormat="1" ht="24.95" customHeight="1" x14ac:dyDescent="0.2">
      <c r="A25" s="193" t="s">
        <v>222</v>
      </c>
      <c r="B25" s="204" t="s">
        <v>159</v>
      </c>
      <c r="C25" s="113">
        <v>7.5475495622421258</v>
      </c>
      <c r="D25" s="115">
        <v>2250</v>
      </c>
      <c r="E25" s="114">
        <v>2219</v>
      </c>
      <c r="F25" s="114">
        <v>2272</v>
      </c>
      <c r="G25" s="114">
        <v>2243</v>
      </c>
      <c r="H25" s="140">
        <v>2210</v>
      </c>
      <c r="I25" s="115">
        <v>40</v>
      </c>
      <c r="J25" s="116">
        <v>1.8099547511312217</v>
      </c>
    </row>
    <row r="26" spans="1:15" s="110" customFormat="1" ht="24.95" customHeight="1" x14ac:dyDescent="0.2">
      <c r="A26" s="201">
        <v>782.78300000000002</v>
      </c>
      <c r="B26" s="203" t="s">
        <v>160</v>
      </c>
      <c r="C26" s="113">
        <v>0.94931401160645401</v>
      </c>
      <c r="D26" s="115">
        <v>283</v>
      </c>
      <c r="E26" s="114">
        <v>276</v>
      </c>
      <c r="F26" s="114">
        <v>276</v>
      </c>
      <c r="G26" s="114">
        <v>288</v>
      </c>
      <c r="H26" s="140">
        <v>334</v>
      </c>
      <c r="I26" s="115">
        <v>-51</v>
      </c>
      <c r="J26" s="116">
        <v>-15.269461077844312</v>
      </c>
    </row>
    <row r="27" spans="1:15" s="110" customFormat="1" ht="24.95" customHeight="1" x14ac:dyDescent="0.2">
      <c r="A27" s="193" t="s">
        <v>161</v>
      </c>
      <c r="B27" s="199" t="s">
        <v>223</v>
      </c>
      <c r="C27" s="113">
        <v>9.6977625708631034</v>
      </c>
      <c r="D27" s="115">
        <v>2891</v>
      </c>
      <c r="E27" s="114">
        <v>2836</v>
      </c>
      <c r="F27" s="114">
        <v>2931</v>
      </c>
      <c r="G27" s="114">
        <v>2798</v>
      </c>
      <c r="H27" s="140">
        <v>2737</v>
      </c>
      <c r="I27" s="115">
        <v>154</v>
      </c>
      <c r="J27" s="116">
        <v>5.6265984654731458</v>
      </c>
    </row>
    <row r="28" spans="1:15" s="110" customFormat="1" ht="24.95" customHeight="1" x14ac:dyDescent="0.2">
      <c r="A28" s="193" t="s">
        <v>163</v>
      </c>
      <c r="B28" s="199" t="s">
        <v>164</v>
      </c>
      <c r="C28" s="113">
        <v>2.1367951427325482</v>
      </c>
      <c r="D28" s="115">
        <v>637</v>
      </c>
      <c r="E28" s="114">
        <v>638</v>
      </c>
      <c r="F28" s="114">
        <v>641</v>
      </c>
      <c r="G28" s="114">
        <v>669</v>
      </c>
      <c r="H28" s="140">
        <v>667</v>
      </c>
      <c r="I28" s="115">
        <v>-30</v>
      </c>
      <c r="J28" s="116">
        <v>-4.497751124437781</v>
      </c>
    </row>
    <row r="29" spans="1:15" s="110" customFormat="1" ht="24.95" customHeight="1" x14ac:dyDescent="0.2">
      <c r="A29" s="193">
        <v>86</v>
      </c>
      <c r="B29" s="199" t="s">
        <v>165</v>
      </c>
      <c r="C29" s="113">
        <v>11.301197544530542</v>
      </c>
      <c r="D29" s="115">
        <v>3369</v>
      </c>
      <c r="E29" s="114">
        <v>3319</v>
      </c>
      <c r="F29" s="114">
        <v>3350</v>
      </c>
      <c r="G29" s="114">
        <v>3206</v>
      </c>
      <c r="H29" s="140">
        <v>3208</v>
      </c>
      <c r="I29" s="115">
        <v>161</v>
      </c>
      <c r="J29" s="116">
        <v>5.0187032418952615</v>
      </c>
    </row>
    <row r="30" spans="1:15" s="110" customFormat="1" ht="24.95" customHeight="1" x14ac:dyDescent="0.2">
      <c r="A30" s="193">
        <v>87.88</v>
      </c>
      <c r="B30" s="204" t="s">
        <v>166</v>
      </c>
      <c r="C30" s="113">
        <v>8.0205293348092983</v>
      </c>
      <c r="D30" s="115">
        <v>2391</v>
      </c>
      <c r="E30" s="114">
        <v>2364</v>
      </c>
      <c r="F30" s="114">
        <v>2332</v>
      </c>
      <c r="G30" s="114">
        <v>2286</v>
      </c>
      <c r="H30" s="140">
        <v>2282</v>
      </c>
      <c r="I30" s="115">
        <v>109</v>
      </c>
      <c r="J30" s="116">
        <v>4.7765118317265554</v>
      </c>
    </row>
    <row r="31" spans="1:15" s="110" customFormat="1" ht="24.95" customHeight="1" x14ac:dyDescent="0.2">
      <c r="A31" s="193" t="s">
        <v>167</v>
      </c>
      <c r="B31" s="199" t="s">
        <v>168</v>
      </c>
      <c r="C31" s="113">
        <v>2.3581899298916507</v>
      </c>
      <c r="D31" s="115">
        <v>703</v>
      </c>
      <c r="E31" s="114">
        <v>705</v>
      </c>
      <c r="F31" s="114">
        <v>728</v>
      </c>
      <c r="G31" s="114">
        <v>701</v>
      </c>
      <c r="H31" s="140">
        <v>703</v>
      </c>
      <c r="I31" s="115">
        <v>0</v>
      </c>
      <c r="J31" s="116">
        <v>0</v>
      </c>
    </row>
    <row r="32" spans="1:15" s="110" customFormat="1" ht="24.95" customHeight="1" x14ac:dyDescent="0.2">
      <c r="A32" s="193"/>
      <c r="B32" s="288" t="s">
        <v>224</v>
      </c>
      <c r="C32" s="113" t="s">
        <v>513</v>
      </c>
      <c r="D32" s="115" t="s">
        <v>513</v>
      </c>
      <c r="E32" s="114" t="s">
        <v>513</v>
      </c>
      <c r="F32" s="114" t="s">
        <v>513</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1.7510314984401731</v>
      </c>
      <c r="D34" s="115">
        <v>522</v>
      </c>
      <c r="E34" s="114">
        <v>507</v>
      </c>
      <c r="F34" s="114">
        <v>531</v>
      </c>
      <c r="G34" s="114">
        <v>517</v>
      </c>
      <c r="H34" s="140">
        <v>515</v>
      </c>
      <c r="I34" s="115">
        <v>7</v>
      </c>
      <c r="J34" s="116">
        <v>1.3592233009708738</v>
      </c>
    </row>
    <row r="35" spans="1:10" s="110" customFormat="1" ht="24.95" customHeight="1" x14ac:dyDescent="0.2">
      <c r="A35" s="292" t="s">
        <v>171</v>
      </c>
      <c r="B35" s="293" t="s">
        <v>172</v>
      </c>
      <c r="C35" s="113">
        <v>25.688504243400086</v>
      </c>
      <c r="D35" s="115">
        <v>7658</v>
      </c>
      <c r="E35" s="114">
        <v>7629</v>
      </c>
      <c r="F35" s="114">
        <v>7706</v>
      </c>
      <c r="G35" s="114">
        <v>7524</v>
      </c>
      <c r="H35" s="140">
        <v>7577</v>
      </c>
      <c r="I35" s="115">
        <v>81</v>
      </c>
      <c r="J35" s="116">
        <v>1.0690246799524878</v>
      </c>
    </row>
    <row r="36" spans="1:10" s="110" customFormat="1" ht="24.95" customHeight="1" x14ac:dyDescent="0.2">
      <c r="A36" s="294" t="s">
        <v>173</v>
      </c>
      <c r="B36" s="295" t="s">
        <v>174</v>
      </c>
      <c r="C36" s="125">
        <v>72.557109791687637</v>
      </c>
      <c r="D36" s="143">
        <v>21630</v>
      </c>
      <c r="E36" s="144">
        <v>21405</v>
      </c>
      <c r="F36" s="144">
        <v>21881</v>
      </c>
      <c r="G36" s="144">
        <v>21417</v>
      </c>
      <c r="H36" s="145">
        <v>21054</v>
      </c>
      <c r="I36" s="143">
        <v>576</v>
      </c>
      <c r="J36" s="146">
        <v>2.7358221715588487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2020-09-25T07:24:26Z</dcterms:created>
  <dcterms:modified xsi:type="dcterms:W3CDTF">2020-09-28T08:06:57Z</dcterms:modified>
</cp:coreProperties>
</file>