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G53" i="24"/>
  <c r="F53" i="24"/>
  <c r="E53" i="24"/>
  <c r="L52" i="24"/>
  <c r="H52" i="24" s="1"/>
  <c r="I52" i="24" s="1"/>
  <c r="G52" i="24"/>
  <c r="F52" i="24"/>
  <c r="E52" i="24"/>
  <c r="L51" i="24"/>
  <c r="H51" i="24" s="1"/>
  <c r="I51" i="24" s="1"/>
  <c r="G51" i="24"/>
  <c r="F51" i="24"/>
  <c r="E51" i="24"/>
  <c r="K44" i="24"/>
  <c r="I44" i="24"/>
  <c r="F44" i="24"/>
  <c r="D44" i="24"/>
  <c r="C44" i="24"/>
  <c r="M44" i="24" s="1"/>
  <c r="B44" i="24"/>
  <c r="J44" i="24" s="1"/>
  <c r="M43" i="24"/>
  <c r="J43" i="24"/>
  <c r="G43" i="24"/>
  <c r="E43" i="24"/>
  <c r="C43" i="24"/>
  <c r="I43" i="24" s="1"/>
  <c r="B43" i="24"/>
  <c r="K42" i="24"/>
  <c r="I42" i="24"/>
  <c r="F42" i="24"/>
  <c r="D42" i="24"/>
  <c r="C42" i="24"/>
  <c r="M42" i="24" s="1"/>
  <c r="B42" i="24"/>
  <c r="J42" i="24" s="1"/>
  <c r="M41" i="24"/>
  <c r="G41" i="24"/>
  <c r="E41" i="24"/>
  <c r="C41" i="24"/>
  <c r="I41" i="24" s="1"/>
  <c r="B41" i="24"/>
  <c r="J41" i="24" s="1"/>
  <c r="K40" i="24"/>
  <c r="I40" i="24"/>
  <c r="F40" i="24"/>
  <c r="D40" i="24"/>
  <c r="C40" i="24"/>
  <c r="M40" i="24" s="1"/>
  <c r="B40" i="24"/>
  <c r="J40" i="24" s="1"/>
  <c r="M36" i="24"/>
  <c r="L36" i="24"/>
  <c r="K36" i="24"/>
  <c r="J36" i="24"/>
  <c r="I36" i="24"/>
  <c r="H36" i="24"/>
  <c r="G36" i="24"/>
  <c r="F36" i="24"/>
  <c r="E36" i="24"/>
  <c r="D36" i="24"/>
  <c r="K57" i="15"/>
  <c r="L57" i="15" s="1"/>
  <c r="C38" i="24"/>
  <c r="I38" i="24" s="1"/>
  <c r="C37" i="24"/>
  <c r="C35" i="24"/>
  <c r="C34" i="24"/>
  <c r="L34" i="24" s="1"/>
  <c r="C33" i="24"/>
  <c r="C32" i="24"/>
  <c r="C31" i="24"/>
  <c r="C30" i="24"/>
  <c r="C29" i="24"/>
  <c r="C28" i="24"/>
  <c r="C27" i="24"/>
  <c r="C26" i="24"/>
  <c r="L26" i="24" s="1"/>
  <c r="C25" i="24"/>
  <c r="C24" i="24"/>
  <c r="C23" i="24"/>
  <c r="C22" i="24"/>
  <c r="C21" i="24"/>
  <c r="C20" i="24"/>
  <c r="C19" i="24"/>
  <c r="C18" i="24"/>
  <c r="L18" i="24" s="1"/>
  <c r="C17" i="24"/>
  <c r="C16" i="24"/>
  <c r="C15" i="24"/>
  <c r="C9" i="24"/>
  <c r="C8" i="24"/>
  <c r="C7" i="24"/>
  <c r="B38" i="24"/>
  <c r="B37" i="24"/>
  <c r="J37" i="24" s="1"/>
  <c r="B35" i="24"/>
  <c r="B34" i="24"/>
  <c r="B33" i="24"/>
  <c r="B32" i="24"/>
  <c r="B31" i="24"/>
  <c r="B30" i="24"/>
  <c r="B29" i="24"/>
  <c r="B28" i="24"/>
  <c r="B27" i="24"/>
  <c r="B26" i="24"/>
  <c r="B25" i="24"/>
  <c r="B24" i="24"/>
  <c r="D24" i="24" s="1"/>
  <c r="B23" i="24"/>
  <c r="B22" i="24"/>
  <c r="B21" i="24"/>
  <c r="H21" i="24" s="1"/>
  <c r="B20" i="24"/>
  <c r="B19" i="24"/>
  <c r="B18" i="24"/>
  <c r="B17" i="24"/>
  <c r="B16" i="24"/>
  <c r="D16" i="24" s="1"/>
  <c r="B15" i="24"/>
  <c r="B9" i="24"/>
  <c r="B8" i="24"/>
  <c r="B7" i="24"/>
  <c r="F17" i="24" l="1"/>
  <c r="D17" i="24"/>
  <c r="J17" i="24"/>
  <c r="K17" i="24"/>
  <c r="H17" i="24"/>
  <c r="F9" i="24"/>
  <c r="D9" i="24"/>
  <c r="J9" i="24"/>
  <c r="K9" i="24"/>
  <c r="H9" i="24"/>
  <c r="F33" i="24"/>
  <c r="D33" i="24"/>
  <c r="J33" i="24"/>
  <c r="K33" i="24"/>
  <c r="H33" i="24"/>
  <c r="F15" i="24"/>
  <c r="D15" i="24"/>
  <c r="J15" i="24"/>
  <c r="K15" i="24"/>
  <c r="H15" i="24"/>
  <c r="K18" i="24"/>
  <c r="J18" i="24"/>
  <c r="H18" i="24"/>
  <c r="F18" i="24"/>
  <c r="D18" i="24"/>
  <c r="K28" i="24"/>
  <c r="J28" i="24"/>
  <c r="H28" i="24"/>
  <c r="F28" i="24"/>
  <c r="D28" i="24"/>
  <c r="F31" i="24"/>
  <c r="D31" i="24"/>
  <c r="J31" i="24"/>
  <c r="K31" i="24"/>
  <c r="H31" i="24"/>
  <c r="K34" i="24"/>
  <c r="J34" i="24"/>
  <c r="H34" i="24"/>
  <c r="F34" i="24"/>
  <c r="D34" i="24"/>
  <c r="I16" i="24"/>
  <c r="M16" i="24"/>
  <c r="E16" i="24"/>
  <c r="L16" i="24"/>
  <c r="G16" i="24"/>
  <c r="G19" i="24"/>
  <c r="M19" i="24"/>
  <c r="E19" i="24"/>
  <c r="L19" i="24"/>
  <c r="I19" i="24"/>
  <c r="I22" i="24"/>
  <c r="M22" i="24"/>
  <c r="E22" i="24"/>
  <c r="L22" i="24"/>
  <c r="G22" i="24"/>
  <c r="I32" i="24"/>
  <c r="M32" i="24"/>
  <c r="E32" i="24"/>
  <c r="L32" i="24"/>
  <c r="G32" i="24"/>
  <c r="G35" i="24"/>
  <c r="M35" i="24"/>
  <c r="E35" i="24"/>
  <c r="L35" i="24"/>
  <c r="I35" i="24"/>
  <c r="C45" i="24"/>
  <c r="C39" i="24"/>
  <c r="K22" i="24"/>
  <c r="J22" i="24"/>
  <c r="H22" i="24"/>
  <c r="F22" i="24"/>
  <c r="D22" i="24"/>
  <c r="B45" i="24"/>
  <c r="B39" i="24"/>
  <c r="F19" i="24"/>
  <c r="D19" i="24"/>
  <c r="J19" i="24"/>
  <c r="K19" i="24"/>
  <c r="H19" i="24"/>
  <c r="F25" i="24"/>
  <c r="D25" i="24"/>
  <c r="J25" i="24"/>
  <c r="K25" i="24"/>
  <c r="H25" i="24"/>
  <c r="F29" i="24"/>
  <c r="D29" i="24"/>
  <c r="J29" i="24"/>
  <c r="K29" i="24"/>
  <c r="F35" i="24"/>
  <c r="D35" i="24"/>
  <c r="J35" i="24"/>
  <c r="K35" i="24"/>
  <c r="H35" i="24"/>
  <c r="G17" i="24"/>
  <c r="M17" i="24"/>
  <c r="E17" i="24"/>
  <c r="L17" i="24"/>
  <c r="I17" i="24"/>
  <c r="G23" i="24"/>
  <c r="M23" i="24"/>
  <c r="E23" i="24"/>
  <c r="L23" i="24"/>
  <c r="I23" i="24"/>
  <c r="G29" i="24"/>
  <c r="M29" i="24"/>
  <c r="E29" i="24"/>
  <c r="L29" i="24"/>
  <c r="I29" i="24"/>
  <c r="G33" i="24"/>
  <c r="M33" i="24"/>
  <c r="E33" i="24"/>
  <c r="L33" i="24"/>
  <c r="I33" i="24"/>
  <c r="K69" i="24"/>
  <c r="J69" i="24"/>
  <c r="I69" i="24"/>
  <c r="I28" i="24"/>
  <c r="M28" i="24"/>
  <c r="E28" i="24"/>
  <c r="L28" i="24"/>
  <c r="G28" i="24"/>
  <c r="F7" i="24"/>
  <c r="D7" i="24"/>
  <c r="J7" i="24"/>
  <c r="K7" i="24"/>
  <c r="H7" i="24"/>
  <c r="K16" i="24"/>
  <c r="J16" i="24"/>
  <c r="H16" i="24"/>
  <c r="F16" i="24"/>
  <c r="K32" i="24"/>
  <c r="J32" i="24"/>
  <c r="H32" i="24"/>
  <c r="F32" i="24"/>
  <c r="I20" i="24"/>
  <c r="M20" i="24"/>
  <c r="E20" i="24"/>
  <c r="L20" i="24"/>
  <c r="G20" i="24"/>
  <c r="I37" i="24"/>
  <c r="G37" i="24"/>
  <c r="L37" i="24"/>
  <c r="E37" i="24"/>
  <c r="M37" i="24"/>
  <c r="K53" i="24"/>
  <c r="J53" i="24"/>
  <c r="I53" i="24"/>
  <c r="K20" i="24"/>
  <c r="J20" i="24"/>
  <c r="H20" i="24"/>
  <c r="F20" i="24"/>
  <c r="D20" i="24"/>
  <c r="F23" i="24"/>
  <c r="D23" i="24"/>
  <c r="J23" i="24"/>
  <c r="K23" i="24"/>
  <c r="H23" i="24"/>
  <c r="K26" i="24"/>
  <c r="J26" i="24"/>
  <c r="H26" i="24"/>
  <c r="F26" i="24"/>
  <c r="D26" i="24"/>
  <c r="H37" i="24"/>
  <c r="F37" i="24"/>
  <c r="D37" i="24"/>
  <c r="K37" i="24"/>
  <c r="C14" i="24"/>
  <c r="C6" i="24"/>
  <c r="I24" i="24"/>
  <c r="M24" i="24"/>
  <c r="E24" i="24"/>
  <c r="L24" i="24"/>
  <c r="G24" i="24"/>
  <c r="G27" i="24"/>
  <c r="M27" i="24"/>
  <c r="E27" i="24"/>
  <c r="L27" i="24"/>
  <c r="I27" i="24"/>
  <c r="I30" i="24"/>
  <c r="M30" i="24"/>
  <c r="E30" i="24"/>
  <c r="L30" i="24"/>
  <c r="G30" i="24"/>
  <c r="H29" i="24"/>
  <c r="K24" i="24"/>
  <c r="J24" i="24"/>
  <c r="H24" i="24"/>
  <c r="F24" i="24"/>
  <c r="K8" i="24"/>
  <c r="J8" i="24"/>
  <c r="H8" i="24"/>
  <c r="F8" i="24"/>
  <c r="D8" i="24"/>
  <c r="B14" i="24"/>
  <c r="B6" i="24"/>
  <c r="K30" i="24"/>
  <c r="J30" i="24"/>
  <c r="H30" i="24"/>
  <c r="F30" i="24"/>
  <c r="D30" i="24"/>
  <c r="G7" i="24"/>
  <c r="M7" i="24"/>
  <c r="E7" i="24"/>
  <c r="L7" i="24"/>
  <c r="I7" i="24"/>
  <c r="D32" i="24"/>
  <c r="F21" i="24"/>
  <c r="D21" i="24"/>
  <c r="J21" i="24"/>
  <c r="K21" i="24"/>
  <c r="F27" i="24"/>
  <c r="D27" i="24"/>
  <c r="J27" i="24"/>
  <c r="K27" i="24"/>
  <c r="H27" i="24"/>
  <c r="D38" i="24"/>
  <c r="K38" i="24"/>
  <c r="J38" i="24"/>
  <c r="H38" i="24"/>
  <c r="F38" i="24"/>
  <c r="G9" i="24"/>
  <c r="M9" i="24"/>
  <c r="E9" i="24"/>
  <c r="L9" i="24"/>
  <c r="I9" i="24"/>
  <c r="G15" i="24"/>
  <c r="M15" i="24"/>
  <c r="E15" i="24"/>
  <c r="L15" i="24"/>
  <c r="I15" i="24"/>
  <c r="G21" i="24"/>
  <c r="M21" i="24"/>
  <c r="E21" i="24"/>
  <c r="L21" i="24"/>
  <c r="I21" i="24"/>
  <c r="G25" i="24"/>
  <c r="M25" i="24"/>
  <c r="E25" i="24"/>
  <c r="L25" i="24"/>
  <c r="I25" i="24"/>
  <c r="G31" i="24"/>
  <c r="M31" i="24"/>
  <c r="E31" i="24"/>
  <c r="L31" i="24"/>
  <c r="I31" i="24"/>
  <c r="K61" i="24"/>
  <c r="J61" i="24"/>
  <c r="I61" i="24"/>
  <c r="I77" i="24"/>
  <c r="K58" i="24"/>
  <c r="J58" i="24"/>
  <c r="K66" i="24"/>
  <c r="J66" i="24"/>
  <c r="K74" i="24"/>
  <c r="J74" i="24"/>
  <c r="H43" i="24"/>
  <c r="F43" i="24"/>
  <c r="D43" i="24"/>
  <c r="K43" i="24"/>
  <c r="K55" i="24"/>
  <c r="J55" i="24"/>
  <c r="K63" i="24"/>
  <c r="J63" i="24"/>
  <c r="K71" i="24"/>
  <c r="J71" i="24"/>
  <c r="K52" i="24"/>
  <c r="J52" i="24"/>
  <c r="K60" i="24"/>
  <c r="J60" i="24"/>
  <c r="K68" i="24"/>
  <c r="J68" i="24"/>
  <c r="K57" i="24"/>
  <c r="J57" i="24"/>
  <c r="K65" i="24"/>
  <c r="J65" i="24"/>
  <c r="K73" i="24"/>
  <c r="J73" i="24"/>
  <c r="I8" i="24"/>
  <c r="M8" i="24"/>
  <c r="E8" i="24"/>
  <c r="I18" i="24"/>
  <c r="M18" i="24"/>
  <c r="E18" i="24"/>
  <c r="I26" i="24"/>
  <c r="M26" i="24"/>
  <c r="E26" i="24"/>
  <c r="I34" i="24"/>
  <c r="M34" i="24"/>
  <c r="E34" i="24"/>
  <c r="G8" i="24"/>
  <c r="K54" i="24"/>
  <c r="J54" i="24"/>
  <c r="K62" i="24"/>
  <c r="J62" i="24"/>
  <c r="K70" i="24"/>
  <c r="J70" i="24"/>
  <c r="M38" i="24"/>
  <c r="E38" i="24"/>
  <c r="L38" i="24"/>
  <c r="G38" i="24"/>
  <c r="L8" i="24"/>
  <c r="H41" i="24"/>
  <c r="F41" i="24"/>
  <c r="D41" i="24"/>
  <c r="K41" i="24"/>
  <c r="K51" i="24"/>
  <c r="J51" i="24"/>
  <c r="K59" i="24"/>
  <c r="J59" i="24"/>
  <c r="K67" i="24"/>
  <c r="J67" i="24"/>
  <c r="K75" i="24"/>
  <c r="J75" i="24"/>
  <c r="J77" i="24" s="1"/>
  <c r="G18" i="24"/>
  <c r="G26" i="24"/>
  <c r="G34" i="24"/>
  <c r="K56" i="24"/>
  <c r="J56" i="24"/>
  <c r="K64" i="24"/>
  <c r="J64" i="24"/>
  <c r="K72" i="24"/>
  <c r="J72" i="24"/>
  <c r="G40" i="24"/>
  <c r="G42" i="24"/>
  <c r="G44" i="24"/>
  <c r="H40" i="24"/>
  <c r="L41" i="24"/>
  <c r="H42" i="24"/>
  <c r="L43" i="24"/>
  <c r="H44" i="24"/>
  <c r="L40" i="24"/>
  <c r="L42" i="24"/>
  <c r="L44" i="24"/>
  <c r="E40" i="24"/>
  <c r="E42" i="24"/>
  <c r="E44" i="24"/>
  <c r="K14" i="24" l="1"/>
  <c r="J14" i="24"/>
  <c r="H14" i="24"/>
  <c r="F14" i="24"/>
  <c r="D14" i="24"/>
  <c r="J79" i="24"/>
  <c r="I6" i="24"/>
  <c r="M6" i="24"/>
  <c r="E6" i="24"/>
  <c r="G6" i="24"/>
  <c r="L6" i="24"/>
  <c r="I14" i="24"/>
  <c r="M14" i="24"/>
  <c r="E14" i="24"/>
  <c r="L14" i="24"/>
  <c r="G14" i="24"/>
  <c r="K77" i="24"/>
  <c r="J78" i="24" s="1"/>
  <c r="K6" i="24"/>
  <c r="J6" i="24"/>
  <c r="H6" i="24"/>
  <c r="F6" i="24"/>
  <c r="D6" i="24"/>
  <c r="I39" i="24"/>
  <c r="G39" i="24"/>
  <c r="L39" i="24"/>
  <c r="M39" i="24"/>
  <c r="E39" i="24"/>
  <c r="H39" i="24"/>
  <c r="F39" i="24"/>
  <c r="D39" i="24"/>
  <c r="K39" i="24"/>
  <c r="J39" i="24"/>
  <c r="I45" i="24"/>
  <c r="G45" i="24"/>
  <c r="L45" i="24"/>
  <c r="E45" i="24"/>
  <c r="M45" i="24"/>
  <c r="I79" i="24"/>
  <c r="H45" i="24"/>
  <c r="F45" i="24"/>
  <c r="D45" i="24"/>
  <c r="K45" i="24"/>
  <c r="J45" i="24"/>
  <c r="I78" i="24" l="1"/>
  <c r="K79" i="24"/>
  <c r="K78" i="24"/>
  <c r="I83" i="24" l="1"/>
  <c r="I82" i="24"/>
  <c r="I81" i="24"/>
</calcChain>
</file>

<file path=xl/sharedStrings.xml><?xml version="1.0" encoding="utf-8"?>
<sst xmlns="http://schemas.openxmlformats.org/spreadsheetml/2006/main" count="1681" uniqueCount="521">
  <si>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</si>
  <si>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</si>
  <si>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</si>
  <si>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</si>
  <si>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</si>
  <si>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</si>
  <si>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</si>
  <si>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</si>
  <si>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</si>
  <si>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</si>
  <si>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</si>
  <si>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</si>
  <si>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</si>
  <si>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Grafschaft Bentheim (03456)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</si>
  <si>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</si>
  <si>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</si>
  <si>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</si>
  <si>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</si>
  <si>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</si>
  <si>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</si>
  <si>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</si>
  <si>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</si>
  <si>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</si>
  <si>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</si>
  <si>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</si>
  <si>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</si>
  <si>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</si>
  <si>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</si>
  <si>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</si>
  <si>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</si>
  <si>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</si>
  <si>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</si>
  <si>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</si>
  <si>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</si>
  <si>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</si>
  <si>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</si>
  <si>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</si>
  <si>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</si>
  <si>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</si>
  <si>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</si>
  <si>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</si>
  <si>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</si>
  <si>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</si>
  <si>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</si>
  <si>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</si>
  <si>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</si>
  <si>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</si>
  <si>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</si>
  <si>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</si>
  <si>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</si>
  <si>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</si>
  <si>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</si>
  <si>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</si>
  <si>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</si>
  <si>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</si>
  <si>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</si>
  <si>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</si>
  <si>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</si>
  <si>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</si>
  <si>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</si>
  <si>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</si>
  <si>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</si>
  <si>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</si>
  <si>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</si>
  <si>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</si>
  <si>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</si>
  <si>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</si>
  <si>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</si>
  <si>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</si>
  <si>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</si>
  <si>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</si>
  <si>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</si>
  <si>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</si>
  <si>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</si>
  <si>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</si>
  <si>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</si>
  <si>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</si>
  <si>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</si>
  <si>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</si>
  <si>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</si>
  <si>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</si>
  <si>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</si>
  <si>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</si>
  <si>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</si>
  <si>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</si>
  <si>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</si>
  <si>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</si>
  <si>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</si>
  <si>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</si>
  <si>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</si>
  <si>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</si>
  <si>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</si>
  <si>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Grafschaft Bentheim (03456);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</si>
  <si>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</si>
  <si>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</si>
  <si>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</si>
  <si>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</si>
  <si>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</si>
  <si>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</si>
  <si>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</si>
  <si>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</si>
  <si>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</si>
  <si>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</si>
  <si>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</si>
  <si>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</si>
  <si>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</si>
  <si>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</si>
  <si>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</si>
  <si>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</si>
  <si>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</si>
  <si>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</si>
  <si>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</si>
  <si>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</si>
  <si>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</si>
  <si>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</si>
  <si>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</si>
  <si>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</si>
  <si>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</si>
  <si>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</si>
  <si>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</si>
  <si>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</si>
  <si>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</si>
  <si>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</si>
  <si>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</si>
  <si>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</si>
  <si>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</si>
  <si>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</si>
  <si>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</si>
  <si>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</si>
  <si>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</si>
  <si>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</si>
  <si>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</si>
  <si>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</si>
  <si>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</si>
  <si>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</si>
  <si>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</si>
  <si>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</si>
  <si>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</si>
  <si>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</si>
  <si>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</si>
  <si>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</si>
  <si>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</si>
  <si>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</si>
  <si>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</si>
  <si>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</si>
  <si>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</si>
  <si>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</si>
  <si>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</si>
  <si>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</si>
  <si>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</si>
  <si>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</si>
  <si>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</si>
  <si>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</si>
  <si>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</si>
  <si>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</si>
  <si>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</si>
  <si>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</si>
  <si>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</si>
  <si>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</si>
  <si>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</si>
  <si>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</si>
  <si>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</si>
  <si>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</si>
  <si>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</si>
  <si>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</si>
  <si>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</si>
  <si>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</si>
  <si>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</si>
  <si>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</si>
  <si>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</si>
  <si>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</si>
  <si>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</si>
  <si>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</si>
  <si>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</si>
  <si>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</si>
  <si>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</si>
  <si>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</si>
  <si>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</si>
  <si>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</si>
  <si>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</si>
  <si>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</si>
  <si>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</si>
  <si>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</si>
  <si>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Grafschaft Bentheim (03456)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</si>
  <si>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</si>
  <si>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</si>
  <si>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</si>
  <si>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</si>
  <si>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</si>
  <si>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</si>
  <si>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</si>
  <si>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</si>
  <si>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</si>
  <si>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</si>
  <si>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</si>
  <si>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</si>
  <si>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</si>
  <si>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</si>
  <si>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</si>
  <si>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</si>
  <si>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</si>
  <si>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</si>
  <si>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</si>
  <si>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</si>
  <si>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</si>
  <si>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</si>
  <si>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</si>
  <si>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</si>
  <si>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</si>
  <si>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</si>
  <si>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</si>
  <si>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</si>
  <si>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</si>
  <si>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</si>
  <si>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</si>
  <si>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</si>
  <si>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</si>
  <si>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</si>
  <si>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</si>
  <si>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</si>
  <si>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</si>
  <si>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</si>
  <si>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</si>
  <si>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</si>
  <si>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</si>
  <si>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</si>
  <si>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</si>
  <si>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</si>
  <si>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</si>
  <si>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</si>
  <si>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</si>
  <si>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</si>
  <si>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</si>
  <si>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</si>
  <si>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</si>
  <si>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</si>
  <si>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</si>
  <si>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</si>
  <si>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</si>
  <si>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</si>
  <si>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</si>
  <si>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</si>
  <si>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</si>
  <si>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</si>
  <si>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</si>
  <si>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</si>
  <si>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</si>
  <si>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</si>
  <si>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</si>
  <si>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</si>
  <si>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</si>
  <si>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</si>
  <si>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</si>
  <si>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</si>
  <si>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</si>
  <si>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</si>
  <si>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</si>
  <si>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</si>
  <si>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</si>
  <si>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</si>
  <si>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</si>
  <si>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</si>
  <si>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</si>
  <si>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</si>
  <si>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</si>
  <si>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</si>
  <si>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</si>
  <si>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</si>
  <si>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</si>
  <si>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</si>
  <si>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</si>
  <si>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</si>
  <si>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</si>
  <si>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</si>
  <si>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</si>
  <si>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</si>
  <si>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</si>
  <si>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</si>
  <si>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</si>
  <si>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</si>
  <si>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</si>
  <si>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</si>
  <si>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</si>
  <si>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</si>
  <si>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</si>
  <si>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</si>
  <si>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</si>
  <si>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</si>
  <si>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</si>
  <si>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</si>
  <si>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</si>
  <si>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</si>
  <si>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</si>
  <si>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</si>
  <si>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</si>
  <si>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</si>
  <si>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</si>
  <si>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</si>
  <si>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</si>
  <si>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</si>
  <si>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</si>
  <si>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</si>
  <si>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</si>
  <si>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</si>
  <si>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</si>
  <si>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</si>
  <si>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</si>
  <si>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</si>
  <si>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</si>
  <si>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</si>
  <si>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</si>
  <si>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</si>
  <si>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</si>
  <si>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</si>
  <si>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</si>
  <si>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</si>
  <si>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</si>
  <si>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</si>
  <si>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</si>
  <si>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</si>
  <si>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</si>
  <si>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</si>
  <si>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</si>
  <si>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</si>
  <si>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</si>
  <si>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</si>
  <si>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</si>
  <si>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</si>
  <si>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</si>
  <si>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</si>
  <si>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</si>
  <si>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</si>
  <si>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</si>
  <si>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</si>
  <si>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</si>
  <si>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</si>
  <si>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</si>
  <si>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</si>
  <si>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</si>
  <si>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</si>
  <si>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</si>
  <si>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</si>
  <si>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</si>
  <si>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</si>
  <si>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</si>
  <si>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</si>
  <si>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</si>
  <si>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</si>
  <si>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</si>
  <si>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</si>
  <si>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</si>
  <si>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</si>
  <si>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</si>
  <si>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</si>
  <si>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</si>
  <si>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</si>
  <si>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</si>
  <si>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</si>
  <si>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</si>
  <si>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</si>
  <si>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</si>
  <si>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</si>
  <si>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</si>
  <si>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</si>
  <si>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</si>
  <si>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</si>
  <si>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</si>
  <si>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</si>
  <si>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</si>
  <si>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</si>
  <si>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</si>
  <si>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</si>
  <si>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</si>
  <si>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Grafschaft Bentheim (03456);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</si>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</sst>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{6AA56DC4-4AEF-4D67-ABD9-7F9C478D326A}</c15:txfldGUID>
                      <c15:f>Daten_Diagramme!$D$6</c15:f>
                      <c15:dlblFieldTableCache>
                        <c:ptCount val="1"/>
                        <c:pt idx="0">
                          <c:v>2.3</c:v>
                        </c:pt>
                      </c15:dlblFieldTableCache>
                    </c15:dlblFTEntry>
                  </c15:dlblFieldTable>
                  <c15:showDataLabelsRange val="0"/>
                </c:ext>
                <c:ext xmlns:c16="http://schemas.microsoft.com/office/drawing/2014/chart" uri="{C3380CC4-5D6E-409C-BE32-E72D297353CC}">
                  <c16:uniqueId val="{00000000-3D38-407B-B674-9CB41E05681E}"/>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{C6A608C8-DADC-4106-BB2B-55F9B15EC852}</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3D38-407B-B674-9CB41E05681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{5BD68CE8-547C-49E1-9858-B727C946E454}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D38-407B-B674-9CB41E05681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{8FCEC02B-58FA-492D-B3A7-AE16A22E0338}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D38-407B-B674-9CB41E05681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2.271112865035517</c:v>
                </c:pt>
                <c:pt idx="1">
                  <c:v>1.4040057212208159</c:v>
                </c:pt>
                <c:pt idx="2">
                  <c:v>1.1186464311118853</c:v>
                </c:pt>
                <c:pt idx="3">
                  <c:v>1.0875687030768</c:v>
                </c:pt>
              </c:numCache>
            </c:numRef>
          </c:val>
          <c:extLst>
            <c:ext xmlns:c16="http://schemas.microsoft.com/office/drawing/2014/chart" uri="{C3380CC4-5D6E-409C-BE32-E72D297353CC}">
              <c16:uniqueId val="{00000004-3D38-407B-B674-9CB41E05681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{2FF71AF3-28BA-44AF-96C8-94C3189396DD}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D38-407B-B674-9CB41E05681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{7491663F-2F0A-4F82-8CDD-B4F149FEB482}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D38-407B-B674-9CB41E05681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{18DFF509-0ECB-453A-B064-272A39E9D17C}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D38-407B-B674-9CB41E05681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{AAD1FA3A-142D-43B6-905B-A685C50DE4C4}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D38-407B-B674-9CB41E05681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D38-407B-B674-9CB41E05681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D38-407B-B674-9CB41E05681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{10EA710E-AD09-46E7-B5CB-73ECC5A401FE}</c15:txfldGUID>
                      <c15:f>Daten_Diagramme!$E$6</c15:f>
                      <c15:dlblFieldTableCache>
                        <c:ptCount val="1"/>
                        <c:pt idx="0">
                          <c:v>-1.2</c:v>
                        </c:pt>
                      </c15:dlblFieldTableCache>
                    </c15:dlblFTEntry>
                  </c15:dlblFieldTable>
                  <c15:showDataLabelsRange val="0"/>
                </c:ext>
                <c:ext xmlns:c16="http://schemas.microsoft.com/office/drawing/2014/chart" uri="{C3380CC4-5D6E-409C-BE32-E72D297353CC}">
                  <c16:uniqueId val="{00000000-7171-4EE8-B88B-89FA4746EF07}"/>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{0190150B-3302-4106-89D4-33DAB1E3B3EB}</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7171-4EE8-B88B-89FA4746EF0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{290D8231-22DA-4ACD-AA6F-95BF617C37F2}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7171-4EE8-B88B-89FA4746EF0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{86FDEACE-BAF7-4915-8DB8-FD373DA3AC6C}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171-4EE8-B88B-89FA4746EF0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-1.2285012285012284</c:v>
                </c:pt>
                <c:pt idx="1">
                  <c:v>-2.8801937126160149</c:v>
                </c:pt>
                <c:pt idx="2">
                  <c:v>-2.7637010795899166</c:v>
                </c:pt>
                <c:pt idx="3">
                  <c:v>-2.8655893304673015</c:v>
                </c:pt>
              </c:numCache>
            </c:numRef>
          </c:val>
          <c:extLst>
            <c:ext xmlns:c16="http://schemas.microsoft.com/office/drawing/2014/chart" uri="{C3380CC4-5D6E-409C-BE32-E72D297353CC}">
              <c16:uniqueId val="{00000004-7171-4EE8-B88B-89FA4746EF0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{C53286DF-23EB-41E8-A845-51EA082D0DE2}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171-4EE8-B88B-89FA4746EF0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{29B70CE4-84E4-4F56-961C-215EBF5E203C}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171-4EE8-B88B-89FA4746EF0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{555F9260-61EF-4F2C-8B38-828D82791587}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171-4EE8-B88B-89FA4746EF0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{47229AC1-6803-4DEA-B349-8F40B74C31C8}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171-4EE8-B88B-89FA4746EF0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171-4EE8-B88B-89FA4746EF0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171-4EE8-B88B-89FA4746EF0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{72178D14-C9C4-4C0C-9D91-B7A421FB4D0B}</c15:txfldGUID>
                      <c15:f>Daten_Diagramme!$D$14</c15:f>
                      <c15:dlblFieldTableCache>
                        <c:ptCount val="1"/>
                        <c:pt idx="0">
                          <c:v>2.3</c:v>
                        </c:pt>
                      </c15:dlblFieldTableCache>
                    </c15:dlblFTEntry>
                  </c15:dlblFieldTable>
                  <c15:showDataLabelsRange val="0"/>
                </c:ext>
                <c:ext xmlns:c16="http://schemas.microsoft.com/office/drawing/2014/chart" uri="{C3380CC4-5D6E-409C-BE32-E72D297353CC}">
                  <c16:uniqueId val="{00000000-56C0-46AB-87F0-D3CB21AF871D}"/>
                </c:ext>
              </c:extLst>
            </c:dLbl>
            <c:dLbl>
              <c:idx val="1"/>
              <c:tx>
                <c:strRef>
                  <c:f>Daten_Diagramme!$D$15</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{6FAD462D-51D6-44BF-B445-1DE210B3CD3C}</c15:txfldGUID>
                      <c15:f>Daten_Diagramme!$D$15</c15:f>
                      <c15:dlblFieldTableCache>
                        <c:ptCount val="1"/>
                        <c:pt idx="0">
                          <c:v>6.0</c:v>
                        </c:pt>
                      </c15:dlblFieldTableCache>
                    </c15:dlblFTEntry>
                  </c15:dlblFieldTable>
                  <c15:showDataLabelsRange val="0"/>
                </c:ext>
                <c:ext xmlns:c16="http://schemas.microsoft.com/office/drawing/2014/chart" uri="{C3380CC4-5D6E-409C-BE32-E72D297353CC}">
                  <c16:uniqueId val="{00000001-56C0-46AB-87F0-D3CB21AF871D}"/>
                </c:ext>
              </c:extLst>
            </c:dLbl>
            <c:dLbl>
              <c:idx val="2"/>
              <c:tx>
                <c:strRef>
                  <c:f>Daten_Diagramme!$D$16</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{381EE9D4-5D3B-40B4-B64E-5DDD25BCFF42}</c15:txfldGUID>
                      <c15:f>Daten_Diagramme!$D$16</c15:f>
                      <c15:dlblFieldTableCache>
                        <c:ptCount val="1"/>
                        <c:pt idx="0">
                          <c:v>-4.8</c:v>
                        </c:pt>
                      </c15:dlblFieldTableCache>
                    </c15:dlblFTEntry>
                  </c15:dlblFieldTable>
                  <c15:showDataLabelsRange val="0"/>
                </c:ext>
                <c:ext xmlns:c16="http://schemas.microsoft.com/office/drawing/2014/chart" uri="{C3380CC4-5D6E-409C-BE32-E72D297353CC}">
                  <c16:uniqueId val="{00000002-56C0-46AB-87F0-D3CB21AF871D}"/>
                </c:ext>
              </c:extLst>
            </c:dLbl>
            <c:dLbl>
              <c:idx val="3"/>
              <c:tx>
                <c:strRef>
                  <c:f>Daten_Diagramme!$D$17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{976799B8-6EDB-4CEE-984A-4D0E4C418E54}</c15:txfldGUID>
                      <c15:f>Daten_Diagramme!$D$17</c15:f>
                      <c15:dlblFieldTableCache>
                        <c:ptCount val="1"/>
                        <c:pt idx="0">
                          <c:v>2.0</c:v>
                        </c:pt>
                      </c15:dlblFieldTableCache>
                    </c15:dlblFTEntry>
                  </c15:dlblFieldTable>
                  <c15:showDataLabelsRange val="0"/>
                </c:ext>
                <c:ext xmlns:c16="http://schemas.microsoft.com/office/drawing/2014/chart" uri="{C3380CC4-5D6E-409C-BE32-E72D297353CC}">
                  <c16:uniqueId val="{00000003-56C0-46AB-87F0-D3CB21AF871D}"/>
                </c:ext>
              </c:extLst>
            </c:dLbl>
            <c:dLbl>
              <c:idx val="4"/>
              <c:tx>
                <c:strRef>
                  <c:f>Daten_Diagramme!$D$18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{A65745FF-36DC-4048-8413-CB32279FA7B5}</c15:txfldGUID>
                      <c15:f>Daten_Diagramme!$D$18</c15:f>
                      <c15:dlblFieldTableCache>
                        <c:ptCount val="1"/>
                        <c:pt idx="0">
                          <c:v>2.2</c:v>
                        </c:pt>
                      </c15:dlblFieldTableCache>
                    </c15:dlblFTEntry>
                  </c15:dlblFieldTable>
                  <c15:showDataLabelsRange val="0"/>
                </c:ext>
                <c:ext xmlns:c16="http://schemas.microsoft.com/office/drawing/2014/chart" uri="{C3380CC4-5D6E-409C-BE32-E72D297353CC}">
                  <c16:uniqueId val="{00000004-56C0-46AB-87F0-D3CB21AF871D}"/>
                </c:ext>
              </c:extLst>
            </c:dLbl>
            <c:dLbl>
              <c:idx val="5"/>
              <c:tx>
                <c:strRef>
                  <c:f>Daten_Diagramme!$D$19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{D91EE62B-8662-4553-96C3-59052CB90038}</c15:txfldGUID>
                      <c15:f>Daten_Diagramme!$D$19</c15:f>
                      <c15:dlblFieldTableCache>
                        <c:ptCount val="1"/>
                        <c:pt idx="0">
                          <c:v>2.4</c:v>
                        </c:pt>
                      </c15:dlblFieldTableCache>
                    </c15:dlblFTEntry>
                  </c15:dlblFieldTable>
                  <c15:showDataLabelsRange val="0"/>
                </c:ext>
                <c:ext xmlns:c16="http://schemas.microsoft.com/office/drawing/2014/chart" uri="{C3380CC4-5D6E-409C-BE32-E72D297353CC}">
                  <c16:uniqueId val="{00000005-56C0-46AB-87F0-D3CB21AF871D}"/>
                </c:ext>
              </c:extLst>
            </c:dLbl>
            <c:dLbl>
              <c:idx val="6"/>
              <c:tx>
                <c:strRef>
                  <c:f>Daten_Diagramme!$D$20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{6772D9C5-1245-476F-982D-ECDAAF245BEA}</c15:txfldGUID>
                      <c15:f>Daten_Diagramme!$D$20</c15:f>
                      <c15:dlblFieldTableCache>
                        <c:ptCount val="1"/>
                        <c:pt idx="0">
                          <c:v>1.3</c:v>
                        </c:pt>
                      </c15:dlblFieldTableCache>
                    </c15:dlblFTEntry>
                  </c15:dlblFieldTable>
                  <c15:showDataLabelsRange val="0"/>
                </c:ext>
                <c:ext xmlns:c16="http://schemas.microsoft.com/office/drawing/2014/chart" uri="{C3380CC4-5D6E-409C-BE32-E72D297353CC}">
                  <c16:uniqueId val="{00000006-56C0-46AB-87F0-D3CB21AF871D}"/>
                </c:ext>
              </c:extLst>
            </c:dLbl>
            <c:dLbl>
              <c:idx val="7"/>
              <c:tx>
                <c:strRef>
                  <c:f>Daten_Diagramme!$D$21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{BA9F186B-0B55-44DF-81DF-D94294FD5B7B}</c15:txfldGUID>
                      <c15:f>Daten_Diagramme!$D$21</c15:f>
                      <c15:dlblFieldTableCache>
                        <c:ptCount val="1"/>
                        <c:pt idx="0">
                          <c:v>3.6</c:v>
                        </c:pt>
                      </c15:dlblFieldTableCache>
                    </c15:dlblFTEntry>
                  </c15:dlblFieldTable>
                  <c15:showDataLabelsRange val="0"/>
                </c:ext>
                <c:ext xmlns:c16="http://schemas.microsoft.com/office/drawing/2014/chart" uri="{C3380CC4-5D6E-409C-BE32-E72D297353CC}">
                  <c16:uniqueId val="{00000007-56C0-46AB-87F0-D3CB21AF871D}"/>
                </c:ext>
              </c:extLst>
            </c:dLbl>
            <c:dLbl>
              <c:idx val="8"/>
              <c:tx>
                <c:strRef>
                  <c:f>Daten_Diagramme!$D$22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{FE9D800B-EB3E-47F4-A4D7-8735FC93CFB9}</c15:txfldGUID>
                      <c15:f>Daten_Diagramme!$D$22</c15:f>
                      <c15:dlblFieldTableCache>
                        <c:ptCount val="1"/>
                        <c:pt idx="0">
                          <c:v>3.6</c:v>
                        </c:pt>
                      </c15:dlblFieldTableCache>
                    </c15:dlblFTEntry>
                  </c15:dlblFieldTable>
                  <c15:showDataLabelsRange val="0"/>
                </c:ext>
                <c:ext xmlns:c16="http://schemas.microsoft.com/office/drawing/2014/chart" uri="{C3380CC4-5D6E-409C-BE32-E72D297353CC}">
                  <c16:uniqueId val="{00000008-56C0-46AB-87F0-D3CB21AF871D}"/>
                </c:ext>
              </c:extLst>
            </c:dLbl>
            <c:dLbl>
              <c:idx val="9"/>
              <c:tx>
                <c:strRef>
                  <c:f>Daten_Diagramme!$D$23</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{319CF488-85C3-4E06-856F-1F9653E311A6}</c15:txfldGUID>
                      <c15:f>Daten_Diagramme!$D$23</c15:f>
                      <c15:dlblFieldTableCache>
                        <c:ptCount val="1"/>
                        <c:pt idx="0">
                          <c:v>7.8</c:v>
                        </c:pt>
                      </c15:dlblFieldTableCache>
                    </c15:dlblFTEntry>
                  </c15:dlblFieldTable>
                  <c15:showDataLabelsRange val="0"/>
                </c:ext>
                <c:ext xmlns:c16="http://schemas.microsoft.com/office/drawing/2014/chart" uri="{C3380CC4-5D6E-409C-BE32-E72D297353CC}">
                  <c16:uniqueId val="{00000009-56C0-46AB-87F0-D3CB21AF871D}"/>
                </c:ext>
              </c:extLst>
            </c:dLbl>
            <c:dLbl>
              <c:idx val="10"/>
              <c:tx>
                <c:strRef>
                  <c:f>Daten_Diagramme!$D$24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{7BF749DA-BEF8-4667-8943-11BAA3F37942}</c15:txfldGUID>
                      <c15:f>Daten_Diagramme!$D$24</c15:f>
                      <c15:dlblFieldTableCache>
                        <c:ptCount val="1"/>
                        <c:pt idx="0">
                          <c:v>1.7</c:v>
                        </c:pt>
                      </c15:dlblFieldTableCache>
                    </c15:dlblFTEntry>
                  </c15:dlblFieldTable>
                  <c15:showDataLabelsRange val="0"/>
                </c:ext>
                <c:ext xmlns:c16="http://schemas.microsoft.com/office/drawing/2014/chart" uri="{C3380CC4-5D6E-409C-BE32-E72D297353CC}">
                  <c16:uniqueId val="{0000000A-56C0-46AB-87F0-D3CB21AF871D}"/>
                </c:ext>
              </c:extLst>
            </c:dLbl>
            <c:dLbl>
              <c:idx val="11"/>
              <c:tx>
                <c:strRef>
                  <c:f>Daten_Diagramme!$D$25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{0EBAA46F-E559-4E86-AADA-5C400BFCF519}</c15:txfldGUID>
                      <c15:f>Daten_Diagramme!$D$25</c15:f>
                      <c15:dlblFieldTableCache>
                        <c:ptCount val="1"/>
                        <c:pt idx="0">
                          <c:v>3.8</c:v>
                        </c:pt>
                      </c15:dlblFieldTableCache>
                    </c15:dlblFTEntry>
                  </c15:dlblFieldTable>
                  <c15:showDataLabelsRange val="0"/>
                </c:ext>
                <c:ext xmlns:c16="http://schemas.microsoft.com/office/drawing/2014/chart" uri="{C3380CC4-5D6E-409C-BE32-E72D297353CC}">
                  <c16:uniqueId val="{0000000B-56C0-46AB-87F0-D3CB21AF871D}"/>
                </c:ext>
              </c:extLst>
            </c:dLbl>
            <c:dLbl>
              <c:idx val="12"/>
              <c:tx>
                <c:strRef>
                  <c:f>Daten_Diagramme!$D$26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{B6DEC334-9177-4070-836D-326DACD9E24F}</c15:txfldGUID>
                      <c15:f>Daten_Diagramme!$D$26</c15:f>
                      <c15:dlblFieldTableCache>
                        <c:ptCount val="1"/>
                        <c:pt idx="0">
                          <c:v>0.9</c:v>
                        </c:pt>
                      </c15:dlblFieldTableCache>
                    </c15:dlblFTEntry>
                  </c15:dlblFieldTable>
                  <c15:showDataLabelsRange val="0"/>
                </c:ext>
                <c:ext xmlns:c16="http://schemas.microsoft.com/office/drawing/2014/chart" uri="{C3380CC4-5D6E-409C-BE32-E72D297353CC}">
                  <c16:uniqueId val="{0000000C-56C0-46AB-87F0-D3CB21AF871D}"/>
                </c:ext>
              </c:extLst>
            </c:dLbl>
            <c:dLbl>
              <c:idx val="13"/>
              <c:tx>
                <c:strRef>
                  <c:f>Daten_Diagramme!$D$27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{4E0B01C1-1B69-4CD4-AA80-2FBD14836D2B}</c15:txfldGUID>
                      <c15:f>Daten_Diagramme!$D$27</c15:f>
                      <c15:dlblFieldTableCache>
                        <c:ptCount val="1"/>
                        <c:pt idx="0">
                          <c:v>1.3</c:v>
                        </c:pt>
                      </c15:dlblFieldTableCache>
                    </c15:dlblFTEntry>
                  </c15:dlblFieldTable>
                  <c15:showDataLabelsRange val="0"/>
                </c:ext>
                <c:ext xmlns:c16="http://schemas.microsoft.com/office/drawing/2014/chart" uri="{C3380CC4-5D6E-409C-BE32-E72D297353CC}">
                  <c16:uniqueId val="{0000000D-56C0-46AB-87F0-D3CB21AF871D}"/>
                </c:ext>
              </c:extLst>
            </c:dLbl>
            <c:dLbl>
              <c:idx val="14"/>
              <c:tx>
                <c:strRef>
                  <c:f>Daten_Diagramme!$D$28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{4977FFA0-4C00-446F-A7EC-5307599B6004}</c15:txfldGUID>
                      <c15:f>Daten_Diagramme!$D$28</c15:f>
                      <c15:dlblFieldTableCache>
                        <c:ptCount val="1"/>
                        <c:pt idx="0">
                          <c:v>5.5</c:v>
                        </c:pt>
                      </c15:dlblFieldTableCache>
                    </c15:dlblFTEntry>
                  </c15:dlblFieldTable>
                  <c15:showDataLabelsRange val="0"/>
                </c:ext>
                <c:ext xmlns:c16="http://schemas.microsoft.com/office/drawing/2014/chart" uri="{C3380CC4-5D6E-409C-BE32-E72D297353CC}">
                  <c16:uniqueId val="{0000000E-56C0-46AB-87F0-D3CB21AF871D}"/>
                </c:ext>
              </c:extLst>
            </c:dLbl>
            <c:dLbl>
              <c:idx val="15"/>
              <c:tx>
                <c:strRef>
                  <c:f>Daten_Diagramme!$D$29</c:f>
                  <c:strCache>
                    <c:ptCount val="1"/>
                    <c:pt idx="0">
                      <c:v>-16.7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{39CB8B5B-9C9C-4897-BF77-7F5CD5358C6B}</c15:txfldGUID>
                      <c15:f>Daten_Diagramme!$D$29</c15:f>
                      <c15:dlblFieldTableCache>
                        <c:ptCount val="1"/>
                        <c:pt idx="0">
                          <c:v>-16.7</c:v>
                        </c:pt>
                      </c15:dlblFieldTableCache>
                    </c15:dlblFTEntry>
                  </c15:dlblFieldTable>
                  <c15:showDataLabelsRange val="0"/>
                </c:ext>
                <c:ext xmlns:c16="http://schemas.microsoft.com/office/drawing/2014/chart" uri="{C3380CC4-5D6E-409C-BE32-E72D297353CC}">
                  <c16:uniqueId val="{0000000F-56C0-46AB-87F0-D3CB21AF871D}"/>
                </c:ext>
              </c:extLst>
            </c:dLbl>
            <c:dLbl>
              <c:idx val="16"/>
              <c:tx>
                <c:strRef>
                  <c:f>Daten_Diagramme!$D$30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{CD473622-7351-4229-88C1-938690C765B6}</c15:txfldGUID>
                      <c15:f>Daten_Diagramme!$D$30</c15:f>
                      <c15:dlblFieldTableCache>
                        <c:ptCount val="1"/>
                        <c:pt idx="0">
                          <c:v>1.7</c:v>
                        </c:pt>
                      </c15:dlblFieldTableCache>
                    </c15:dlblFTEntry>
                  </c15:dlblFieldTable>
                  <c15:showDataLabelsRange val="0"/>
                </c:ext>
                <c:ext xmlns:c16="http://schemas.microsoft.com/office/drawing/2014/chart" uri="{C3380CC4-5D6E-409C-BE32-E72D297353CC}">
                  <c16:uniqueId val="{00000010-56C0-46AB-87F0-D3CB21AF871D}"/>
                </c:ext>
              </c:extLst>
            </c:dLbl>
            <c:dLbl>
              <c:idx val="17"/>
              <c:tx>
                <c:strRef>
                  <c:f>Daten_Diagramme!$D$31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{FD078EB1-9643-4EC5-8409-D07C46937E6C}</c15:txfldGUID>
                      <c15:f>Daten_Diagramme!$D$31</c15:f>
                      <c15:dlblFieldTableCache>
                        <c:ptCount val="1"/>
                        <c:pt idx="0">
                          <c:v>3.5</c:v>
                        </c:pt>
                      </c15:dlblFieldTableCache>
                    </c15:dlblFTEntry>
                  </c15:dlblFieldTable>
                  <c15:showDataLabelsRange val="0"/>
                </c:ext>
                <c:ext xmlns:c16="http://schemas.microsoft.com/office/drawing/2014/chart" uri="{C3380CC4-5D6E-409C-BE32-E72D297353CC}">
                  <c16:uniqueId val="{00000011-56C0-46AB-87F0-D3CB21AF871D}"/>
                </c:ext>
              </c:extLst>
            </c:dLbl>
            <c:dLbl>
              <c:idx val="18"/>
              <c:tx>
                <c:strRef>
                  <c:f>Daten_Diagramme!$D$32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{B3F5697A-BF14-4D4F-9621-0300F0E871A7}</c15:txfldGUID>
                      <c15:f>Daten_Diagramme!$D$32</c15:f>
                      <c15:dlblFieldTableCache>
                        <c:ptCount val="1"/>
                        <c:pt idx="0">
                          <c:v>2.2</c:v>
                        </c:pt>
                      </c15:dlblFieldTableCache>
                    </c15:dlblFTEntry>
                  </c15:dlblFieldTable>
                  <c15:showDataLabelsRange val="0"/>
                </c:ext>
                <c:ext xmlns:c16="http://schemas.microsoft.com/office/drawing/2014/chart" uri="{C3380CC4-5D6E-409C-BE32-E72D297353CC}">
                  <c16:uniqueId val="{00000012-56C0-46AB-87F0-D3CB21AF871D}"/>
                </c:ext>
              </c:extLst>
            </c:dLbl>
            <c:dLbl>
              <c:idx val="19"/>
              <c:tx>
                <c:strRef>
                  <c:f>Daten_Diagramme!$D$33</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{C02957E5-DCEC-48DC-91B4-FDD2F852B0A5}</c15:txfldGUID>
                      <c15:f>Daten_Diagramme!$D$33</c15:f>
                      <c15:dlblFieldTableCache>
                        <c:ptCount val="1"/>
                        <c:pt idx="0">
                          <c:v>5.2</c:v>
                        </c:pt>
                      </c15:dlblFieldTableCache>
                    </c15:dlblFTEntry>
                  </c15:dlblFieldTable>
                  <c15:showDataLabelsRange val="0"/>
                </c:ext>
                <c:ext xmlns:c16="http://schemas.microsoft.com/office/drawing/2014/chart" uri="{C3380CC4-5D6E-409C-BE32-E72D297353CC}">
                  <c16:uniqueId val="{00000013-56C0-46AB-87F0-D3CB21AF871D}"/>
                </c:ext>
              </c:extLst>
            </c:dLbl>
            <c:dLbl>
              <c:idx val="20"/>
              <c:tx>
                <c:strRef>
                  <c:f>Daten_Diagramme!$D$34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{2EFA3BAA-0848-4C06-BEFB-446D07373F10}</c15:txfldGUID>
                      <c15:f>Daten_Diagramme!$D$34</c15:f>
                      <c15:dlblFieldTableCache>
                        <c:ptCount val="1"/>
                        <c:pt idx="0">
                          <c:v>2.2</c:v>
                        </c:pt>
                      </c15:dlblFieldTableCache>
                    </c15:dlblFTEntry>
                  </c15:dlblFieldTable>
                  <c15:showDataLabelsRange val="0"/>
                </c:ext>
                <c:ext xmlns:c16="http://schemas.microsoft.com/office/drawing/2014/chart" uri="{C3380CC4-5D6E-409C-BE32-E72D297353CC}">
                  <c16:uniqueId val="{00000014-56C0-46AB-87F0-D3CB21AF871D}"/>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{6EE449FE-D3D6-4551-8811-C13C4AE19663}</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56C0-46AB-87F0-D3CB21AF871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{BDCF685C-8DEE-40CC-8A19-CA26632056EE}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6C0-46AB-87F0-D3CB21AF871D}"/>
                </c:ext>
              </c:extLst>
            </c:dLbl>
            <c:dLbl>
              <c:idx val="23"/>
              <c:tx>
                <c:strRef>
                  <c:f>Daten_Diagramme!$D$37</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{CD5CEA9D-96D8-462D-A183-6D46F264C833}</c15:txfldGUID>
                      <c15:f>Daten_Diagramme!$D$37</c15:f>
                      <c15:dlblFieldTableCache>
                        <c:ptCount val="1"/>
                        <c:pt idx="0">
                          <c:v>6.0</c:v>
                        </c:pt>
                      </c15:dlblFieldTableCache>
                    </c15:dlblFTEntry>
                  </c15:dlblFieldTable>
                  <c15:showDataLabelsRange val="0"/>
                </c:ext>
                <c:ext xmlns:c16="http://schemas.microsoft.com/office/drawing/2014/chart" uri="{C3380CC4-5D6E-409C-BE32-E72D297353CC}">
                  <c16:uniqueId val="{00000017-56C0-46AB-87F0-D3CB21AF871D}"/>
                </c:ext>
              </c:extLst>
            </c:dLbl>
            <c:dLbl>
              <c:idx val="24"/>
              <c:layout>
                <c:manualLayout>
                  <c:x val="4.7769028871392123E-3"/>
                  <c:y val="-4.6876052205785108E-5"/>
                </c:manualLayout>
              </c:layout>
              <c:tx>
                <c:strRef>
                  <c:f>Daten_Diagramme!$D$38</c:f>
                  <c:strCache>
                    <c:ptCount val="1"/>
                    <c:pt idx="0">
                      <c:v>1.8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{FDFF58D0-CF49-4C54-9F9B-CC5F7BD38077}</c15:txfldGUID>
                      <c15:f>Daten_Diagramme!$D$38</c15:f>
                      <c15:dlblFieldTableCache>
                        <c:ptCount val="1"/>
                        <c:pt idx="0">
                          <c:v>1.8</c:v>
                        </c:pt>
                      </c15:dlblFieldTableCache>
                    </c15:dlblFTEntry>
                  </c15:dlblFieldTable>
                  <c15:showDataLabelsRange val="0"/>
                </c:ext>
                <c:ext xmlns:c16="http://schemas.microsoft.com/office/drawing/2014/chart" uri="{C3380CC4-5D6E-409C-BE32-E72D297353CC}">
                  <c16:uniqueId val="{00000018-56C0-46AB-87F0-D3CB21AF871D}"/>
                </c:ext>
              </c:extLst>
            </c:dLbl>
            <c:dLbl>
              <c:idx val="25"/>
              <c:tx>
                <c:strRef>
                  <c:f>Daten_Diagramme!$D$39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{CF9D04BB-563C-4AAD-8C9F-0A211A8E7C43}</c15:txfldGUID>
                      <c15:f>Daten_Diagramme!$D$39</c15:f>
                      <c15:dlblFieldTableCache>
                        <c:ptCount val="1"/>
                        <c:pt idx="0">
                          <c:v>2.4</c:v>
                        </c:pt>
                      </c15:dlblFieldTableCache>
                    </c15:dlblFTEntry>
                  </c15:dlblFieldTable>
                  <c15:showDataLabelsRange val="0"/>
                </c:ext>
                <c:ext xmlns:c16="http://schemas.microsoft.com/office/drawing/2014/chart" uri="{C3380CC4-5D6E-409C-BE32-E72D297353CC}">
                  <c16:uniqueId val="{00000019-56C0-46AB-87F0-D3CB21AF871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{CAB81680-24F1-4C1D-8D59-D1DA9E270BC4}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6C0-46AB-87F0-D3CB21AF871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{A1479815-E635-49CF-A4C6-A4F28A453AE8}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6C0-46AB-87F0-D3CB21AF871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{03694CF6-C44C-40B7-9FF8-18DC0C6B3991}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6C0-46AB-87F0-D3CB21AF871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{4AEE7899-F895-4A23-B8B1-2C1315567498}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6C0-46AB-87F0-D3CB21AF871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{64D0208B-568E-4E67-A53B-4118E88CDFE0}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6C0-46AB-87F0-D3CB21AF871D}"/>
                </c:ext>
              </c:extLst>
            </c:dLbl>
            <c:dLbl>
              <c:idx val="31"/>
              <c:tx>
                <c:strRef>
                  <c:f>Daten_Diagramme!$D$45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{2E31D3DC-729D-49BB-97C6-A73DBCA050F7}</c15:txfldGUID>
                      <c15:f>Daten_Diagramme!$D$45</c15:f>
                      <c15:dlblFieldTableCache>
                        <c:ptCount val="1"/>
                        <c:pt idx="0">
                          <c:v>2.4</c:v>
                        </c:pt>
                      </c15:dlblFieldTableCache>
                    </c15:dlblFTEntry>
                  </c15:dlblFieldTable>
                  <c15:showDataLabelsRange val="0"/>
                </c:ext>
                <c:ext xmlns:c16="http://schemas.microsoft.com/office/drawing/2014/chart" uri="{C3380CC4-5D6E-409C-BE32-E72D297353CC}">
                  <c16:uniqueId val="{0000001F-56C0-46AB-87F0-D3CB21AF871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2.271112865035517</c:v>
                </c:pt>
                <c:pt idx="1">
                  <c:v>6.0386473429951693</c:v>
                </c:pt>
                <c:pt idx="2">
                  <c:v>-4.8070841239721691</c:v>
                </c:pt>
                <c:pt idx="3">
                  <c:v>2.0152825594088504</c:v>
                </c:pt>
                <c:pt idx="4">
                  <c:v>2.2375215146299485</c:v>
                </c:pt>
                <c:pt idx="5">
                  <c:v>2.3710952201731277</c:v>
                </c:pt>
                <c:pt idx="6">
                  <c:v>1.3279132791327912</c:v>
                </c:pt>
                <c:pt idx="7">
                  <c:v>3.5974398587508278</c:v>
                </c:pt>
                <c:pt idx="8">
                  <c:v>3.5589845694375311</c:v>
                </c:pt>
                <c:pt idx="9">
                  <c:v>7.7599388379204894</c:v>
                </c:pt>
                <c:pt idx="10">
                  <c:v>1.6640253565768621</c:v>
                </c:pt>
                <c:pt idx="11">
                  <c:v>3.7914691943127963</c:v>
                </c:pt>
                <c:pt idx="12">
                  <c:v>0.92421441774491686</c:v>
                </c:pt>
                <c:pt idx="13">
                  <c:v>1.2975391498881432</c:v>
                </c:pt>
                <c:pt idx="14">
                  <c:v>5.4722638680659674</c:v>
                </c:pt>
                <c:pt idx="15">
                  <c:v>-16.703056768558952</c:v>
                </c:pt>
                <c:pt idx="16">
                  <c:v>1.6566958122411413</c:v>
                </c:pt>
                <c:pt idx="17">
                  <c:v>3.5391566265060241</c:v>
                </c:pt>
                <c:pt idx="18">
                  <c:v>2.1752837326607817</c:v>
                </c:pt>
                <c:pt idx="19">
                  <c:v>5.1668677121029356</c:v>
                </c:pt>
                <c:pt idx="20">
                  <c:v>2.1663778162911611</c:v>
                </c:pt>
                <c:pt idx="21">
                  <c:v>0</c:v>
                </c:pt>
                <c:pt idx="23">
                  <c:v>6.0386473429951693</c:v>
                </c:pt>
                <c:pt idx="24">
                  <c:v>1.8145496920259696</c:v>
                </c:pt>
                <c:pt idx="25">
                  <c:v>2.4315918444283873</c:v>
                </c:pt>
              </c:numCache>
            </c:numRef>
          </c:val>
          <c:extLst>
            <c:ext xmlns:c16="http://schemas.microsoft.com/office/drawing/2014/chart" uri="{C3380CC4-5D6E-409C-BE32-E72D297353CC}">
              <c16:uniqueId val="{00000020-56C0-46AB-87F0-D3CB21AF871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{44F2BA62-EAA9-409C-A5E6-C17732EC82B5}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6C0-46AB-87F0-D3CB21AF871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{8696DDE0-E711-4941-BCF5-348278545464}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6C0-46AB-87F0-D3CB21AF871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{E52E7481-8BAE-45B1-8B82-5332A6A50274}</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6C0-46AB-87F0-D3CB21AF871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{E756917C-53D2-4440-ABB1-0183DD7B0E39}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6C0-46AB-87F0-D3CB21AF871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{36993320-E598-4C96-A140-143FCCCD21BF}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6C0-46AB-87F0-D3CB21AF871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{ED45EC03-1187-4D67-8B78-AB002BDF25B3}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6C0-46AB-87F0-D3CB21AF871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{732A10E5-3A59-4A41-9DE0-07ED2E0938F5}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6C0-46AB-87F0-D3CB21AF871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{A9451E46-5A9F-4D79-AF0D-D2B7168A36FC}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6C0-46AB-87F0-D3CB21AF871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{5C58C5D9-CE33-44BF-95B2-DF4905FD7BF5}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6C0-46AB-87F0-D3CB21AF871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{E1A97144-CF07-4F88-823E-C98A5842630D}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6C0-46AB-87F0-D3CB21AF871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{0C43E1E2-E567-4726-9559-A11E9B16FBF2}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6C0-46AB-87F0-D3CB21AF871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{F5952C02-FC7E-4FE9-9DB7-A6AE56BB5A15}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6C0-46AB-87F0-D3CB21AF871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{76AA0A6C-1032-4760-922C-6F65375F06FB}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6C0-46AB-87F0-D3CB21AF871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{414EDA77-F2AC-426E-A13B-CA5C2BA830BE}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6C0-46AB-87F0-D3CB21AF871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{6F983136-B507-460F-B403-BEA75C0043E8}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6C0-46AB-87F0-D3CB21AF871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{421E4C4E-3AAB-4F41-ADB7-B64444DAFB3E}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6C0-46AB-87F0-D3CB21AF871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{9BD7CA34-5296-46F8-BF0A-5BE4D104E64A}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6C0-46AB-87F0-D3CB21AF871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{56F8DE1E-F759-4B75-BFD1-5138D317845D}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6C0-46AB-87F0-D3CB21AF871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{1799EB1E-ED7B-49E1-A203-79DDFEDC6B17}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6C0-46AB-87F0-D3CB21AF871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{E02796B3-B407-46E3-965F-0BF7EA00483B}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6C0-46AB-87F0-D3CB21AF871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{A51C7E0C-6DBD-46E5-8DFC-BBFF07E58DA2}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6C0-46AB-87F0-D3CB21AF871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{0A8FDA54-CAE3-452C-81AD-AAC854147106}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6C0-46AB-87F0-D3CB21AF871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{239732C8-FC9D-4519-B573-19AE0EBAC386}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6C0-46AB-87F0-D3CB21AF871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{D5341795-7918-43A3-998D-B962B286F543}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6C0-46AB-87F0-D3CB21AF871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{3DD17F2C-5C3C-4D98-B17E-AB5AECA7D3E0}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6C0-46AB-87F0-D3CB21AF871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{4BC4B8AC-46D0-4043-85E4-89E9D183C4CA}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6C0-46AB-87F0-D3CB21AF871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{78B2CCEE-337C-4BD2-86D4-772FCBBF0D04}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6C0-46AB-87F0-D3CB21AF871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{C5F38512-19D8-4ECC-A0E3-5195CF034910}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6C0-46AB-87F0-D3CB21AF871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{DF1A2781-4C95-42FC-B1E8-E0C2403302C9}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6C0-46AB-87F0-D3CB21AF871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{391B5F52-3379-4384-888A-333216F4B741}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6C0-46AB-87F0-D3CB21AF871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{E685A2B7-045B-43EB-B69D-83AB326249BC}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6C0-46AB-87F0-D3CB21AF871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{D462FFCC-2605-4B75-963D-1185ED6D8C01}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6C0-46AB-87F0-D3CB21AF871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6C0-46AB-87F0-D3CB21AF871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6C0-46AB-87F0-D3CB21AF871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{F4A2D08F-BFD9-4CAE-B396-AB859D00DE77}</c15:txfldGUID>
                      <c15:f>Daten_Diagramme!$E$14</c15:f>
                      <c15:dlblFieldTableCache>
                        <c:ptCount val="1"/>
                        <c:pt idx="0">
                          <c:v>-1.2</c:v>
                        </c:pt>
                      </c15:dlblFieldTableCache>
                    </c15:dlblFTEntry>
                  </c15:dlblFieldTable>
                  <c15:showDataLabelsRange val="0"/>
                </c:ext>
                <c:ext xmlns:c16="http://schemas.microsoft.com/office/drawing/2014/chart" uri="{C3380CC4-5D6E-409C-BE32-E72D297353CC}">
                  <c16:uniqueId val="{00000000-CB5F-4815-A038-C5158F467937}"/>
                </c:ext>
              </c:extLst>
            </c:dLbl>
            <c:dLbl>
              <c:idx val="1"/>
              <c:tx>
                <c:strRef>
                  <c:f>Daten_Diagramme!$E$15</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{F05CA790-31B2-42C1-8130-707AEC6343DB}</c15:txfldGUID>
                      <c15:f>Daten_Diagramme!$E$15</c15:f>
                      <c15:dlblFieldTableCache>
                        <c:ptCount val="1"/>
                        <c:pt idx="0">
                          <c:v>6.8</c:v>
                        </c:pt>
                      </c15:dlblFieldTableCache>
                    </c15:dlblFTEntry>
                  </c15:dlblFieldTable>
                  <c15:showDataLabelsRange val="0"/>
                </c:ext>
                <c:ext xmlns:c16="http://schemas.microsoft.com/office/drawing/2014/chart" uri="{C3380CC4-5D6E-409C-BE32-E72D297353CC}">
                  <c16:uniqueId val="{00000001-CB5F-4815-A038-C5158F467937}"/>
                </c:ext>
              </c:extLst>
            </c:dLbl>
            <c:dLbl>
              <c:idx val="2"/>
              <c:tx>
                <c:strRef>
                  <c:f>Daten_Diagramme!$E$16</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{3BBB693A-6A5A-4D7F-B7DC-F8E44FCBD200}</c15:txfldGUID>
                      <c15:f>Daten_Diagramme!$E$16</c15:f>
                      <c15:dlblFieldTableCache>
                        <c:ptCount val="1"/>
                        <c:pt idx="0">
                          <c:v>4.5</c:v>
                        </c:pt>
                      </c15:dlblFieldTableCache>
                    </c15:dlblFTEntry>
                  </c15:dlblFieldTable>
                  <c15:showDataLabelsRange val="0"/>
                </c:ext>
                <c:ext xmlns:c16="http://schemas.microsoft.com/office/drawing/2014/chart" uri="{C3380CC4-5D6E-409C-BE32-E72D297353CC}">
                  <c16:uniqueId val="{00000002-CB5F-4815-A038-C5158F467937}"/>
                </c:ext>
              </c:extLst>
            </c:dLbl>
            <c:dLbl>
              <c:idx val="3"/>
              <c:tx>
                <c:strRef>
                  <c:f>Daten_Diagramme!$E$17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{BB7C849A-2A4A-4309-9571-3A2FE5320FE1}</c15:txfldGUID>
                      <c15:f>Daten_Diagramme!$E$17</c15:f>
                      <c15:dlblFieldTableCache>
                        <c:ptCount val="1"/>
                        <c:pt idx="0">
                          <c:v>0.3</c:v>
                        </c:pt>
                      </c15:dlblFieldTableCache>
                    </c15:dlblFTEntry>
                  </c15:dlblFieldTable>
                  <c15:showDataLabelsRange val="0"/>
                </c:ext>
                <c:ext xmlns:c16="http://schemas.microsoft.com/office/drawing/2014/chart" uri="{C3380CC4-5D6E-409C-BE32-E72D297353CC}">
                  <c16:uniqueId val="{00000003-CB5F-4815-A038-C5158F467937}"/>
                </c:ext>
              </c:extLst>
            </c:dLbl>
            <c:dLbl>
              <c:idx val="4"/>
              <c:tx>
                <c:strRef>
                  <c:f>Daten_Diagramme!$E$18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{4F40D55F-BF7C-4A07-B018-9F483F2DE3CF}</c15:txfldGUID>
                      <c15:f>Daten_Diagramme!$E$18</c15:f>
                      <c15:dlblFieldTableCache>
                        <c:ptCount val="1"/>
                        <c:pt idx="0">
                          <c:v>1.7</c:v>
                        </c:pt>
                      </c15:dlblFieldTableCache>
                    </c15:dlblFTEntry>
                  </c15:dlblFieldTable>
                  <c15:showDataLabelsRange val="0"/>
                </c:ext>
                <c:ext xmlns:c16="http://schemas.microsoft.com/office/drawing/2014/chart" uri="{C3380CC4-5D6E-409C-BE32-E72D297353CC}">
                  <c16:uniqueId val="{00000004-CB5F-4815-A038-C5158F467937}"/>
                </c:ext>
              </c:extLst>
            </c:dLbl>
            <c:dLbl>
              <c:idx val="5"/>
              <c:tx>
                <c:strRef>
                  <c:f>Daten_Diagramme!$E$19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{B5082308-15A1-4253-827E-1649337526B1}</c15:txfldGUID>
                      <c15:f>Daten_Diagramme!$E$19</c15:f>
                      <c15:dlblFieldTableCache>
                        <c:ptCount val="1"/>
                        <c:pt idx="0">
                          <c:v>-1.0</c:v>
                        </c:pt>
                      </c15:dlblFieldTableCache>
                    </c15:dlblFTEntry>
                  </c15:dlblFieldTable>
                  <c15:showDataLabelsRange val="0"/>
                </c:ext>
                <c:ext xmlns:c16="http://schemas.microsoft.com/office/drawing/2014/chart" uri="{C3380CC4-5D6E-409C-BE32-E72D297353CC}">
                  <c16:uniqueId val="{00000005-CB5F-4815-A038-C5158F467937}"/>
                </c:ext>
              </c:extLst>
            </c:dLbl>
            <c:dLbl>
              <c:idx val="6"/>
              <c:tx>
                <c:strRef>
                  <c:f>Daten_Diagramme!$E$20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{75EC3F8F-A3B2-41C0-9FAB-4E1B0CE1C180}</c15:txfldGUID>
                      <c15:f>Daten_Diagramme!$E$20</c15:f>
                      <c15:dlblFieldTableCache>
                        <c:ptCount val="1"/>
                        <c:pt idx="0">
                          <c:v>-0.8</c:v>
                        </c:pt>
                      </c15:dlblFieldTableCache>
                    </c15:dlblFTEntry>
                  </c15:dlblFieldTable>
                  <c15:showDataLabelsRange val="0"/>
                </c:ext>
                <c:ext xmlns:c16="http://schemas.microsoft.com/office/drawing/2014/chart" uri="{C3380CC4-5D6E-409C-BE32-E72D297353CC}">
                  <c16:uniqueId val="{00000006-CB5F-4815-A038-C5158F467937}"/>
                </c:ext>
              </c:extLst>
            </c:dLbl>
            <c:dLbl>
              <c:idx val="7"/>
              <c:tx>
                <c:strRef>
                  <c:f>Daten_Diagramme!$E$21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{E9B90270-F147-4CB6-A2BD-D8639B7E7909}</c15:txfldGUID>
                      <c15:f>Daten_Diagramme!$E$21</c15:f>
                      <c15:dlblFieldTableCache>
                        <c:ptCount val="1"/>
                        <c:pt idx="0">
                          <c:v>-0.1</c:v>
                        </c:pt>
                      </c15:dlblFieldTableCache>
                    </c15:dlblFTEntry>
                  </c15:dlblFieldTable>
                  <c15:showDataLabelsRange val="0"/>
                </c:ext>
                <c:ext xmlns:c16="http://schemas.microsoft.com/office/drawing/2014/chart" uri="{C3380CC4-5D6E-409C-BE32-E72D297353CC}">
                  <c16:uniqueId val="{00000007-CB5F-4815-A038-C5158F467937}"/>
                </c:ext>
              </c:extLst>
            </c:dLbl>
            <c:dLbl>
              <c:idx val="8"/>
              <c:tx>
                <c:strRef>
                  <c:f>Daten_Diagramme!$E$22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{47FC2C06-F79F-4A67-BDEA-E24D3033792C}</c15:txfldGUID>
                      <c15:f>Daten_Diagramme!$E$22</c15:f>
                      <c15:dlblFieldTableCache>
                        <c:ptCount val="1"/>
                        <c:pt idx="0">
                          <c:v>0.5</c:v>
                        </c:pt>
                      </c15:dlblFieldTableCache>
                    </c15:dlblFTEntry>
                  </c15:dlblFieldTable>
                  <c15:showDataLabelsRange val="0"/>
                </c:ext>
                <c:ext xmlns:c16="http://schemas.microsoft.com/office/drawing/2014/chart" uri="{C3380CC4-5D6E-409C-BE32-E72D297353CC}">
                  <c16:uniqueId val="{00000008-CB5F-4815-A038-C5158F467937}"/>
                </c:ext>
              </c:extLst>
            </c:dLbl>
            <c:dLbl>
              <c:idx val="9"/>
              <c:tx>
                <c:strRef>
                  <c:f>Daten_Diagramme!$E$23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{D631C3E1-7EDE-4ECD-84F0-059AB4BEBAF4}</c15:txfldGUID>
                      <c15:f>Daten_Diagramme!$E$23</c15:f>
                      <c15:dlblFieldTableCache>
                        <c:ptCount val="1"/>
                        <c:pt idx="0">
                          <c:v>2.6</c:v>
                        </c:pt>
                      </c15:dlblFieldTableCache>
                    </c15:dlblFTEntry>
                  </c15:dlblFieldTable>
                  <c15:showDataLabelsRange val="0"/>
                </c:ext>
                <c:ext xmlns:c16="http://schemas.microsoft.com/office/drawing/2014/chart" uri="{C3380CC4-5D6E-409C-BE32-E72D297353CC}">
                  <c16:uniqueId val="{00000009-CB5F-4815-A038-C5158F467937}"/>
                </c:ext>
              </c:extLst>
            </c:dLbl>
            <c:dLbl>
              <c:idx val="10"/>
              <c:tx>
                <c:strRef>
                  <c:f>Daten_Diagramme!$E$24</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{87A4F991-1E83-4398-85BE-60F2B30FE9B3}</c15:txfldGUID>
                      <c15:f>Daten_Diagramme!$E$24</c15:f>
                      <c15:dlblFieldTableCache>
                        <c:ptCount val="1"/>
                        <c:pt idx="0">
                          <c:v>-6.1</c:v>
                        </c:pt>
                      </c15:dlblFieldTableCache>
                    </c15:dlblFTEntry>
                  </c15:dlblFieldTable>
                  <c15:showDataLabelsRange val="0"/>
                </c:ext>
                <c:ext xmlns:c16="http://schemas.microsoft.com/office/drawing/2014/chart" uri="{C3380CC4-5D6E-409C-BE32-E72D297353CC}">
                  <c16:uniqueId val="{0000000A-CB5F-4815-A038-C5158F467937}"/>
                </c:ext>
              </c:extLst>
            </c:dLbl>
            <c:dLbl>
              <c:idx val="11"/>
              <c:tx>
                <c:strRef>
                  <c:f>Daten_Diagramme!$E$25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{83A5F407-1371-4529-BA60-4362738F9E97}</c15:txfldGUID>
                      <c15:f>Daten_Diagramme!$E$25</c15:f>
                      <c15:dlblFieldTableCache>
                        <c:ptCount val="1"/>
                        <c:pt idx="0">
                          <c:v>-3.2</c:v>
                        </c:pt>
                      </c15:dlblFieldTableCache>
                    </c15:dlblFTEntry>
                  </c15:dlblFieldTable>
                  <c15:showDataLabelsRange val="0"/>
                </c:ext>
                <c:ext xmlns:c16="http://schemas.microsoft.com/office/drawing/2014/chart" uri="{C3380CC4-5D6E-409C-BE32-E72D297353CC}">
                  <c16:uniqueId val="{0000000B-CB5F-4815-A038-C5158F467937}"/>
                </c:ext>
              </c:extLst>
            </c:dLbl>
            <c:dLbl>
              <c:idx val="12"/>
              <c:tx>
                <c:strRef>
                  <c:f>Daten_Diagramme!$E$26</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{04EE6B02-0B5A-4263-986C-F00056FEF36C}</c15:txfldGUID>
                      <c15:f>Daten_Diagramme!$E$26</c15:f>
                      <c15:dlblFieldTableCache>
                        <c:ptCount val="1"/>
                        <c:pt idx="0">
                          <c:v>10.9</c:v>
                        </c:pt>
                      </c15:dlblFieldTableCache>
                    </c15:dlblFTEntry>
                  </c15:dlblFieldTable>
                  <c15:showDataLabelsRange val="0"/>
                </c:ext>
                <c:ext xmlns:c16="http://schemas.microsoft.com/office/drawing/2014/chart" uri="{C3380CC4-5D6E-409C-BE32-E72D297353CC}">
                  <c16:uniqueId val="{0000000C-CB5F-4815-A038-C5158F467937}"/>
                </c:ext>
              </c:extLst>
            </c:dLbl>
            <c:dLbl>
              <c:idx val="13"/>
              <c:tx>
                <c:strRef>
                  <c:f>Daten_Diagramme!$E$27</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{5071E715-BAC3-48A2-B160-5FF8F78DC0F2}</c15:txfldGUID>
                      <c15:f>Daten_Diagramme!$E$27</c15:f>
                      <c15:dlblFieldTableCache>
                        <c:ptCount val="1"/>
                        <c:pt idx="0">
                          <c:v>-4.9</c:v>
                        </c:pt>
                      </c15:dlblFieldTableCache>
                    </c15:dlblFTEntry>
                  </c15:dlblFieldTable>
                  <c15:showDataLabelsRange val="0"/>
                </c:ext>
                <c:ext xmlns:c16="http://schemas.microsoft.com/office/drawing/2014/chart" uri="{C3380CC4-5D6E-409C-BE32-E72D297353CC}">
                  <c16:uniqueId val="{0000000D-CB5F-4815-A038-C5158F467937}"/>
                </c:ext>
              </c:extLst>
            </c:dLbl>
            <c:dLbl>
              <c:idx val="14"/>
              <c:tx>
                <c:strRef>
                  <c:f>Daten_Diagramme!$E$28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{B26DD86B-5A08-4464-BA06-61D7ECD37DD3}</c15:txfldGUID>
                      <c15:f>Daten_Diagramme!$E$28</c15:f>
                      <c15:dlblFieldTableCache>
                        <c:ptCount val="1"/>
                        <c:pt idx="0">
                          <c:v>2.0</c:v>
                        </c:pt>
                      </c15:dlblFieldTableCache>
                    </c15:dlblFTEntry>
                  </c15:dlblFieldTable>
                  <c15:showDataLabelsRange val="0"/>
                </c:ext>
                <c:ext xmlns:c16="http://schemas.microsoft.com/office/drawing/2014/chart" uri="{C3380CC4-5D6E-409C-BE32-E72D297353CC}">
                  <c16:uniqueId val="{0000000E-CB5F-4815-A038-C5158F467937}"/>
                </c:ext>
              </c:extLst>
            </c:dLbl>
            <c:dLbl>
              <c:idx val="15"/>
              <c:tx>
                <c:strRef>
                  <c:f>Daten_Diagramme!$E$29</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{105726FF-6006-4FAA-83B7-1580A3D2C2FF}</c15:txfldGUID>
                      <c15:f>Daten_Diagramme!$E$29</c15:f>
                      <c15:dlblFieldTableCache>
                        <c:ptCount val="1"/>
                        <c:pt idx="0">
                          <c:v>-15.9</c:v>
                        </c:pt>
                      </c15:dlblFieldTableCache>
                    </c15:dlblFTEntry>
                  </c15:dlblFieldTable>
                  <c15:showDataLabelsRange val="0"/>
                </c:ext>
                <c:ext xmlns:c16="http://schemas.microsoft.com/office/drawing/2014/chart" uri="{C3380CC4-5D6E-409C-BE32-E72D297353CC}">
                  <c16:uniqueId val="{0000000F-CB5F-4815-A038-C5158F467937}"/>
                </c:ext>
              </c:extLst>
            </c:dLbl>
            <c:dLbl>
              <c:idx val="16"/>
              <c:tx>
                <c:strRef>
                  <c:f>Daten_Diagramme!$E$30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{BCB3B12C-2C22-4C48-ADFA-C723AB577B97}</c15:txfldGUID>
                      <c15:f>Daten_Diagramme!$E$30</c15:f>
                      <c15:dlblFieldTableCache>
                        <c:ptCount val="1"/>
                        <c:pt idx="0">
                          <c:v>-1.2</c:v>
                        </c:pt>
                      </c15:dlblFieldTableCache>
                    </c15:dlblFTEntry>
                  </c15:dlblFieldTable>
                  <c15:showDataLabelsRange val="0"/>
                </c:ext>
                <c:ext xmlns:c16="http://schemas.microsoft.com/office/drawing/2014/chart" uri="{C3380CC4-5D6E-409C-BE32-E72D297353CC}">
                  <c16:uniqueId val="{00000010-CB5F-4815-A038-C5158F467937}"/>
                </c:ext>
              </c:extLst>
            </c:dLbl>
            <c:dLbl>
              <c:idx val="17"/>
              <c:tx>
                <c:strRef>
                  <c:f>Daten_Diagramme!$E$31</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{96E9CDA2-9553-436B-8397-689271043150}</c15:txfldGUID>
                      <c15:f>Daten_Diagramme!$E$31</c15:f>
                      <c15:dlblFieldTableCache>
                        <c:ptCount val="1"/>
                        <c:pt idx="0">
                          <c:v>-12.3</c:v>
                        </c:pt>
                      </c15:dlblFieldTableCache>
                    </c15:dlblFTEntry>
                  </c15:dlblFieldTable>
                  <c15:showDataLabelsRange val="0"/>
                </c:ext>
                <c:ext xmlns:c16="http://schemas.microsoft.com/office/drawing/2014/chart" uri="{C3380CC4-5D6E-409C-BE32-E72D297353CC}">
                  <c16:uniqueId val="{00000011-CB5F-4815-A038-C5158F467937}"/>
                </c:ext>
              </c:extLst>
            </c:dLbl>
            <c:dLbl>
              <c:idx val="18"/>
              <c:tx>
                <c:strRef>
                  <c:f>Daten_Diagramme!$E$32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{BBBEE409-E839-431F-9F11-9F1D5743C23B}</c15:txfldGUID>
                      <c15:f>Daten_Diagramme!$E$32</c15:f>
                      <c15:dlblFieldTableCache>
                        <c:ptCount val="1"/>
                        <c:pt idx="0">
                          <c:v>-1.8</c:v>
                        </c:pt>
                      </c15:dlblFieldTableCache>
                    </c15:dlblFTEntry>
                  </c15:dlblFieldTable>
                  <c15:showDataLabelsRange val="0"/>
                </c:ext>
                <c:ext xmlns:c16="http://schemas.microsoft.com/office/drawing/2014/chart" uri="{C3380CC4-5D6E-409C-BE32-E72D297353CC}">
                  <c16:uniqueId val="{00000012-CB5F-4815-A038-C5158F467937}"/>
                </c:ext>
              </c:extLst>
            </c:dLbl>
            <c:dLbl>
              <c:idx val="19"/>
              <c:tx>
                <c:strRef>
                  <c:f>Daten_Diagramme!$E$33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{21E14653-B7EE-49FA-AB01-E63D7765B8CB}</c15:txfldGUID>
                      <c15:f>Daten_Diagramme!$E$33</c15:f>
                      <c15:dlblFieldTableCache>
                        <c:ptCount val="1"/>
                        <c:pt idx="0">
                          <c:v>-1.9</c:v>
                        </c:pt>
                      </c15:dlblFieldTableCache>
                    </c15:dlblFTEntry>
                  </c15:dlblFieldTable>
                  <c15:showDataLabelsRange val="0"/>
                </c:ext>
                <c:ext xmlns:c16="http://schemas.microsoft.com/office/drawing/2014/chart" uri="{C3380CC4-5D6E-409C-BE32-E72D297353CC}">
                  <c16:uniqueId val="{00000013-CB5F-4815-A038-C5158F467937}"/>
                </c:ext>
              </c:extLst>
            </c:dLbl>
            <c:dLbl>
              <c:idx val="20"/>
              <c:tx>
                <c:strRef>
                  <c:f>Daten_Diagramme!$E$34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{2BE7B72F-2E8D-41B4-ADC4-3E36E967D791}</c15:txfldGUID>
                      <c15:f>Daten_Diagramme!$E$34</c15:f>
                      <c15:dlblFieldTableCache>
                        <c:ptCount val="1"/>
                        <c:pt idx="0">
                          <c:v>-3.0</c:v>
                        </c:pt>
                      </c15:dlblFieldTableCache>
                    </c15:dlblFTEntry>
                  </c15:dlblFieldTable>
                  <c15:showDataLabelsRange val="0"/>
                </c:ext>
                <c:ext xmlns:c16="http://schemas.microsoft.com/office/drawing/2014/chart" uri="{C3380CC4-5D6E-409C-BE32-E72D297353CC}">
                  <c16:uniqueId val="{00000014-CB5F-4815-A038-C5158F467937}"/>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{4A5D5EFC-5FA8-48E3-98C9-BCF2B74F5D3D}</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CB5F-4815-A038-C5158F46793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{5B22C2BA-9851-4475-AB13-3246DAADC69C}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B5F-4815-A038-C5158F467937}"/>
                </c:ext>
              </c:extLst>
            </c:dLbl>
            <c:dLbl>
              <c:idx val="23"/>
              <c:tx>
                <c:strRef>
                  <c:f>Daten_Diagramme!$E$37</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{944606BA-0315-4BC4-A39D-37DAF01B9343}</c15:txfldGUID>
                      <c15:f>Daten_Diagramme!$E$37</c15:f>
                      <c15:dlblFieldTableCache>
                        <c:ptCount val="1"/>
                        <c:pt idx="0">
                          <c:v>6.8</c:v>
                        </c:pt>
                      </c15:dlblFieldTableCache>
                    </c15:dlblFTEntry>
                  </c15:dlblFieldTable>
                  <c15:showDataLabelsRange val="0"/>
                </c:ext>
                <c:ext xmlns:c16="http://schemas.microsoft.com/office/drawing/2014/chart" uri="{C3380CC4-5D6E-409C-BE32-E72D297353CC}">
                  <c16:uniqueId val="{00000017-CB5F-4815-A038-C5158F467937}"/>
                </c:ext>
              </c:extLst>
            </c:dLbl>
            <c:dLbl>
              <c:idx val="24"/>
              <c:tx>
                <c:strRef>
                  <c:f>Daten_Diagramme!$E$38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{E2C7721C-2C41-4971-B42F-2BC0B27D9CD0}</c15:txfldGUID>
                      <c15:f>Daten_Diagramme!$E$38</c15:f>
                      <c15:dlblFieldTableCache>
                        <c:ptCount val="1"/>
                        <c:pt idx="0">
                          <c:v>0.5</c:v>
                        </c:pt>
                      </c15:dlblFieldTableCache>
                    </c15:dlblFTEntry>
                  </c15:dlblFieldTable>
                  <c15:showDataLabelsRange val="0"/>
                </c:ext>
                <c:ext xmlns:c16="http://schemas.microsoft.com/office/drawing/2014/chart" uri="{C3380CC4-5D6E-409C-BE32-E72D297353CC}">
                  <c16:uniqueId val="{00000018-CB5F-4815-A038-C5158F467937}"/>
                </c:ext>
              </c:extLst>
            </c:dLbl>
            <c:dLbl>
              <c:idx val="25"/>
              <c:tx>
                <c:strRef>
                  <c:f>Daten_Diagramme!$E$39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{6D1C0FA4-5AAD-4222-A65A-3BD0CC1A774A}</c15:txfldGUID>
                      <c15:f>Daten_Diagramme!$E$39</c15:f>
                      <c15:dlblFieldTableCache>
                        <c:ptCount val="1"/>
                        <c:pt idx="0">
                          <c:v>-2.0</c:v>
                        </c:pt>
                      </c15:dlblFieldTableCache>
                    </c15:dlblFTEntry>
                  </c15:dlblFieldTable>
                  <c15:showDataLabelsRange val="0"/>
                </c:ext>
                <c:ext xmlns:c16="http://schemas.microsoft.com/office/drawing/2014/chart" uri="{C3380CC4-5D6E-409C-BE32-E72D297353CC}">
                  <c16:uniqueId val="{00000019-CB5F-4815-A038-C5158F46793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{AB01473F-872F-4886-A07D-0E5D3CD02569}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B5F-4815-A038-C5158F46793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{2F755617-658E-462D-AEFF-F7CEDA493816}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B5F-4815-A038-C5158F46793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{352346C1-EA18-4469-B3D6-DCBE5B09B7BE}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B5F-4815-A038-C5158F46793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{6E31CA08-D049-4B7E-BF43-635EEAB30CB6}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B5F-4815-A038-C5158F46793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{21A9C360-A976-4F4F-AF47-82B9B74325DD}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B5F-4815-A038-C5158F467937}"/>
                </c:ext>
              </c:extLst>
            </c:dLbl>
            <c:dLbl>
              <c:idx val="31"/>
              <c:tx>
                <c:strRef>
                  <c:f>Daten_Diagramme!$E$45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{0018EAB3-9CBD-479B-B3EB-745E229E5F67}</c15:txfldGUID>
                      <c15:f>Daten_Diagramme!$E$45</c15:f>
                      <c15:dlblFieldTableCache>
                        <c:ptCount val="1"/>
                        <c:pt idx="0">
                          <c:v>-2.0</c:v>
                        </c:pt>
                      </c15:dlblFieldTableCache>
                    </c15:dlblFTEntry>
                  </c15:dlblFieldTable>
                  <c15:showDataLabelsRange val="0"/>
                </c:ext>
                <c:ext xmlns:c16="http://schemas.microsoft.com/office/drawing/2014/chart" uri="{C3380CC4-5D6E-409C-BE32-E72D297353CC}">
                  <c16:uniqueId val="{0000001F-CB5F-4815-A038-C5158F46793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-1.2285012285012284</c:v>
                </c:pt>
                <c:pt idx="1">
                  <c:v>6.8043742405832317</c:v>
                </c:pt>
                <c:pt idx="2">
                  <c:v>4.4692737430167595</c:v>
                </c:pt>
                <c:pt idx="3">
                  <c:v>0.34746351633078526</c:v>
                </c:pt>
                <c:pt idx="4">
                  <c:v>1.749271137026239</c:v>
                </c:pt>
                <c:pt idx="5">
                  <c:v>-0.97276264591439687</c:v>
                </c:pt>
                <c:pt idx="6">
                  <c:v>-0.83682008368200833</c:v>
                </c:pt>
                <c:pt idx="7">
                  <c:v>-0.13531799729364005</c:v>
                </c:pt>
                <c:pt idx="8">
                  <c:v>0.53412462908011871</c:v>
                </c:pt>
                <c:pt idx="9">
                  <c:v>2.5518341307814993</c:v>
                </c:pt>
                <c:pt idx="10">
                  <c:v>-6.1204013377926421</c:v>
                </c:pt>
                <c:pt idx="11">
                  <c:v>-3.1914893617021276</c:v>
                </c:pt>
                <c:pt idx="12">
                  <c:v>10.9375</c:v>
                </c:pt>
                <c:pt idx="13">
                  <c:v>-4.8543689320388346</c:v>
                </c:pt>
                <c:pt idx="14">
                  <c:v>2.0295202952029521</c:v>
                </c:pt>
                <c:pt idx="15">
                  <c:v>-15.853658536585366</c:v>
                </c:pt>
                <c:pt idx="16">
                  <c:v>-1.1904761904761905</c:v>
                </c:pt>
                <c:pt idx="17">
                  <c:v>-12.318840579710145</c:v>
                </c:pt>
                <c:pt idx="18">
                  <c:v>-1.7931034482758621</c:v>
                </c:pt>
                <c:pt idx="19">
                  <c:v>-1.8645731108930323</c:v>
                </c:pt>
                <c:pt idx="20">
                  <c:v>-2.9778018408229561</c:v>
                </c:pt>
                <c:pt idx="21">
                  <c:v>0</c:v>
                </c:pt>
                <c:pt idx="23">
                  <c:v>6.8043742405832317</c:v>
                </c:pt>
                <c:pt idx="24">
                  <c:v>0.50912176495545181</c:v>
                </c:pt>
                <c:pt idx="25">
                  <c:v>-1.955458989679522</c:v>
                </c:pt>
              </c:numCache>
            </c:numRef>
          </c:val>
          <c:extLst>
            <c:ext xmlns:c16="http://schemas.microsoft.com/office/drawing/2014/chart" uri="{C3380CC4-5D6E-409C-BE32-E72D297353CC}">
              <c16:uniqueId val="{00000020-CB5F-4815-A038-C5158F46793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{ECD7C80C-57E8-4930-8E8C-CA41D614D190}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B5F-4815-A038-C5158F46793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{992F17D0-ACE8-407C-A440-1FEE1C471BFC}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B5F-4815-A038-C5158F46793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{7AB25408-B046-4115-BD73-BA538C87E0C7}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B5F-4815-A038-C5158F46793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{95C46569-61EA-4444-996E-0F399758DAB2}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B5F-4815-A038-C5158F46793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{88FBEEAC-D46D-46F1-BD21-2DD1EFD43F54}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B5F-4815-A038-C5158F46793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{13002FA6-2812-4840-8CE2-4A5EB548D6F0}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B5F-4815-A038-C5158F46793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{B778E857-04F5-4DAE-A440-6FE0E2DDA0B2}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B5F-4815-A038-C5158F46793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{0F6968E3-C7BA-4645-9C3C-57EE11100106}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B5F-4815-A038-C5158F46793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{50E73E82-405C-4D46-808B-4C7D57D7888B}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B5F-4815-A038-C5158F46793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{3A1C4444-8EBB-45D2-AD48-C893D908F47C}</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B5F-4815-A038-C5158F46793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{040F10ED-4345-4174-93A2-4C9A6DA4528E}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B5F-4815-A038-C5158F46793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{AF163A3D-7BAE-4EC4-B105-F7263332598E}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B5F-4815-A038-C5158F46793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{694AA9A0-2775-4A79-BF6A-F80A238E3359}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B5F-4815-A038-C5158F46793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{11BA1D17-7E66-40E5-855F-3E444133644E}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B5F-4815-A038-C5158F46793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{BF9B6410-72F6-461C-B14E-BD5AC8F18C39}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B5F-4815-A038-C5158F46793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{7EEAF56A-8EB5-4ACB-AEF1-693D5B9BFD74}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B5F-4815-A038-C5158F46793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{C92295D6-4E69-4B3E-BF41-FF9613A0401A}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B5F-4815-A038-C5158F46793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{8E12AF63-CF50-4A8B-8439-4746437A2743}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B5F-4815-A038-C5158F46793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{D6CE7F46-9116-4A66-B915-39D005B96003}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B5F-4815-A038-C5158F46793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{5362FA39-4420-4295-8734-698D7C95C73D}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B5F-4815-A038-C5158F46793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{9DB56319-34B3-4872-8783-0C785A32C187}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B5F-4815-A038-C5158F46793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{3C9540EB-23D9-4B90-9979-913A908BCBC7}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B5F-4815-A038-C5158F46793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{9DB8805C-DCA2-48A0-9E67-E7E83A2BAA8A}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B5F-4815-A038-C5158F46793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{497C6F2B-3F77-4AE4-B307-D3A5804E2058}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B5F-4815-A038-C5158F46793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{7AF6530B-6C66-4C58-92C3-9CD33BA6518A}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B5F-4815-A038-C5158F46793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{5A9D3A60-D7C2-45A7-AFC7-E55270782745}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B5F-4815-A038-C5158F46793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{5458C622-0C0B-487A-A962-F4D507C56B69}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B5F-4815-A038-C5158F46793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{113C3402-B0C7-4465-9D6F-788B663B9F27}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B5F-4815-A038-C5158F46793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{8734B7F6-F8AF-46F9-9FB4-59704A0121E9}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B5F-4815-A038-C5158F46793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{E3611C82-97A2-44AD-88A3-FB7EB56F4B2B}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B5F-4815-A038-C5158F46793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{37F5DE50-20B1-4C3C-81A9-8E501F8198E3}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B5F-4815-A038-C5158F46793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{9CB888AD-22EC-48FF-85FD-7134D7061C07}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B5F-4815-A038-C5158F46793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B5F-4815-A038-C5158F46793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B5F-4815-A038-C5158F46793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{DFA01816-025B-499D-A804-3AB8DF4F2C05}</c15:txfldGUID>
                      <c15:f>Diagramm!$I$46</c15:f>
                      <c15:dlblFieldTableCache>
                        <c:ptCount val="1"/>
                      </c15:dlblFieldTableCache>
                    </c15:dlblFTEntry>
                  </c15:dlblFieldTable>
                  <c15:showDataLabelsRange val="0"/>
                </c:ext>
                <c:ext xmlns:c16="http://schemas.microsoft.com/office/drawing/2014/chart" uri="{C3380CC4-5D6E-409C-BE32-E72D297353CC}">
                  <c16:uniqueId val="{00000000-BC98-49C0-B615-02F9CD10EA6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{18353D73-9B72-4C25-94C9-9DEBEA2BC529}</c15:txfldGUID>
                      <c15:f>Diagramm!$I$47</c15:f>
                      <c15:dlblFieldTableCache>
                        <c:ptCount val="1"/>
                      </c15:dlblFieldTableCache>
                    </c15:dlblFTEntry>
                  </c15:dlblFieldTable>
                  <c15:showDataLabelsRange val="0"/>
                </c:ext>
                <c:ext xmlns:c16="http://schemas.microsoft.com/office/drawing/2014/chart" uri="{C3380CC4-5D6E-409C-BE32-E72D297353CC}">
                  <c16:uniqueId val="{00000001-BC98-49C0-B615-02F9CD10EA6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{36A74B7A-C5AD-47F0-85E8-B32DEA760901}</c15:txfldGUID>
                      <c15:f>Diagramm!$I$48</c15:f>
                      <c15:dlblFieldTableCache>
                        <c:ptCount val="1"/>
                      </c15:dlblFieldTableCache>
                    </c15:dlblFTEntry>
                  </c15:dlblFieldTable>
                  <c15:showDataLabelsRange val="0"/>
                </c:ext>
                <c:ext xmlns:c16="http://schemas.microsoft.com/office/drawing/2014/chart" uri="{C3380CC4-5D6E-409C-BE32-E72D297353CC}">
                  <c16:uniqueId val="{00000002-BC98-49C0-B615-02F9CD10EA6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{9086AB37-A268-41EF-8ED0-30BDB6C23A73}</c15:txfldGUID>
                      <c15:f>Diagramm!$I$49</c15:f>
                      <c15:dlblFieldTableCache>
                        <c:ptCount val="1"/>
                      </c15:dlblFieldTableCache>
                    </c15:dlblFTEntry>
                  </c15:dlblFieldTable>
                  <c15:showDataLabelsRange val="0"/>
                </c:ext>
                <c:ext xmlns:c16="http://schemas.microsoft.com/office/drawing/2014/chart" uri="{C3380CC4-5D6E-409C-BE32-E72D297353CC}">
                  <c16:uniqueId val="{00000003-BC98-49C0-B615-02F9CD10EA6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{E2DC358B-9609-481D-B4C4-D77563B18E5C}</c15:txfldGUID>
                      <c15:f>Diagramm!$I$50</c15:f>
                      <c15:dlblFieldTableCache>
                        <c:ptCount val="1"/>
                      </c15:dlblFieldTableCache>
                    </c15:dlblFTEntry>
                  </c15:dlblFieldTable>
                  <c15:showDataLabelsRange val="0"/>
                </c:ext>
                <c:ext xmlns:c16="http://schemas.microsoft.com/office/drawing/2014/chart" uri="{C3380CC4-5D6E-409C-BE32-E72D297353CC}">
                  <c16:uniqueId val="{00000004-BC98-49C0-B615-02F9CD10EA6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{60C02B14-27A3-4531-A9F1-71CF25E62C50}</c15:txfldGUID>
                      <c15:f>Diagramm!$I$51</c15:f>
                      <c15:dlblFieldTableCache>
                        <c:ptCount val="1"/>
                      </c15:dlblFieldTableCache>
                    </c15:dlblFTEntry>
                  </c15:dlblFieldTable>
                  <c15:showDataLabelsRange val="0"/>
                </c:ext>
                <c:ext xmlns:c16="http://schemas.microsoft.com/office/drawing/2014/chart" uri="{C3380CC4-5D6E-409C-BE32-E72D297353CC}">
                  <c16:uniqueId val="{00000005-BC98-49C0-B615-02F9CD10EA6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{5CDA9529-0C12-4D1E-AE23-921D279DCB2F}</c15:txfldGUID>
                      <c15:f>Diagramm!$I$52</c15:f>
                      <c15:dlblFieldTableCache>
                        <c:ptCount val="1"/>
                      </c15:dlblFieldTableCache>
                    </c15:dlblFTEntry>
                  </c15:dlblFieldTable>
                  <c15:showDataLabelsRange val="0"/>
                </c:ext>
                <c:ext xmlns:c16="http://schemas.microsoft.com/office/drawing/2014/chart" uri="{C3380CC4-5D6E-409C-BE32-E72D297353CC}">
                  <c16:uniqueId val="{00000006-BC98-49C0-B615-02F9CD10EA6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{8F9A7FC6-25C7-458A-B69B-4F92DCCC653D}</c15:txfldGUID>
                      <c15:f>Diagramm!$I$53</c15:f>
                      <c15:dlblFieldTableCache>
                        <c:ptCount val="1"/>
                      </c15:dlblFieldTableCache>
                    </c15:dlblFTEntry>
                  </c15:dlblFieldTable>
                  <c15:showDataLabelsRange val="0"/>
                </c:ext>
                <c:ext xmlns:c16="http://schemas.microsoft.com/office/drawing/2014/chart" uri="{C3380CC4-5D6E-409C-BE32-E72D297353CC}">
                  <c16:uniqueId val="{00000007-BC98-49C0-B615-02F9CD10EA6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{699991D5-B7E4-4E74-8793-8F78736C52D1}</c15:txfldGUID>
                      <c15:f>Diagramm!$I$54</c15:f>
                      <c15:dlblFieldTableCache>
                        <c:ptCount val="1"/>
                      </c15:dlblFieldTableCache>
                    </c15:dlblFTEntry>
                  </c15:dlblFieldTable>
                  <c15:showDataLabelsRange val="0"/>
                </c:ext>
                <c:ext xmlns:c16="http://schemas.microsoft.com/office/drawing/2014/chart" uri="{C3380CC4-5D6E-409C-BE32-E72D297353CC}">
                  <c16:uniqueId val="{00000008-BC98-49C0-B615-02F9CD10EA6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{250C34B7-C50F-41A7-AE58-DDCF18082AF3}</c15:txfldGUID>
                      <c15:f>Diagramm!$I$55</c15:f>
                      <c15:dlblFieldTableCache>
                        <c:ptCount val="1"/>
                      </c15:dlblFieldTableCache>
                    </c15:dlblFTEntry>
                  </c15:dlblFieldTable>
                  <c15:showDataLabelsRange val="0"/>
                </c:ext>
                <c:ext xmlns:c16="http://schemas.microsoft.com/office/drawing/2014/chart" uri="{C3380CC4-5D6E-409C-BE32-E72D297353CC}">
                  <c16:uniqueId val="{00000009-BC98-49C0-B615-02F9CD10EA6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{171A98D4-A65D-434E-890E-535DD4DDB39E}</c15:txfldGUID>
                      <c15:f>Diagramm!$I$56</c15:f>
                      <c15:dlblFieldTableCache>
                        <c:ptCount val="1"/>
                      </c15:dlblFieldTableCache>
                    </c15:dlblFTEntry>
                  </c15:dlblFieldTable>
                  <c15:showDataLabelsRange val="0"/>
                </c:ext>
                <c:ext xmlns:c16="http://schemas.microsoft.com/office/drawing/2014/chart" uri="{C3380CC4-5D6E-409C-BE32-E72D297353CC}">
                  <c16:uniqueId val="{0000000A-BC98-49C0-B615-02F9CD10EA6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{09B376AF-50D6-45EC-A74F-6F243E79B231}</c15:txfldGUID>
                      <c15:f>Diagramm!$I$57</c15:f>
                      <c15:dlblFieldTableCache>
                        <c:ptCount val="1"/>
                      </c15:dlblFieldTableCache>
                    </c15:dlblFTEntry>
                  </c15:dlblFieldTable>
                  <c15:showDataLabelsRange val="0"/>
                </c:ext>
                <c:ext xmlns:c16="http://schemas.microsoft.com/office/drawing/2014/chart" uri="{C3380CC4-5D6E-409C-BE32-E72D297353CC}">
                  <c16:uniqueId val="{0000000B-BC98-49C0-B615-02F9CD10EA6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{FD0D5087-46B4-4E34-BDEA-BC7C29C0890B}</c15:txfldGUID>
                      <c15:f>Diagramm!$I$58</c15:f>
                      <c15:dlblFieldTableCache>
                        <c:ptCount val="1"/>
                      </c15:dlblFieldTableCache>
                    </c15:dlblFTEntry>
                  </c15:dlblFieldTable>
                  <c15:showDataLabelsRange val="0"/>
                </c:ext>
                <c:ext xmlns:c16="http://schemas.microsoft.com/office/drawing/2014/chart" uri="{C3380CC4-5D6E-409C-BE32-E72D297353CC}">
                  <c16:uniqueId val="{0000000C-BC98-49C0-B615-02F9CD10EA6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{1DA077E1-B06E-4681-A347-51274D4F3E45}</c15:txfldGUID>
                      <c15:f>Diagramm!$I$59</c15:f>
                      <c15:dlblFieldTableCache>
                        <c:ptCount val="1"/>
                      </c15:dlblFieldTableCache>
                    </c15:dlblFTEntry>
                  </c15:dlblFieldTable>
                  <c15:showDataLabelsRange val="0"/>
                </c:ext>
                <c:ext xmlns:c16="http://schemas.microsoft.com/office/drawing/2014/chart" uri="{C3380CC4-5D6E-409C-BE32-E72D297353CC}">
                  <c16:uniqueId val="{0000000D-BC98-49C0-B615-02F9CD10EA6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{C8369BA8-039E-4562-B875-0690DC352432}</c15:txfldGUID>
                      <c15:f>Diagramm!$I$60</c15:f>
                      <c15:dlblFieldTableCache>
                        <c:ptCount val="1"/>
                      </c15:dlblFieldTableCache>
                    </c15:dlblFTEntry>
                  </c15:dlblFieldTable>
                  <c15:showDataLabelsRange val="0"/>
                </c:ext>
                <c:ext xmlns:c16="http://schemas.microsoft.com/office/drawing/2014/chart" uri="{C3380CC4-5D6E-409C-BE32-E72D297353CC}">
                  <c16:uniqueId val="{0000000E-BC98-49C0-B615-02F9CD10EA6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{22E87C52-5CB1-4C75-9DBB-A3F42E0F5E6D}</c15:txfldGUID>
                      <c15:f>Diagramm!$I$61</c15:f>
                      <c15:dlblFieldTableCache>
                        <c:ptCount val="1"/>
                      </c15:dlblFieldTableCache>
                    </c15:dlblFTEntry>
                  </c15:dlblFieldTable>
                  <c15:showDataLabelsRange val="0"/>
                </c:ext>
                <c:ext xmlns:c16="http://schemas.microsoft.com/office/drawing/2014/chart" uri="{C3380CC4-5D6E-409C-BE32-E72D297353CC}">
                  <c16:uniqueId val="{0000000F-BC98-49C0-B615-02F9CD10EA6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{913D03BD-2A30-4AB0-9704-15A253CDEB6E}</c15:txfldGUID>
                      <c15:f>Diagramm!$I$62</c15:f>
                      <c15:dlblFieldTableCache>
                        <c:ptCount val="1"/>
                      </c15:dlblFieldTableCache>
                    </c15:dlblFTEntry>
                  </c15:dlblFieldTable>
                  <c15:showDataLabelsRange val="0"/>
                </c:ext>
                <c:ext xmlns:c16="http://schemas.microsoft.com/office/drawing/2014/chart" uri="{C3380CC4-5D6E-409C-BE32-E72D297353CC}">
                  <c16:uniqueId val="{00000010-BC98-49C0-B615-02F9CD10EA6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{B6536371-D8CE-496E-99BF-1142F42CDD75}</c15:txfldGUID>
                      <c15:f>Diagramm!$I$63</c15:f>
                      <c15:dlblFieldTableCache>
                        <c:ptCount val="1"/>
                      </c15:dlblFieldTableCache>
                    </c15:dlblFTEntry>
                  </c15:dlblFieldTable>
                  <c15:showDataLabelsRange val="0"/>
                </c:ext>
                <c:ext xmlns:c16="http://schemas.microsoft.com/office/drawing/2014/chart" uri="{C3380CC4-5D6E-409C-BE32-E72D297353CC}">
                  <c16:uniqueId val="{00000011-BC98-49C0-B615-02F9CD10EA6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{708F8690-F4A3-4359-937D-056E3938083D}</c15:txfldGUID>
                      <c15:f>Diagramm!$I$64</c15:f>
                      <c15:dlblFieldTableCache>
                        <c:ptCount val="1"/>
                      </c15:dlblFieldTableCache>
                    </c15:dlblFTEntry>
                  </c15:dlblFieldTable>
                  <c15:showDataLabelsRange val="0"/>
                </c:ext>
                <c:ext xmlns:c16="http://schemas.microsoft.com/office/drawing/2014/chart" uri="{C3380CC4-5D6E-409C-BE32-E72D297353CC}">
                  <c16:uniqueId val="{00000012-BC98-49C0-B615-02F9CD10EA6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{625007BD-F711-41FA-B41F-3DBBD345F19C}</c15:txfldGUID>
                      <c15:f>Diagramm!$I$65</c15:f>
                      <c15:dlblFieldTableCache>
                        <c:ptCount val="1"/>
                      </c15:dlblFieldTableCache>
                    </c15:dlblFTEntry>
                  </c15:dlblFieldTable>
                  <c15:showDataLabelsRange val="0"/>
                </c:ext>
                <c:ext xmlns:c16="http://schemas.microsoft.com/office/drawing/2014/chart" uri="{C3380CC4-5D6E-409C-BE32-E72D297353CC}">
                  <c16:uniqueId val="{00000013-BC98-49C0-B615-02F9CD10EA6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{2180EF5F-900B-4358-9EF5-B80511D02D1E}</c15:txfldGUID>
                      <c15:f>Diagramm!$I$66</c15:f>
                      <c15:dlblFieldTableCache>
                        <c:ptCount val="1"/>
                      </c15:dlblFieldTableCache>
                    </c15:dlblFTEntry>
                  </c15:dlblFieldTable>
                  <c15:showDataLabelsRange val="0"/>
                </c:ext>
                <c:ext xmlns:c16="http://schemas.microsoft.com/office/drawing/2014/chart" uri="{C3380CC4-5D6E-409C-BE32-E72D297353CC}">
                  <c16:uniqueId val="{00000014-BC98-49C0-B615-02F9CD10EA6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{F4272797-59CD-46D0-BA3C-B59F1FCF68AD}</c15:txfldGUID>
                      <c15:f>Diagramm!$I$67</c15:f>
                      <c15:dlblFieldTableCache>
                        <c:ptCount val="1"/>
                      </c15:dlblFieldTableCache>
                    </c15:dlblFTEntry>
                  </c15:dlblFieldTable>
                  <c15:showDataLabelsRange val="0"/>
                </c:ext>
                <c:ext xmlns:c16="http://schemas.microsoft.com/office/drawing/2014/chart" uri="{C3380CC4-5D6E-409C-BE32-E72D297353CC}">
                  <c16:uniqueId val="{00000015-BC98-49C0-B615-02F9CD10EA6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C98-49C0-B615-02F9CD10EA6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{272512F2-D1E1-4C6E-B6FF-A294C835E959}</c15:txfldGUID>
                      <c15:f>Diagramm!$K$46</c15:f>
                      <c15:dlblFieldTableCache>
                        <c:ptCount val="1"/>
                      </c15:dlblFieldTableCache>
                    </c15:dlblFTEntry>
                  </c15:dlblFieldTable>
                  <c15:showDataLabelsRange val="0"/>
                </c:ext>
                <c:ext xmlns:c16="http://schemas.microsoft.com/office/drawing/2014/chart" uri="{C3380CC4-5D6E-409C-BE32-E72D297353CC}">
                  <c16:uniqueId val="{00000017-BC98-49C0-B615-02F9CD10EA6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{B17FD40C-D1C8-4AD6-B9B1-2B3E394D121E}</c15:txfldGUID>
                      <c15:f>Diagramm!$K$47</c15:f>
                      <c15:dlblFieldTableCache>
                        <c:ptCount val="1"/>
                      </c15:dlblFieldTableCache>
                    </c15:dlblFTEntry>
                  </c15:dlblFieldTable>
                  <c15:showDataLabelsRange val="0"/>
                </c:ext>
                <c:ext xmlns:c16="http://schemas.microsoft.com/office/drawing/2014/chart" uri="{C3380CC4-5D6E-409C-BE32-E72D297353CC}">
                  <c16:uniqueId val="{00000018-BC98-49C0-B615-02F9CD10EA6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{3CB59BE7-DD86-4262-B426-AACF280F91C0}</c15:txfldGUID>
                      <c15:f>Diagramm!$K$48</c15:f>
                      <c15:dlblFieldTableCache>
                        <c:ptCount val="1"/>
                      </c15:dlblFieldTableCache>
                    </c15:dlblFTEntry>
                  </c15:dlblFieldTable>
                  <c15:showDataLabelsRange val="0"/>
                </c:ext>
                <c:ext xmlns:c16="http://schemas.microsoft.com/office/drawing/2014/chart" uri="{C3380CC4-5D6E-409C-BE32-E72D297353CC}">
                  <c16:uniqueId val="{00000019-BC98-49C0-B615-02F9CD10EA6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{F005F80F-F18E-4F15-BE54-C6C978C6E37F}</c15:txfldGUID>
                      <c15:f>Diagramm!$K$49</c15:f>
                      <c15:dlblFieldTableCache>
                        <c:ptCount val="1"/>
                      </c15:dlblFieldTableCache>
                    </c15:dlblFTEntry>
                  </c15:dlblFieldTable>
                  <c15:showDataLabelsRange val="0"/>
                </c:ext>
                <c:ext xmlns:c16="http://schemas.microsoft.com/office/drawing/2014/chart" uri="{C3380CC4-5D6E-409C-BE32-E72D297353CC}">
                  <c16:uniqueId val="{0000001A-BC98-49C0-B615-02F9CD10EA6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{074B7904-DFE3-4D9C-B333-0AEA6DEA3FFC}</c15:txfldGUID>
                      <c15:f>Diagramm!$K$50</c15:f>
                      <c15:dlblFieldTableCache>
                        <c:ptCount val="1"/>
                      </c15:dlblFieldTableCache>
                    </c15:dlblFTEntry>
                  </c15:dlblFieldTable>
                  <c15:showDataLabelsRange val="0"/>
                </c:ext>
                <c:ext xmlns:c16="http://schemas.microsoft.com/office/drawing/2014/chart" uri="{C3380CC4-5D6E-409C-BE32-E72D297353CC}">
                  <c16:uniqueId val="{0000001B-BC98-49C0-B615-02F9CD10EA6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{AB45940E-9843-406F-9F60-4A3EDF961840}</c15:txfldGUID>
                      <c15:f>Diagramm!$K$51</c15:f>
                      <c15:dlblFieldTableCache>
                        <c:ptCount val="1"/>
                      </c15:dlblFieldTableCache>
                    </c15:dlblFTEntry>
                  </c15:dlblFieldTable>
                  <c15:showDataLabelsRange val="0"/>
                </c:ext>
                <c:ext xmlns:c16="http://schemas.microsoft.com/office/drawing/2014/chart" uri="{C3380CC4-5D6E-409C-BE32-E72D297353CC}">
                  <c16:uniqueId val="{0000001C-BC98-49C0-B615-02F9CD10EA6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{8961FB76-2084-46DC-8313-49E26ACA9438}</c15:txfldGUID>
                      <c15:f>Diagramm!$K$52</c15:f>
                      <c15:dlblFieldTableCache>
                        <c:ptCount val="1"/>
                      </c15:dlblFieldTableCache>
                    </c15:dlblFTEntry>
                  </c15:dlblFieldTable>
                  <c15:showDataLabelsRange val="0"/>
                </c:ext>
                <c:ext xmlns:c16="http://schemas.microsoft.com/office/drawing/2014/chart" uri="{C3380CC4-5D6E-409C-BE32-E72D297353CC}">
                  <c16:uniqueId val="{0000001D-BC98-49C0-B615-02F9CD10EA6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{81149618-9E44-4D13-8E14-272D46FAAAB5}</c15:txfldGUID>
                      <c15:f>Diagramm!$K$53</c15:f>
                      <c15:dlblFieldTableCache>
                        <c:ptCount val="1"/>
                      </c15:dlblFieldTableCache>
                    </c15:dlblFTEntry>
                  </c15:dlblFieldTable>
                  <c15:showDataLabelsRange val="0"/>
                </c:ext>
                <c:ext xmlns:c16="http://schemas.microsoft.com/office/drawing/2014/chart" uri="{C3380CC4-5D6E-409C-BE32-E72D297353CC}">
                  <c16:uniqueId val="{0000001E-BC98-49C0-B615-02F9CD10EA6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{857C65C2-5A0A-4BF5-B446-F5439C5A32D9}</c15:txfldGUID>
                      <c15:f>Diagramm!$K$54</c15:f>
                      <c15:dlblFieldTableCache>
                        <c:ptCount val="1"/>
                      </c15:dlblFieldTableCache>
                    </c15:dlblFTEntry>
                  </c15:dlblFieldTable>
                  <c15:showDataLabelsRange val="0"/>
                </c:ext>
                <c:ext xmlns:c16="http://schemas.microsoft.com/office/drawing/2014/chart" uri="{C3380CC4-5D6E-409C-BE32-E72D297353CC}">
                  <c16:uniqueId val="{0000001F-BC98-49C0-B615-02F9CD10EA6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{7559CA8E-B8E5-48CD-9120-608A706CADF3}</c15:txfldGUID>
                      <c15:f>Diagramm!$K$55</c15:f>
                      <c15:dlblFieldTableCache>
                        <c:ptCount val="1"/>
                      </c15:dlblFieldTableCache>
                    </c15:dlblFTEntry>
                  </c15:dlblFieldTable>
                  <c15:showDataLabelsRange val="0"/>
                </c:ext>
                <c:ext xmlns:c16="http://schemas.microsoft.com/office/drawing/2014/chart" uri="{C3380CC4-5D6E-409C-BE32-E72D297353CC}">
                  <c16:uniqueId val="{00000020-BC98-49C0-B615-02F9CD10EA6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{F03E339E-07FE-4FDB-AD16-2F7AB195B967}</c15:txfldGUID>
                      <c15:f>Diagramm!$K$56</c15:f>
                      <c15:dlblFieldTableCache>
                        <c:ptCount val="1"/>
                      </c15:dlblFieldTableCache>
                    </c15:dlblFTEntry>
                  </c15:dlblFieldTable>
                  <c15:showDataLabelsRange val="0"/>
                </c:ext>
                <c:ext xmlns:c16="http://schemas.microsoft.com/office/drawing/2014/chart" uri="{C3380CC4-5D6E-409C-BE32-E72D297353CC}">
                  <c16:uniqueId val="{00000021-BC98-49C0-B615-02F9CD10EA6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{47E7826C-2D4E-473D-80D9-8BBD693FC057}</c15:txfldGUID>
                      <c15:f>Diagramm!$K$57</c15:f>
                      <c15:dlblFieldTableCache>
                        <c:ptCount val="1"/>
                      </c15:dlblFieldTableCache>
                    </c15:dlblFTEntry>
                  </c15:dlblFieldTable>
                  <c15:showDataLabelsRange val="0"/>
                </c:ext>
                <c:ext xmlns:c16="http://schemas.microsoft.com/office/drawing/2014/chart" uri="{C3380CC4-5D6E-409C-BE32-E72D297353CC}">
                  <c16:uniqueId val="{00000022-BC98-49C0-B615-02F9CD10EA6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{4E61DBBC-B243-4BA8-8D59-77F628FDD323}</c15:txfldGUID>
                      <c15:f>Diagramm!$K$58</c15:f>
                      <c15:dlblFieldTableCache>
                        <c:ptCount val="1"/>
                      </c15:dlblFieldTableCache>
                    </c15:dlblFTEntry>
                  </c15:dlblFieldTable>
                  <c15:showDataLabelsRange val="0"/>
                </c:ext>
                <c:ext xmlns:c16="http://schemas.microsoft.com/office/drawing/2014/chart" uri="{C3380CC4-5D6E-409C-BE32-E72D297353CC}">
                  <c16:uniqueId val="{00000023-BC98-49C0-B615-02F9CD10EA6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{A960EE5B-BCCA-4F12-9DD3-54BBEA146BBD}</c15:txfldGUID>
                      <c15:f>Diagramm!$K$59</c15:f>
                      <c15:dlblFieldTableCache>
                        <c:ptCount val="1"/>
                      </c15:dlblFieldTableCache>
                    </c15:dlblFTEntry>
                  </c15:dlblFieldTable>
                  <c15:showDataLabelsRange val="0"/>
                </c:ext>
                <c:ext xmlns:c16="http://schemas.microsoft.com/office/drawing/2014/chart" uri="{C3380CC4-5D6E-409C-BE32-E72D297353CC}">
                  <c16:uniqueId val="{00000024-BC98-49C0-B615-02F9CD10EA6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{5613CBC4-5899-4A38-91FB-54DC148D8112}</c15:txfldGUID>
                      <c15:f>Diagramm!$K$60</c15:f>
                      <c15:dlblFieldTableCache>
                        <c:ptCount val="1"/>
                      </c15:dlblFieldTableCache>
                    </c15:dlblFTEntry>
                  </c15:dlblFieldTable>
                  <c15:showDataLabelsRange val="0"/>
                </c:ext>
                <c:ext xmlns:c16="http://schemas.microsoft.com/office/drawing/2014/chart" uri="{C3380CC4-5D6E-409C-BE32-E72D297353CC}">
                  <c16:uniqueId val="{00000025-BC98-49C0-B615-02F9CD10EA6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{1A6BD1C8-E11D-4FC1-B095-03426E7F3DF3}</c15:txfldGUID>
                      <c15:f>Diagramm!$K$61</c15:f>
                      <c15:dlblFieldTableCache>
                        <c:ptCount val="1"/>
                      </c15:dlblFieldTableCache>
                    </c15:dlblFTEntry>
                  </c15:dlblFieldTable>
                  <c15:showDataLabelsRange val="0"/>
                </c:ext>
                <c:ext xmlns:c16="http://schemas.microsoft.com/office/drawing/2014/chart" uri="{C3380CC4-5D6E-409C-BE32-E72D297353CC}">
                  <c16:uniqueId val="{00000026-BC98-49C0-B615-02F9CD10EA6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{A8F06732-16DF-492F-9509-B6C76420611C}</c15:txfldGUID>
                      <c15:f>Diagramm!$K$62</c15:f>
                      <c15:dlblFieldTableCache>
                        <c:ptCount val="1"/>
                      </c15:dlblFieldTableCache>
                    </c15:dlblFTEntry>
                  </c15:dlblFieldTable>
                  <c15:showDataLabelsRange val="0"/>
                </c:ext>
                <c:ext xmlns:c16="http://schemas.microsoft.com/office/drawing/2014/chart" uri="{C3380CC4-5D6E-409C-BE32-E72D297353CC}">
                  <c16:uniqueId val="{00000027-BC98-49C0-B615-02F9CD10EA6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{EC9EC084-6453-47D4-9B6B-8BCD8747BABA}</c15:txfldGUID>
                      <c15:f>Diagramm!$K$63</c15:f>
                      <c15:dlblFieldTableCache>
                        <c:ptCount val="1"/>
                      </c15:dlblFieldTableCache>
                    </c15:dlblFTEntry>
                  </c15:dlblFieldTable>
                  <c15:showDataLabelsRange val="0"/>
                </c:ext>
                <c:ext xmlns:c16="http://schemas.microsoft.com/office/drawing/2014/chart" uri="{C3380CC4-5D6E-409C-BE32-E72D297353CC}">
                  <c16:uniqueId val="{00000028-BC98-49C0-B615-02F9CD10EA6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{7D9C4EBD-E492-4F8E-9ADA-E2D249646205}</c15:txfldGUID>
                      <c15:f>Diagramm!$K$64</c15:f>
                      <c15:dlblFieldTableCache>
                        <c:ptCount val="1"/>
                      </c15:dlblFieldTableCache>
                    </c15:dlblFTEntry>
                  </c15:dlblFieldTable>
                  <c15:showDataLabelsRange val="0"/>
                </c:ext>
                <c:ext xmlns:c16="http://schemas.microsoft.com/office/drawing/2014/chart" uri="{C3380CC4-5D6E-409C-BE32-E72D297353CC}">
                  <c16:uniqueId val="{00000029-BC98-49C0-B615-02F9CD10EA6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{43B3438E-0AF4-4E68-915B-2D1888D6009F}</c15:txfldGUID>
                      <c15:f>Diagramm!$K$65</c15:f>
                      <c15:dlblFieldTableCache>
                        <c:ptCount val="1"/>
                      </c15:dlblFieldTableCache>
                    </c15:dlblFTEntry>
                  </c15:dlblFieldTable>
                  <c15:showDataLabelsRange val="0"/>
                </c:ext>
                <c:ext xmlns:c16="http://schemas.microsoft.com/office/drawing/2014/chart" uri="{C3380CC4-5D6E-409C-BE32-E72D297353CC}">
                  <c16:uniqueId val="{0000002A-BC98-49C0-B615-02F9CD10EA6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{C232B787-DFA1-4D5A-967B-56E72D25998A}</c15:txfldGUID>
                      <c15:f>Diagramm!$K$66</c15:f>
                      <c15:dlblFieldTableCache>
                        <c:ptCount val="1"/>
                      </c15:dlblFieldTableCache>
                    </c15:dlblFTEntry>
                  </c15:dlblFieldTable>
                  <c15:showDataLabelsRange val="0"/>
                </c:ext>
                <c:ext xmlns:c16="http://schemas.microsoft.com/office/drawing/2014/chart" uri="{C3380CC4-5D6E-409C-BE32-E72D297353CC}">
                  <c16:uniqueId val="{0000002B-BC98-49C0-B615-02F9CD10EA6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{23E0AD3B-BED4-453A-B4AD-8A1B42570EB5}</c15:txfldGUID>
                      <c15:f>Diagramm!$K$67</c15:f>
                      <c15:dlblFieldTableCache>
                        <c:ptCount val="1"/>
                      </c15:dlblFieldTableCache>
                    </c15:dlblFTEntry>
                  </c15:dlblFieldTable>
                  <c15:showDataLabelsRange val="0"/>
                </c:ext>
                <c:ext xmlns:c16="http://schemas.microsoft.com/office/drawing/2014/chart" uri="{C3380CC4-5D6E-409C-BE32-E72D297353CC}">
                  <c16:uniqueId val="{0000002C-BC98-49C0-B615-02F9CD10EA6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C98-49C0-B615-02F9CD10EA6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{5A23B757-8394-4495-AF49-9669E21A1997}</c15:txfldGUID>
                      <c15:f>Diagramm!$J$46</c15:f>
                      <c15:dlblFieldTableCache>
                        <c:ptCount val="1"/>
                      </c15:dlblFieldTableCache>
                    </c15:dlblFTEntry>
                  </c15:dlblFieldTable>
                  <c15:showDataLabelsRange val="0"/>
                </c:ext>
                <c:ext xmlns:c16="http://schemas.microsoft.com/office/drawing/2014/chart" uri="{C3380CC4-5D6E-409C-BE32-E72D297353CC}">
                  <c16:uniqueId val="{0000002E-BC98-49C0-B615-02F9CD10EA6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{9EA6676E-A5C5-4AFC-B73E-C07151A8F3DC}</c15:txfldGUID>
                      <c15:f>Diagramm!$J$47</c15:f>
                      <c15:dlblFieldTableCache>
                        <c:ptCount val="1"/>
                      </c15:dlblFieldTableCache>
                    </c15:dlblFTEntry>
                  </c15:dlblFieldTable>
                  <c15:showDataLabelsRange val="0"/>
                </c:ext>
                <c:ext xmlns:c16="http://schemas.microsoft.com/office/drawing/2014/chart" uri="{C3380CC4-5D6E-409C-BE32-E72D297353CC}">
                  <c16:uniqueId val="{0000002F-BC98-49C0-B615-02F9CD10EA6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{F291A76E-0323-4A7C-89E6-85486146C08B}</c15:txfldGUID>
                      <c15:f>Diagramm!$J$48</c15:f>
                      <c15:dlblFieldTableCache>
                        <c:ptCount val="1"/>
                      </c15:dlblFieldTableCache>
                    </c15:dlblFTEntry>
                  </c15:dlblFieldTable>
                  <c15:showDataLabelsRange val="0"/>
                </c:ext>
                <c:ext xmlns:c16="http://schemas.microsoft.com/office/drawing/2014/chart" uri="{C3380CC4-5D6E-409C-BE32-E72D297353CC}">
                  <c16:uniqueId val="{00000030-BC98-49C0-B615-02F9CD10EA6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{FA6D2750-05F7-4ED6-87E9-22176F889F11}</c15:txfldGUID>
                      <c15:f>Diagramm!$J$49</c15:f>
                      <c15:dlblFieldTableCache>
                        <c:ptCount val="1"/>
                      </c15:dlblFieldTableCache>
                    </c15:dlblFTEntry>
                  </c15:dlblFieldTable>
                  <c15:showDataLabelsRange val="0"/>
                </c:ext>
                <c:ext xmlns:c16="http://schemas.microsoft.com/office/drawing/2014/chart" uri="{C3380CC4-5D6E-409C-BE32-E72D297353CC}">
                  <c16:uniqueId val="{00000031-BC98-49C0-B615-02F9CD10EA6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{0683136A-7081-4432-8877-58C675AF6FB7}</c15:txfldGUID>
                      <c15:f>Diagramm!$J$50</c15:f>
                      <c15:dlblFieldTableCache>
                        <c:ptCount val="1"/>
                      </c15:dlblFieldTableCache>
                    </c15:dlblFTEntry>
                  </c15:dlblFieldTable>
                  <c15:showDataLabelsRange val="0"/>
                </c:ext>
                <c:ext xmlns:c16="http://schemas.microsoft.com/office/drawing/2014/chart" uri="{C3380CC4-5D6E-409C-BE32-E72D297353CC}">
                  <c16:uniqueId val="{00000032-BC98-49C0-B615-02F9CD10EA6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{EB87AF09-E215-4D4A-A675-0DF29FB2F5EA}</c15:txfldGUID>
                      <c15:f>Diagramm!$J$51</c15:f>
                      <c15:dlblFieldTableCache>
                        <c:ptCount val="1"/>
                      </c15:dlblFieldTableCache>
                    </c15:dlblFTEntry>
                  </c15:dlblFieldTable>
                  <c15:showDataLabelsRange val="0"/>
                </c:ext>
                <c:ext xmlns:c16="http://schemas.microsoft.com/office/drawing/2014/chart" uri="{C3380CC4-5D6E-409C-BE32-E72D297353CC}">
                  <c16:uniqueId val="{00000033-BC98-49C0-B615-02F9CD10EA6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{24D906F5-761E-4F62-B059-6A068080EBC3}</c15:txfldGUID>
                      <c15:f>Diagramm!$J$52</c15:f>
                      <c15:dlblFieldTableCache>
                        <c:ptCount val="1"/>
                      </c15:dlblFieldTableCache>
                    </c15:dlblFTEntry>
                  </c15:dlblFieldTable>
                  <c15:showDataLabelsRange val="0"/>
                </c:ext>
                <c:ext xmlns:c16="http://schemas.microsoft.com/office/drawing/2014/chart" uri="{C3380CC4-5D6E-409C-BE32-E72D297353CC}">
                  <c16:uniqueId val="{00000034-BC98-49C0-B615-02F9CD10EA6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{E8947929-6D37-4490-8AC6-A4808999B9E3}</c15:txfldGUID>
                      <c15:f>Diagramm!$J$53</c15:f>
                      <c15:dlblFieldTableCache>
                        <c:ptCount val="1"/>
                      </c15:dlblFieldTableCache>
                    </c15:dlblFTEntry>
                  </c15:dlblFieldTable>
                  <c15:showDataLabelsRange val="0"/>
                </c:ext>
                <c:ext xmlns:c16="http://schemas.microsoft.com/office/drawing/2014/chart" uri="{C3380CC4-5D6E-409C-BE32-E72D297353CC}">
                  <c16:uniqueId val="{00000035-BC98-49C0-B615-02F9CD10EA6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{FFA73DB1-3F93-4594-B3E2-629C7C914D1B}</c15:txfldGUID>
                      <c15:f>Diagramm!$J$54</c15:f>
                      <c15:dlblFieldTableCache>
                        <c:ptCount val="1"/>
                      </c15:dlblFieldTableCache>
                    </c15:dlblFTEntry>
                  </c15:dlblFieldTable>
                  <c15:showDataLabelsRange val="0"/>
                </c:ext>
                <c:ext xmlns:c16="http://schemas.microsoft.com/office/drawing/2014/chart" uri="{C3380CC4-5D6E-409C-BE32-E72D297353CC}">
                  <c16:uniqueId val="{00000036-BC98-49C0-B615-02F9CD10EA6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{52878CF5-87C6-422D-9473-E938EEBC1D4D}</c15:txfldGUID>
                      <c15:f>Diagramm!$J$55</c15:f>
                      <c15:dlblFieldTableCache>
                        <c:ptCount val="1"/>
                      </c15:dlblFieldTableCache>
                    </c15:dlblFTEntry>
                  </c15:dlblFieldTable>
                  <c15:showDataLabelsRange val="0"/>
                </c:ext>
                <c:ext xmlns:c16="http://schemas.microsoft.com/office/drawing/2014/chart" uri="{C3380CC4-5D6E-409C-BE32-E72D297353CC}">
                  <c16:uniqueId val="{00000037-BC98-49C0-B615-02F9CD10EA6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{848D1E03-4ABB-44E0-971B-5EA6764D4DA6}</c15:txfldGUID>
                      <c15:f>Diagramm!$J$56</c15:f>
                      <c15:dlblFieldTableCache>
                        <c:ptCount val="1"/>
                      </c15:dlblFieldTableCache>
                    </c15:dlblFTEntry>
                  </c15:dlblFieldTable>
                  <c15:showDataLabelsRange val="0"/>
                </c:ext>
                <c:ext xmlns:c16="http://schemas.microsoft.com/office/drawing/2014/chart" uri="{C3380CC4-5D6E-409C-BE32-E72D297353CC}">
                  <c16:uniqueId val="{00000038-BC98-49C0-B615-02F9CD10EA6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{92507516-22E5-4F17-9FD5-74BFBF687696}</c15:txfldGUID>
                      <c15:f>Diagramm!$J$57</c15:f>
                      <c15:dlblFieldTableCache>
                        <c:ptCount val="1"/>
                      </c15:dlblFieldTableCache>
                    </c15:dlblFTEntry>
                  </c15:dlblFieldTable>
                  <c15:showDataLabelsRange val="0"/>
                </c:ext>
                <c:ext xmlns:c16="http://schemas.microsoft.com/office/drawing/2014/chart" uri="{C3380CC4-5D6E-409C-BE32-E72D297353CC}">
                  <c16:uniqueId val="{00000039-BC98-49C0-B615-02F9CD10EA6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{CBF8F5AB-CCD8-4420-AED9-75D2412D4372}</c15:txfldGUID>
                      <c15:f>Diagramm!$J$58</c15:f>
                      <c15:dlblFieldTableCache>
                        <c:ptCount val="1"/>
                      </c15:dlblFieldTableCache>
                    </c15:dlblFTEntry>
                  </c15:dlblFieldTable>
                  <c15:showDataLabelsRange val="0"/>
                </c:ext>
                <c:ext xmlns:c16="http://schemas.microsoft.com/office/drawing/2014/chart" uri="{C3380CC4-5D6E-409C-BE32-E72D297353CC}">
                  <c16:uniqueId val="{0000003A-BC98-49C0-B615-02F9CD10EA6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{4143F4EC-94B2-498B-B401-5596F976C254}</c15:txfldGUID>
                      <c15:f>Diagramm!$J$59</c15:f>
                      <c15:dlblFieldTableCache>
                        <c:ptCount val="1"/>
                      </c15:dlblFieldTableCache>
                    </c15:dlblFTEntry>
                  </c15:dlblFieldTable>
                  <c15:showDataLabelsRange val="0"/>
                </c:ext>
                <c:ext xmlns:c16="http://schemas.microsoft.com/office/drawing/2014/chart" uri="{C3380CC4-5D6E-409C-BE32-E72D297353CC}">
                  <c16:uniqueId val="{0000003B-BC98-49C0-B615-02F9CD10EA6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{C94D936E-412E-47E0-84C9-DC6967772045}</c15:txfldGUID>
                      <c15:f>Diagramm!$J$60</c15:f>
                      <c15:dlblFieldTableCache>
                        <c:ptCount val="1"/>
                      </c15:dlblFieldTableCache>
                    </c15:dlblFTEntry>
                  </c15:dlblFieldTable>
                  <c15:showDataLabelsRange val="0"/>
                </c:ext>
                <c:ext xmlns:c16="http://schemas.microsoft.com/office/drawing/2014/chart" uri="{C3380CC4-5D6E-409C-BE32-E72D297353CC}">
                  <c16:uniqueId val="{0000003C-BC98-49C0-B615-02F9CD10EA6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{B6EF1155-A6B1-40C7-A36D-8CD15F2A8D7D}</c15:txfldGUID>
                      <c15:f>Diagramm!$J$61</c15:f>
                      <c15:dlblFieldTableCache>
                        <c:ptCount val="1"/>
                      </c15:dlblFieldTableCache>
                    </c15:dlblFTEntry>
                  </c15:dlblFieldTable>
                  <c15:showDataLabelsRange val="0"/>
                </c:ext>
                <c:ext xmlns:c16="http://schemas.microsoft.com/office/drawing/2014/chart" uri="{C3380CC4-5D6E-409C-BE32-E72D297353CC}">
                  <c16:uniqueId val="{0000003D-BC98-49C0-B615-02F9CD10EA6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{FA0A353D-EDFF-4C88-9C2F-FC57C63BCB17}</c15:txfldGUID>
                      <c15:f>Diagramm!$J$62</c15:f>
                      <c15:dlblFieldTableCache>
                        <c:ptCount val="1"/>
                      </c15:dlblFieldTableCache>
                    </c15:dlblFTEntry>
                  </c15:dlblFieldTable>
                  <c15:showDataLabelsRange val="0"/>
                </c:ext>
                <c:ext xmlns:c16="http://schemas.microsoft.com/office/drawing/2014/chart" uri="{C3380CC4-5D6E-409C-BE32-E72D297353CC}">
                  <c16:uniqueId val="{0000003E-BC98-49C0-B615-02F9CD10EA6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{F9BAE832-1447-4238-BA2C-5486410C76FE}</c15:txfldGUID>
                      <c15:f>Diagramm!$J$63</c15:f>
                      <c15:dlblFieldTableCache>
                        <c:ptCount val="1"/>
                      </c15:dlblFieldTableCache>
                    </c15:dlblFTEntry>
                  </c15:dlblFieldTable>
                  <c15:showDataLabelsRange val="0"/>
                </c:ext>
                <c:ext xmlns:c16="http://schemas.microsoft.com/office/drawing/2014/chart" uri="{C3380CC4-5D6E-409C-BE32-E72D297353CC}">
                  <c16:uniqueId val="{0000003F-BC98-49C0-B615-02F9CD10EA6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{9026FB43-C9F4-4EFF-B1FD-B5AFD6AE75C7}</c15:txfldGUID>
                      <c15:f>Diagramm!$J$64</c15:f>
                      <c15:dlblFieldTableCache>
                        <c:ptCount val="1"/>
                      </c15:dlblFieldTableCache>
                    </c15:dlblFTEntry>
                  </c15:dlblFieldTable>
                  <c15:showDataLabelsRange val="0"/>
                </c:ext>
                <c:ext xmlns:c16="http://schemas.microsoft.com/office/drawing/2014/chart" uri="{C3380CC4-5D6E-409C-BE32-E72D297353CC}">
                  <c16:uniqueId val="{00000040-BC98-49C0-B615-02F9CD10EA6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{B8FB351B-68DC-4E87-9F0A-2930A0F96ABD}</c15:txfldGUID>
                      <c15:f>Diagramm!$J$65</c15:f>
                      <c15:dlblFieldTableCache>
                        <c:ptCount val="1"/>
                      </c15:dlblFieldTableCache>
                    </c15:dlblFTEntry>
                  </c15:dlblFieldTable>
                  <c15:showDataLabelsRange val="0"/>
                </c:ext>
                <c:ext xmlns:c16="http://schemas.microsoft.com/office/drawing/2014/chart" uri="{C3380CC4-5D6E-409C-BE32-E72D297353CC}">
                  <c16:uniqueId val="{00000041-BC98-49C0-B615-02F9CD10EA6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{0C0F12E7-D4D9-4234-BE23-1EF2C3AC058F}</c15:txfldGUID>
                      <c15:f>Diagramm!$J$66</c15:f>
                      <c15:dlblFieldTableCache>
                        <c:ptCount val="1"/>
                      </c15:dlblFieldTableCache>
                    </c15:dlblFTEntry>
                  </c15:dlblFieldTable>
                  <c15:showDataLabelsRange val="0"/>
                </c:ext>
                <c:ext xmlns:c16="http://schemas.microsoft.com/office/drawing/2014/chart" uri="{C3380CC4-5D6E-409C-BE32-E72D297353CC}">
                  <c16:uniqueId val="{00000042-BC98-49C0-B615-02F9CD10EA6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{69BC60F8-E624-4DDE-9728-86238B09E40F}</c15:txfldGUID>
                      <c15:f>Diagramm!$J$67</c15:f>
                      <c15:dlblFieldTableCache>
                        <c:ptCount val="1"/>
                      </c15:dlblFieldTableCache>
                    </c15:dlblFTEntry>
                  </c15:dlblFieldTable>
                  <c15:showDataLabelsRange val="0"/>
                </c:ext>
                <c:ext xmlns:c16="http://schemas.microsoft.com/office/drawing/2014/chart" uri="{C3380CC4-5D6E-409C-BE32-E72D297353CC}">
                  <c16:uniqueId val="{00000043-BC98-49C0-B615-02F9CD10EA6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C98-49C0-B615-02F9CD10EA6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32E-42D4-A9CD-C4C8D608FE9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2E-42D4-A9CD-C4C8D608FE9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32E-42D4-A9CD-C4C8D608FE9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32E-42D4-A9CD-C4C8D608FE9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32E-42D4-A9CD-C4C8D608FE9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32E-42D4-A9CD-C4C8D608FE9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32E-42D4-A9CD-C4C8D608FE9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32E-42D4-A9CD-C4C8D608FE9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32E-42D4-A9CD-C4C8D608FE9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32E-42D4-A9CD-C4C8D608FE9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32E-42D4-A9CD-C4C8D608FE9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32E-42D4-A9CD-C4C8D608FE9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32E-42D4-A9CD-C4C8D608FE9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32E-42D4-A9CD-C4C8D608FE9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32E-42D4-A9CD-C4C8D608FE9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32E-42D4-A9CD-C4C8D608FE9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32E-42D4-A9CD-C4C8D608FE9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32E-42D4-A9CD-C4C8D608FE9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32E-42D4-A9CD-C4C8D608FE9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32E-42D4-A9CD-C4C8D608FE9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32E-42D4-A9CD-C4C8D608FE9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32E-42D4-A9CD-C4C8D608FE9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32E-42D4-A9CD-C4C8D608FE9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32E-42D4-A9CD-C4C8D608FE9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32E-42D4-A9CD-C4C8D608FE9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32E-42D4-A9CD-C4C8D608FE9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32E-42D4-A9CD-C4C8D608FE9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32E-42D4-A9CD-C4C8D608FE9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32E-42D4-A9CD-C4C8D608FE9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32E-42D4-A9CD-C4C8D608FE9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32E-42D4-A9CD-C4C8D608FE9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32E-42D4-A9CD-C4C8D608FE9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32E-42D4-A9CD-C4C8D608FE9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32E-42D4-A9CD-C4C8D608FE9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32E-42D4-A9CD-C4C8D608FE9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32E-42D4-A9CD-C4C8D608FE9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32E-42D4-A9CD-C4C8D608FE9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32E-42D4-A9CD-C4C8D608FE9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32E-42D4-A9CD-C4C8D608FE9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32E-42D4-A9CD-C4C8D608FE9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32E-42D4-A9CD-C4C8D608FE9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32E-42D4-A9CD-C4C8D608FE9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32E-42D4-A9CD-C4C8D608FE9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32E-42D4-A9CD-C4C8D608FE9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32E-42D4-A9CD-C4C8D608FE9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32E-42D4-A9CD-C4C8D608FE9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32E-42D4-A9CD-C4C8D608FE9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32E-42D4-A9CD-C4C8D608FE9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32E-42D4-A9CD-C4C8D608FE9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32E-42D4-A9CD-C4C8D608FE9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32E-42D4-A9CD-C4C8D608FE9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32E-42D4-A9CD-C4C8D608FE9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32E-42D4-A9CD-C4C8D608FE9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32E-42D4-A9CD-C4C8D608FE9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32E-42D4-A9CD-C4C8D608FE9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32E-42D4-A9CD-C4C8D608FE9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32E-42D4-A9CD-C4C8D608FE9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32E-42D4-A9CD-C4C8D608FE9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32E-42D4-A9CD-C4C8D608FE9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32E-42D4-A9CD-C4C8D608FE9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32E-42D4-A9CD-C4C8D608FE9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32E-42D4-A9CD-C4C8D608FE9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32E-42D4-A9CD-C4C8D608FE9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32E-42D4-A9CD-C4C8D608FE9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32E-42D4-A9CD-C4C8D608FE9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32E-42D4-A9CD-C4C8D608FE9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32E-42D4-A9CD-C4C8D608FE9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32E-42D4-A9CD-C4C8D608FE9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32E-42D4-A9CD-C4C8D608FE9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100.6128819120093</c:v>
                </c:pt>
                <c:pt idx="2">
                  <c:v>103.08947164566769</c:v>
                </c:pt>
                <c:pt idx="3">
                  <c:v>102.04369916383769</c:v>
                </c:pt>
                <c:pt idx="4">
                  <c:v>103.36743295892097</c:v>
                </c:pt>
                <c:pt idx="5">
                  <c:v>103.72285890045796</c:v>
                </c:pt>
                <c:pt idx="6">
                  <c:v>106.03084914902827</c:v>
                </c:pt>
                <c:pt idx="7">
                  <c:v>105.43391583695974</c:v>
                </c:pt>
                <c:pt idx="8">
                  <c:v>106.28147000524027</c:v>
                </c:pt>
                <c:pt idx="9">
                  <c:v>106.74170103210226</c:v>
                </c:pt>
                <c:pt idx="10">
                  <c:v>109.67852179262263</c:v>
                </c:pt>
                <c:pt idx="11">
                  <c:v>108.93577270966712</c:v>
                </c:pt>
                <c:pt idx="12">
                  <c:v>109.22284750860085</c:v>
                </c:pt>
                <c:pt idx="13">
                  <c:v>109.58510856439815</c:v>
                </c:pt>
                <c:pt idx="14">
                  <c:v>112.00473901255383</c:v>
                </c:pt>
                <c:pt idx="15">
                  <c:v>111.82702604178533</c:v>
                </c:pt>
                <c:pt idx="16">
                  <c:v>112.37155681119135</c:v>
                </c:pt>
                <c:pt idx="17">
                  <c:v>112.59939395320224</c:v>
                </c:pt>
                <c:pt idx="18">
                  <c:v>115.49976077100088</c:v>
                </c:pt>
                <c:pt idx="19">
                  <c:v>114.92333280171334</c:v>
                </c:pt>
                <c:pt idx="20">
                  <c:v>115.46786357111935</c:v>
                </c:pt>
                <c:pt idx="21">
                  <c:v>115.53849308514275</c:v>
                </c:pt>
                <c:pt idx="22">
                  <c:v>118.36139527465768</c:v>
                </c:pt>
                <c:pt idx="23">
                  <c:v>117.81914287667175</c:v>
                </c:pt>
                <c:pt idx="24">
                  <c:v>118.09026907566471</c:v>
                </c:pt>
              </c:numCache>
            </c:numRef>
          </c:val>
          <c:smooth val="0"/>
          <c:extLst>
            <c:ext xmlns:c16="http://schemas.microsoft.com/office/drawing/2014/chart" uri="{C3380CC4-5D6E-409C-BE32-E72D297353CC}">
              <c16:uniqueId val="{00000000-C10D-44DF-9BB4-46CC3DD1FBB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101.80112570356472</c:v>
                </c:pt>
                <c:pt idx="2">
                  <c:v>109.60600375234522</c:v>
                </c:pt>
                <c:pt idx="3">
                  <c:v>107.12945590994372</c:v>
                </c:pt>
                <c:pt idx="4">
                  <c:v>108.19887429643526</c:v>
                </c:pt>
                <c:pt idx="5">
                  <c:v>109.90619136960601</c:v>
                </c:pt>
                <c:pt idx="6">
                  <c:v>114.78424015009381</c:v>
                </c:pt>
                <c:pt idx="7">
                  <c:v>112.90806754221387</c:v>
                </c:pt>
                <c:pt idx="8">
                  <c:v>113.13320825515947</c:v>
                </c:pt>
                <c:pt idx="9">
                  <c:v>113.77110694183865</c:v>
                </c:pt>
                <c:pt idx="10">
                  <c:v>118.36772983114447</c:v>
                </c:pt>
                <c:pt idx="11">
                  <c:v>116.43527204502814</c:v>
                </c:pt>
                <c:pt idx="12">
                  <c:v>113.97748592870545</c:v>
                </c:pt>
                <c:pt idx="13">
                  <c:v>116.32270168855534</c:v>
                </c:pt>
                <c:pt idx="14">
                  <c:v>120.80675422138836</c:v>
                </c:pt>
                <c:pt idx="15">
                  <c:v>120.37523452157599</c:v>
                </c:pt>
                <c:pt idx="16">
                  <c:v>118.06754221388367</c:v>
                </c:pt>
                <c:pt idx="17">
                  <c:v>119.64352720450282</c:v>
                </c:pt>
                <c:pt idx="18">
                  <c:v>126.47279549718573</c:v>
                </c:pt>
                <c:pt idx="19">
                  <c:v>124.35272045028142</c:v>
                </c:pt>
                <c:pt idx="20">
                  <c:v>123.88367729831144</c:v>
                </c:pt>
                <c:pt idx="21">
                  <c:v>126.77298311444653</c:v>
                </c:pt>
                <c:pt idx="22">
                  <c:v>131.87617260787991</c:v>
                </c:pt>
                <c:pt idx="23">
                  <c:v>131.08818011257034</c:v>
                </c:pt>
                <c:pt idx="24">
                  <c:v>125.98499061913695</c:v>
                </c:pt>
              </c:numCache>
            </c:numRef>
          </c:val>
          <c:smooth val="0"/>
          <c:extLst>
            <c:ext xmlns:c16="http://schemas.microsoft.com/office/drawing/2014/chart" uri="{C3380CC4-5D6E-409C-BE32-E72D297353CC}">
              <c16:uniqueId val="{00000001-C10D-44DF-9BB4-46CC3DD1FBB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100.99670381415791</c:v>
                </c:pt>
                <c:pt idx="2">
                  <c:v>99.921519384711971</c:v>
                </c:pt>
                <c:pt idx="3">
                  <c:v>99.474179877570236</c:v>
                </c:pt>
                <c:pt idx="4">
                  <c:v>97.645581541359277</c:v>
                </c:pt>
                <c:pt idx="5">
                  <c:v>97.865327264165742</c:v>
                </c:pt>
                <c:pt idx="6">
                  <c:v>95.934704128080355</c:v>
                </c:pt>
                <c:pt idx="7">
                  <c:v>96.546852927326952</c:v>
                </c:pt>
                <c:pt idx="8">
                  <c:v>95.958248312666768</c:v>
                </c:pt>
                <c:pt idx="9">
                  <c:v>96.193690158530842</c:v>
                </c:pt>
                <c:pt idx="10">
                  <c:v>93.486108931094023</c:v>
                </c:pt>
                <c:pt idx="11">
                  <c:v>92.960288808664259</c:v>
                </c:pt>
                <c:pt idx="12">
                  <c:v>92.921048501020238</c:v>
                </c:pt>
                <c:pt idx="13">
                  <c:v>94.231674776330237</c:v>
                </c:pt>
                <c:pt idx="14">
                  <c:v>91.163082718568518</c:v>
                </c:pt>
                <c:pt idx="15">
                  <c:v>89.985873489248164</c:v>
                </c:pt>
                <c:pt idx="16">
                  <c:v>89.46790142834719</c:v>
                </c:pt>
                <c:pt idx="17">
                  <c:v>91.194474964683721</c:v>
                </c:pt>
                <c:pt idx="18">
                  <c:v>87.576518599905825</c:v>
                </c:pt>
                <c:pt idx="19">
                  <c:v>88.023858107047559</c:v>
                </c:pt>
                <c:pt idx="20">
                  <c:v>88.722335583110961</c:v>
                </c:pt>
                <c:pt idx="21">
                  <c:v>90.134986658295404</c:v>
                </c:pt>
                <c:pt idx="22">
                  <c:v>87.874744938000319</c:v>
                </c:pt>
                <c:pt idx="23">
                  <c:v>88.29854026055564</c:v>
                </c:pt>
                <c:pt idx="24">
                  <c:v>86.116779155548585</c:v>
                </c:pt>
              </c:numCache>
            </c:numRef>
          </c:val>
          <c:smooth val="0"/>
          <c:extLst>
            <c:ext xmlns:c16="http://schemas.microsoft.com/office/drawing/2014/chart" uri="{C3380CC4-5D6E-409C-BE32-E72D297353CC}">
              <c16:uniqueId val="{00000002-C10D-44DF-9BB4-46CC3DD1FBB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10D-44DF-9BB4-46CC3DD1FBBE}"/>
                </c:ext>
              </c:extLst>
            </c:dLbl>
            <c:dLbl>
              <c:idx val="1"/>
              <c:delete val="1"/>
              <c:extLst>
                <c:ext xmlns:c15="http://schemas.microsoft.com/office/drawing/2012/chart" uri="{CE6537A1-D6FC-4f65-9D91-7224C49458BB}"/>
                <c:ext xmlns:c16="http://schemas.microsoft.com/office/drawing/2014/chart" uri="{C3380CC4-5D6E-409C-BE32-E72D297353CC}">
                  <c16:uniqueId val="{00000004-C10D-44DF-9BB4-46CC3DD1FBBE}"/>
                </c:ext>
              </c:extLst>
            </c:dLbl>
            <c:dLbl>
              <c:idx val="2"/>
              <c:delete val="1"/>
              <c:extLst>
                <c:ext xmlns:c15="http://schemas.microsoft.com/office/drawing/2012/chart" uri="{CE6537A1-D6FC-4f65-9D91-7224C49458BB}"/>
                <c:ext xmlns:c16="http://schemas.microsoft.com/office/drawing/2014/chart" uri="{C3380CC4-5D6E-409C-BE32-E72D297353CC}">
                  <c16:uniqueId val="{00000005-C10D-44DF-9BB4-46CC3DD1FBBE}"/>
                </c:ext>
              </c:extLst>
            </c:dLbl>
            <c:dLbl>
              <c:idx val="3"/>
              <c:delete val="1"/>
              <c:extLst>
                <c:ext xmlns:c15="http://schemas.microsoft.com/office/drawing/2012/chart" uri="{CE6537A1-D6FC-4f65-9D91-7224C49458BB}"/>
                <c:ext xmlns:c16="http://schemas.microsoft.com/office/drawing/2014/chart" uri="{C3380CC4-5D6E-409C-BE32-E72D297353CC}">
                  <c16:uniqueId val="{00000006-C10D-44DF-9BB4-46CC3DD1FBBE}"/>
                </c:ext>
              </c:extLst>
            </c:dLbl>
            <c:dLbl>
              <c:idx val="4"/>
              <c:delete val="1"/>
              <c:extLst>
                <c:ext xmlns:c15="http://schemas.microsoft.com/office/drawing/2012/chart" uri="{CE6537A1-D6FC-4f65-9D91-7224C49458BB}"/>
                <c:ext xmlns:c16="http://schemas.microsoft.com/office/drawing/2014/chart" uri="{C3380CC4-5D6E-409C-BE32-E72D297353CC}">
                  <c16:uniqueId val="{00000007-C10D-44DF-9BB4-46CC3DD1FBBE}"/>
                </c:ext>
              </c:extLst>
            </c:dLbl>
            <c:dLbl>
              <c:idx val="5"/>
              <c:delete val="1"/>
              <c:extLst>
                <c:ext xmlns:c15="http://schemas.microsoft.com/office/drawing/2012/chart" uri="{CE6537A1-D6FC-4f65-9D91-7224C49458BB}"/>
                <c:ext xmlns:c16="http://schemas.microsoft.com/office/drawing/2014/chart" uri="{C3380CC4-5D6E-409C-BE32-E72D297353CC}">
                  <c16:uniqueId val="{00000008-C10D-44DF-9BB4-46CC3DD1FBBE}"/>
                </c:ext>
              </c:extLst>
            </c:dLbl>
            <c:dLbl>
              <c:idx val="6"/>
              <c:delete val="1"/>
              <c:extLst>
                <c:ext xmlns:c15="http://schemas.microsoft.com/office/drawing/2012/chart" uri="{CE6537A1-D6FC-4f65-9D91-7224C49458BB}"/>
                <c:ext xmlns:c16="http://schemas.microsoft.com/office/drawing/2014/chart" uri="{C3380CC4-5D6E-409C-BE32-E72D297353CC}">
                  <c16:uniqueId val="{00000009-C10D-44DF-9BB4-46CC3DD1FBBE}"/>
                </c:ext>
              </c:extLst>
            </c:dLbl>
            <c:dLbl>
              <c:idx val="7"/>
              <c:delete val="1"/>
              <c:extLst>
                <c:ext xmlns:c15="http://schemas.microsoft.com/office/drawing/2012/chart" uri="{CE6537A1-D6FC-4f65-9D91-7224C49458BB}"/>
                <c:ext xmlns:c16="http://schemas.microsoft.com/office/drawing/2014/chart" uri="{C3380CC4-5D6E-409C-BE32-E72D297353CC}">
                  <c16:uniqueId val="{0000000A-C10D-44DF-9BB4-46CC3DD1FBBE}"/>
                </c:ext>
              </c:extLst>
            </c:dLbl>
            <c:dLbl>
              <c:idx val="8"/>
              <c:delete val="1"/>
              <c:extLst>
                <c:ext xmlns:c15="http://schemas.microsoft.com/office/drawing/2012/chart" uri="{CE6537A1-D6FC-4f65-9D91-7224C49458BB}"/>
                <c:ext xmlns:c16="http://schemas.microsoft.com/office/drawing/2014/chart" uri="{C3380CC4-5D6E-409C-BE32-E72D297353CC}">
                  <c16:uniqueId val="{0000000B-C10D-44DF-9BB4-46CC3DD1FBBE}"/>
                </c:ext>
              </c:extLst>
            </c:dLbl>
            <c:dLbl>
              <c:idx val="9"/>
              <c:delete val="1"/>
              <c:extLst>
                <c:ext xmlns:c15="http://schemas.microsoft.com/office/drawing/2012/chart" uri="{CE6537A1-D6FC-4f65-9D91-7224C49458BB}"/>
                <c:ext xmlns:c16="http://schemas.microsoft.com/office/drawing/2014/chart" uri="{C3380CC4-5D6E-409C-BE32-E72D297353CC}">
                  <c16:uniqueId val="{0000000C-C10D-44DF-9BB4-46CC3DD1FBBE}"/>
                </c:ext>
              </c:extLst>
            </c:dLbl>
            <c:dLbl>
              <c:idx val="10"/>
              <c:delete val="1"/>
              <c:extLst>
                <c:ext xmlns:c15="http://schemas.microsoft.com/office/drawing/2012/chart" uri="{CE6537A1-D6FC-4f65-9D91-7224C49458BB}"/>
                <c:ext xmlns:c16="http://schemas.microsoft.com/office/drawing/2014/chart" uri="{C3380CC4-5D6E-409C-BE32-E72D297353CC}">
                  <c16:uniqueId val="{0000000D-C10D-44DF-9BB4-46CC3DD1FBBE}"/>
                </c:ext>
              </c:extLst>
            </c:dLbl>
            <c:dLbl>
              <c:idx val="11"/>
              <c:delete val="1"/>
              <c:extLst>
                <c:ext xmlns:c15="http://schemas.microsoft.com/office/drawing/2012/chart" uri="{CE6537A1-D6FC-4f65-9D91-7224C49458BB}"/>
                <c:ext xmlns:c16="http://schemas.microsoft.com/office/drawing/2014/chart" uri="{C3380CC4-5D6E-409C-BE32-E72D297353CC}">
                  <c16:uniqueId val="{0000000E-C10D-44DF-9BB4-46CC3DD1FBBE}"/>
                </c:ext>
              </c:extLst>
            </c:dLbl>
            <c:dLbl>
              <c:idx val="12"/>
              <c:delete val="1"/>
              <c:extLst>
                <c:ext xmlns:c15="http://schemas.microsoft.com/office/drawing/2012/chart" uri="{CE6537A1-D6FC-4f65-9D91-7224C49458BB}"/>
                <c:ext xmlns:c16="http://schemas.microsoft.com/office/drawing/2014/chart" uri="{C3380CC4-5D6E-409C-BE32-E72D297353CC}">
                  <c16:uniqueId val="{0000000F-C10D-44DF-9BB4-46CC3DD1FBB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10D-44DF-9BB4-46CC3DD1FBBE}"/>
                </c:ext>
              </c:extLst>
            </c:dLbl>
            <c:dLbl>
              <c:idx val="14"/>
              <c:delete val="1"/>
              <c:extLst>
                <c:ext xmlns:c15="http://schemas.microsoft.com/office/drawing/2012/chart" uri="{CE6537A1-D6FC-4f65-9D91-7224C49458BB}"/>
                <c:ext xmlns:c16="http://schemas.microsoft.com/office/drawing/2014/chart" uri="{C3380CC4-5D6E-409C-BE32-E72D297353CC}">
                  <c16:uniqueId val="{00000011-C10D-44DF-9BB4-46CC3DD1FBBE}"/>
                </c:ext>
              </c:extLst>
            </c:dLbl>
            <c:dLbl>
              <c:idx val="15"/>
              <c:delete val="1"/>
              <c:extLst>
                <c:ext xmlns:c15="http://schemas.microsoft.com/office/drawing/2012/chart" uri="{CE6537A1-D6FC-4f65-9D91-7224C49458BB}"/>
                <c:ext xmlns:c16="http://schemas.microsoft.com/office/drawing/2014/chart" uri="{C3380CC4-5D6E-409C-BE32-E72D297353CC}">
                  <c16:uniqueId val="{00000012-C10D-44DF-9BB4-46CC3DD1FBBE}"/>
                </c:ext>
              </c:extLst>
            </c:dLbl>
            <c:dLbl>
              <c:idx val="16"/>
              <c:delete val="1"/>
              <c:extLst>
                <c:ext xmlns:c15="http://schemas.microsoft.com/office/drawing/2012/chart" uri="{CE6537A1-D6FC-4f65-9D91-7224C49458BB}"/>
                <c:ext xmlns:c16="http://schemas.microsoft.com/office/drawing/2014/chart" uri="{C3380CC4-5D6E-409C-BE32-E72D297353CC}">
                  <c16:uniqueId val="{00000013-C10D-44DF-9BB4-46CC3DD1FBBE}"/>
                </c:ext>
              </c:extLst>
            </c:dLbl>
            <c:dLbl>
              <c:idx val="17"/>
              <c:delete val="1"/>
              <c:extLst>
                <c:ext xmlns:c15="http://schemas.microsoft.com/office/drawing/2012/chart" uri="{CE6537A1-D6FC-4f65-9D91-7224C49458BB}"/>
                <c:ext xmlns:c16="http://schemas.microsoft.com/office/drawing/2014/chart" uri="{C3380CC4-5D6E-409C-BE32-E72D297353CC}">
                  <c16:uniqueId val="{00000014-C10D-44DF-9BB4-46CC3DD1FBBE}"/>
                </c:ext>
              </c:extLst>
            </c:dLbl>
            <c:dLbl>
              <c:idx val="18"/>
              <c:delete val="1"/>
              <c:extLst>
                <c:ext xmlns:c15="http://schemas.microsoft.com/office/drawing/2012/chart" uri="{CE6537A1-D6FC-4f65-9D91-7224C49458BB}"/>
                <c:ext xmlns:c16="http://schemas.microsoft.com/office/drawing/2014/chart" uri="{C3380CC4-5D6E-409C-BE32-E72D297353CC}">
                  <c16:uniqueId val="{00000015-C10D-44DF-9BB4-46CC3DD1FBBE}"/>
                </c:ext>
              </c:extLst>
            </c:dLbl>
            <c:dLbl>
              <c:idx val="19"/>
              <c:delete val="1"/>
              <c:extLst>
                <c:ext xmlns:c15="http://schemas.microsoft.com/office/drawing/2012/chart" uri="{CE6537A1-D6FC-4f65-9D91-7224C49458BB}"/>
                <c:ext xmlns:c16="http://schemas.microsoft.com/office/drawing/2014/chart" uri="{C3380CC4-5D6E-409C-BE32-E72D297353CC}">
                  <c16:uniqueId val="{00000016-C10D-44DF-9BB4-46CC3DD1FBBE}"/>
                </c:ext>
              </c:extLst>
            </c:dLbl>
            <c:dLbl>
              <c:idx val="20"/>
              <c:delete val="1"/>
              <c:extLst>
                <c:ext xmlns:c15="http://schemas.microsoft.com/office/drawing/2012/chart" uri="{CE6537A1-D6FC-4f65-9D91-7224C49458BB}"/>
                <c:ext xmlns:c16="http://schemas.microsoft.com/office/drawing/2014/chart" uri="{C3380CC4-5D6E-409C-BE32-E72D297353CC}">
                  <c16:uniqueId val="{00000017-C10D-44DF-9BB4-46CC3DD1FBBE}"/>
                </c:ext>
              </c:extLst>
            </c:dLbl>
            <c:dLbl>
              <c:idx val="21"/>
              <c:delete val="1"/>
              <c:extLst>
                <c:ext xmlns:c15="http://schemas.microsoft.com/office/drawing/2012/chart" uri="{CE6537A1-D6FC-4f65-9D91-7224C49458BB}"/>
                <c:ext xmlns:c16="http://schemas.microsoft.com/office/drawing/2014/chart" uri="{C3380CC4-5D6E-409C-BE32-E72D297353CC}">
                  <c16:uniqueId val="{00000018-C10D-44DF-9BB4-46CC3DD1FBBE}"/>
                </c:ext>
              </c:extLst>
            </c:dLbl>
            <c:dLbl>
              <c:idx val="22"/>
              <c:delete val="1"/>
              <c:extLst>
                <c:ext xmlns:c15="http://schemas.microsoft.com/office/drawing/2012/chart" uri="{CE6537A1-D6FC-4f65-9D91-7224C49458BB}"/>
                <c:ext xmlns:c16="http://schemas.microsoft.com/office/drawing/2014/chart" uri="{C3380CC4-5D6E-409C-BE32-E72D297353CC}">
                  <c16:uniqueId val="{00000019-C10D-44DF-9BB4-46CC3DD1FBBE}"/>
                </c:ext>
              </c:extLst>
            </c:dLbl>
            <c:dLbl>
              <c:idx val="23"/>
              <c:delete val="1"/>
              <c:extLst>
                <c:ext xmlns:c15="http://schemas.microsoft.com/office/drawing/2012/chart" uri="{CE6537A1-D6FC-4f65-9D91-7224C49458BB}"/>
                <c:ext xmlns:c16="http://schemas.microsoft.com/office/drawing/2014/chart" uri="{C3380CC4-5D6E-409C-BE32-E72D297353CC}">
                  <c16:uniqueId val="{0000001A-C10D-44DF-9BB4-46CC3DD1FBBE}"/>
                </c:ext>
              </c:extLst>
            </c:dLbl>
            <c:dLbl>
              <c:idx val="24"/>
              <c:delete val="1"/>
              <c:extLst>
                <c:ext xmlns:c15="http://schemas.microsoft.com/office/drawing/2012/chart" uri="{CE6537A1-D6FC-4f65-9D91-7224C49458BB}"/>
                <c:ext xmlns:c16="http://schemas.microsoft.com/office/drawing/2014/chart" uri="{C3380CC4-5D6E-409C-BE32-E72D297353CC}">
                  <c16:uniqueId val="{0000001B-C10D-44DF-9BB4-46CC3DD1FBB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10D-44DF-9BB4-46CC3DD1FBB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Grafschaft Bentheim (03456)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51831</v>
      </c>
      <c r="F11" s="238">
        <v>51712</v>
      </c>
      <c r="G11" s="238">
        <v>51950</v>
      </c>
      <c r="H11" s="238">
        <v>50711</v>
      </c>
      <c r="I11" s="265">
        <v>50680</v>
      </c>
      <c r="J11" s="263">
        <v>1151</v>
      </c>
      <c r="K11" s="266">
        <v>2.271112865035517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16.596245490150682</v>
      </c>
      <c r="E13" s="115">
        <v>8602</v>
      </c>
      <c r="F13" s="114">
        <v>8367</v>
      </c>
      <c r="G13" s="114">
        <v>8484</v>
      </c>
      <c r="H13" s="114">
        <v>8377</v>
      </c>
      <c r="I13" s="140">
        <v>8341</v>
      </c>
      <c r="J13" s="115">
        <v>261</v>
      </c>
      <c r="K13" s="116">
        <v>3.1291212084881908</v>
      </c>
    </row>
    <row r="14" spans="1:255" ht="14.1" customHeight="1" x14ac:dyDescent="0.2">
      <c r="A14" s="306" t="s">
        <v>230</v>
      </c>
      <c r="B14" s="307"/>
      <c r="C14" s="308"/>
      <c r="D14" s="113">
        <v>64.905172580116144</v>
      </c>
      <c r="E14" s="115">
        <v>33641</v>
      </c>
      <c r="F14" s="114">
        <v>33848</v>
      </c>
      <c r="G14" s="114">
        <v>34011</v>
      </c>
      <c r="H14" s="114">
        <v>33063</v>
      </c>
      <c r="I14" s="140">
        <v>33112</v>
      </c>
      <c r="J14" s="115">
        <v>529</v>
      </c>
      <c r="K14" s="116">
        <v>1.5976081179028752</v>
      </c>
    </row>
    <row r="15" spans="1:255" ht="14.1" customHeight="1" x14ac:dyDescent="0.2">
      <c r="A15" s="306" t="s">
        <v>231</v>
      </c>
      <c r="B15" s="307"/>
      <c r="C15" s="308"/>
      <c r="D15" s="113">
        <v>9.0621442765912299</v>
      </c>
      <c r="E15" s="115">
        <v>4697</v>
      </c>
      <c r="F15" s="114">
        <v>4608</v>
      </c>
      <c r="G15" s="114">
        <v>4602</v>
      </c>
      <c r="H15" s="114">
        <v>4497</v>
      </c>
      <c r="I15" s="140">
        <v>4469</v>
      </c>
      <c r="J15" s="115">
        <v>228</v>
      </c>
      <c r="K15" s="116">
        <v>5.1018124860147687</v>
      </c>
    </row>
    <row r="16" spans="1:255" ht="14.1" customHeight="1" x14ac:dyDescent="0.2">
      <c r="A16" s="306" t="s">
        <v>232</v>
      </c>
      <c r="B16" s="307"/>
      <c r="C16" s="308"/>
      <c r="D16" s="113">
        <v>8.1862206015704881</v>
      </c>
      <c r="E16" s="115">
        <v>4243</v>
      </c>
      <c r="F16" s="114">
        <v>4238</v>
      </c>
      <c r="G16" s="114">
        <v>4199</v>
      </c>
      <c r="H16" s="114">
        <v>4137</v>
      </c>
      <c r="I16" s="140">
        <v>4124</v>
      </c>
      <c r="J16" s="115">
        <v>119</v>
      </c>
      <c r="K16" s="116">
        <v>2.8855480116391852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1.4991028535046593</v>
      </c>
      <c r="E18" s="115">
        <v>777</v>
      </c>
      <c r="F18" s="114">
        <v>766</v>
      </c>
      <c r="G18" s="114">
        <v>775</v>
      </c>
      <c r="H18" s="114">
        <v>769</v>
      </c>
      <c r="I18" s="140">
        <v>770</v>
      </c>
      <c r="J18" s="115">
        <v>7</v>
      </c>
      <c r="K18" s="116">
        <v>0.90909090909090906</v>
      </c>
    </row>
    <row r="19" spans="1:255" ht="14.1" customHeight="1" x14ac:dyDescent="0.2">
      <c r="A19" s="306" t="s">
        <v>235</v>
      </c>
      <c r="B19" s="307" t="s">
        <v>236</v>
      </c>
      <c r="C19" s="308"/>
      <c r="D19" s="113">
        <v>1.082363836314175</v>
      </c>
      <c r="E19" s="115">
        <v>561</v>
      </c>
      <c r="F19" s="114">
        <v>551</v>
      </c>
      <c r="G19" s="114">
        <v>567</v>
      </c>
      <c r="H19" s="114">
        <v>569</v>
      </c>
      <c r="I19" s="140">
        <v>572</v>
      </c>
      <c r="J19" s="115">
        <v>-11</v>
      </c>
      <c r="K19" s="116">
        <v>-1.9230769230769231</v>
      </c>
    </row>
    <row r="20" spans="1:255" ht="14.1" customHeight="1" x14ac:dyDescent="0.2">
      <c r="A20" s="306">
        <v>12</v>
      </c>
      <c r="B20" s="307" t="s">
        <v>237</v>
      </c>
      <c r="C20" s="308"/>
      <c r="D20" s="113">
        <v>1.0900812255214061</v>
      </c>
      <c r="E20" s="115">
        <v>565</v>
      </c>
      <c r="F20" s="114">
        <v>525</v>
      </c>
      <c r="G20" s="114">
        <v>551</v>
      </c>
      <c r="H20" s="114">
        <v>546</v>
      </c>
      <c r="I20" s="140">
        <v>551</v>
      </c>
      <c r="J20" s="115">
        <v>14</v>
      </c>
      <c r="K20" s="116">
        <v>2.5408348457350272</v>
      </c>
    </row>
    <row r="21" spans="1:255" ht="14.1" customHeight="1" x14ac:dyDescent="0.2">
      <c r="A21" s="306">
        <v>21</v>
      </c>
      <c r="B21" s="307" t="s">
        <v>238</v>
      </c>
      <c r="C21" s="308"/>
      <c r="D21" s="113">
        <v>1.1633964229901024</v>
      </c>
      <c r="E21" s="115">
        <v>603</v>
      </c>
      <c r="F21" s="114">
        <v>597</v>
      </c>
      <c r="G21" s="114">
        <v>612</v>
      </c>
      <c r="H21" s="114">
        <v>624</v>
      </c>
      <c r="I21" s="140">
        <v>683</v>
      </c>
      <c r="J21" s="115">
        <v>-80</v>
      </c>
      <c r="K21" s="116">
        <v>-11.71303074670571</v>
      </c>
    </row>
    <row r="22" spans="1:255" ht="14.1" customHeight="1" x14ac:dyDescent="0.2">
      <c r="A22" s="306">
        <v>22</v>
      </c>
      <c r="B22" s="307" t="s">
        <v>239</v>
      </c>
      <c r="C22" s="308"/>
      <c r="D22" s="113">
        <v>4.0747815014180704</v>
      </c>
      <c r="E22" s="115">
        <v>2112</v>
      </c>
      <c r="F22" s="114">
        <v>2110</v>
      </c>
      <c r="G22" s="114">
        <v>2152</v>
      </c>
      <c r="H22" s="114">
        <v>2135</v>
      </c>
      <c r="I22" s="140">
        <v>2133</v>
      </c>
      <c r="J22" s="115">
        <v>-21</v>
      </c>
      <c r="K22" s="116">
        <v>-0.98452883263009849</v>
      </c>
    </row>
    <row r="23" spans="1:255" ht="14.1" customHeight="1" x14ac:dyDescent="0.2">
      <c r="A23" s="306">
        <v>23</v>
      </c>
      <c r="B23" s="307" t="s">
        <v>240</v>
      </c>
      <c r="C23" s="308"/>
      <c r="D23" s="113">
        <v>1.1170920877467152</v>
      </c>
      <c r="E23" s="115">
        <v>579</v>
      </c>
      <c r="F23" s="114">
        <v>574</v>
      </c>
      <c r="G23" s="114">
        <v>578</v>
      </c>
      <c r="H23" s="114">
        <v>566</v>
      </c>
      <c r="I23" s="140">
        <v>581</v>
      </c>
      <c r="J23" s="115">
        <v>-2</v>
      </c>
      <c r="K23" s="116">
        <v>-0.34423407917383819</v>
      </c>
    </row>
    <row r="24" spans="1:255" ht="14.1" customHeight="1" x14ac:dyDescent="0.2">
      <c r="A24" s="306">
        <v>24</v>
      </c>
      <c r="B24" s="307" t="s">
        <v>241</v>
      </c>
      <c r="C24" s="308"/>
      <c r="D24" s="113">
        <v>4.8735312843664991</v>
      </c>
      <c r="E24" s="115">
        <v>2526</v>
      </c>
      <c r="F24" s="114">
        <v>2572</v>
      </c>
      <c r="G24" s="114">
        <v>2638</v>
      </c>
      <c r="H24" s="114">
        <v>2604</v>
      </c>
      <c r="I24" s="140">
        <v>2624</v>
      </c>
      <c r="J24" s="115">
        <v>-98</v>
      </c>
      <c r="K24" s="116">
        <v>-3.7347560975609757</v>
      </c>
    </row>
    <row r="25" spans="1:255" ht="14.1" customHeight="1" x14ac:dyDescent="0.2">
      <c r="A25" s="306">
        <v>25</v>
      </c>
      <c r="B25" s="307" t="s">
        <v>242</v>
      </c>
      <c r="C25" s="308"/>
      <c r="D25" s="113">
        <v>4.7461943624471843</v>
      </c>
      <c r="E25" s="115">
        <v>2460</v>
      </c>
      <c r="F25" s="114">
        <v>2525</v>
      </c>
      <c r="G25" s="114">
        <v>2558</v>
      </c>
      <c r="H25" s="114">
        <v>2487</v>
      </c>
      <c r="I25" s="140">
        <v>2496</v>
      </c>
      <c r="J25" s="115">
        <v>-36</v>
      </c>
      <c r="K25" s="116">
        <v>-1.4423076923076923</v>
      </c>
    </row>
    <row r="26" spans="1:255" ht="14.1" customHeight="1" x14ac:dyDescent="0.2">
      <c r="A26" s="306">
        <v>26</v>
      </c>
      <c r="B26" s="307" t="s">
        <v>243</v>
      </c>
      <c r="C26" s="308"/>
      <c r="D26" s="113">
        <v>2.9422546352568926</v>
      </c>
      <c r="E26" s="115">
        <v>1525</v>
      </c>
      <c r="F26" s="114">
        <v>1541</v>
      </c>
      <c r="G26" s="114">
        <v>1546</v>
      </c>
      <c r="H26" s="114">
        <v>1477</v>
      </c>
      <c r="I26" s="140">
        <v>1461</v>
      </c>
      <c r="J26" s="115">
        <v>64</v>
      </c>
      <c r="K26" s="116">
        <v>4.3805612594113619</v>
      </c>
    </row>
    <row r="27" spans="1:255" ht="14.1" customHeight="1" x14ac:dyDescent="0.2">
      <c r="A27" s="306">
        <v>27</v>
      </c>
      <c r="B27" s="307" t="s">
        <v>244</v>
      </c>
      <c r="C27" s="308"/>
      <c r="D27" s="113">
        <v>1.9061951341861048</v>
      </c>
      <c r="E27" s="115">
        <v>988</v>
      </c>
      <c r="F27" s="114">
        <v>969</v>
      </c>
      <c r="G27" s="114">
        <v>970</v>
      </c>
      <c r="H27" s="114">
        <v>947</v>
      </c>
      <c r="I27" s="140">
        <v>942</v>
      </c>
      <c r="J27" s="115">
        <v>46</v>
      </c>
      <c r="K27" s="116">
        <v>4.8832271762208066</v>
      </c>
    </row>
    <row r="28" spans="1:255" ht="14.1" customHeight="1" x14ac:dyDescent="0.2">
      <c r="A28" s="306">
        <v>28</v>
      </c>
      <c r="B28" s="307" t="s">
        <v>245</v>
      </c>
      <c r="C28" s="308"/>
      <c r="D28" s="113">
        <v>0.93766278867858999</v>
      </c>
      <c r="E28" s="115">
        <v>486</v>
      </c>
      <c r="F28" s="114">
        <v>489</v>
      </c>
      <c r="G28" s="114">
        <v>485</v>
      </c>
      <c r="H28" s="114">
        <v>485</v>
      </c>
      <c r="I28" s="140">
        <v>483</v>
      </c>
      <c r="J28" s="115">
        <v>3</v>
      </c>
      <c r="K28" s="116">
        <v>0.6211180124223602</v>
      </c>
    </row>
    <row r="29" spans="1:255" ht="14.1" customHeight="1" x14ac:dyDescent="0.2">
      <c r="A29" s="306">
        <v>29</v>
      </c>
      <c r="B29" s="307" t="s">
        <v>246</v>
      </c>
      <c r="C29" s="308"/>
      <c r="D29" s="113">
        <v>3.1429067546449034</v>
      </c>
      <c r="E29" s="115">
        <v>1629</v>
      </c>
      <c r="F29" s="114">
        <v>1618</v>
      </c>
      <c r="G29" s="114">
        <v>1565</v>
      </c>
      <c r="H29" s="114">
        <v>1516</v>
      </c>
      <c r="I29" s="140">
        <v>1561</v>
      </c>
      <c r="J29" s="115">
        <v>68</v>
      </c>
      <c r="K29" s="116">
        <v>4.356181934657271</v>
      </c>
    </row>
    <row r="30" spans="1:255" ht="14.1" customHeight="1" x14ac:dyDescent="0.2">
      <c r="A30" s="306" t="s">
        <v>247</v>
      </c>
      <c r="B30" s="307" t="s">
        <v>248</v>
      </c>
      <c r="C30" s="308"/>
      <c r="D30" s="113">
        <v>2.0721190021415756</v>
      </c>
      <c r="E30" s="115">
        <v>1074</v>
      </c>
      <c r="F30" s="114">
        <v>1077</v>
      </c>
      <c r="G30" s="114">
        <v>1046</v>
      </c>
      <c r="H30" s="114">
        <v>1001</v>
      </c>
      <c r="I30" s="140">
        <v>1059</v>
      </c>
      <c r="J30" s="115">
        <v>15</v>
      </c>
      <c r="K30" s="116">
        <v>1.4164305949008498</v>
      </c>
    </row>
    <row r="31" spans="1:255" ht="14.1" customHeight="1" x14ac:dyDescent="0.2">
      <c r="A31" s="306" t="s">
        <v>249</v>
      </c>
      <c r="B31" s="307" t="s">
        <v>250</v>
      </c>
      <c r="C31" s="308"/>
      <c r="D31" s="113" t="s">
        <v>513</v>
      </c>
      <c r="E31" s="115" t="s">
        <v>513</v>
      </c>
      <c r="F31" s="114" t="s">
        <v>513</v>
      </c>
      <c r="G31" s="114" t="s">
        <v>513</v>
      </c>
      <c r="H31" s="114" t="s">
        <v>513</v>
      </c>
      <c r="I31" s="140" t="s">
        <v>513</v>
      </c>
      <c r="J31" s="115" t="s">
        <v>513</v>
      </c>
      <c r="K31" s="116" t="s">
        <v>513</v>
      </c>
    </row>
    <row r="32" spans="1:255" ht="14.1" customHeight="1" x14ac:dyDescent="0.2">
      <c r="A32" s="306">
        <v>31</v>
      </c>
      <c r="B32" s="307" t="s">
        <v>251</v>
      </c>
      <c r="C32" s="308"/>
      <c r="D32" s="113">
        <v>0.86627693851170151</v>
      </c>
      <c r="E32" s="115">
        <v>449</v>
      </c>
      <c r="F32" s="114">
        <v>447</v>
      </c>
      <c r="G32" s="114">
        <v>442</v>
      </c>
      <c r="H32" s="114">
        <v>433</v>
      </c>
      <c r="I32" s="140">
        <v>428</v>
      </c>
      <c r="J32" s="115">
        <v>21</v>
      </c>
      <c r="K32" s="116">
        <v>4.9065420560747661</v>
      </c>
    </row>
    <row r="33" spans="1:11" ht="14.1" customHeight="1" x14ac:dyDescent="0.2">
      <c r="A33" s="306">
        <v>32</v>
      </c>
      <c r="B33" s="307" t="s">
        <v>252</v>
      </c>
      <c r="C33" s="308"/>
      <c r="D33" s="113">
        <v>3.4477436283305356</v>
      </c>
      <c r="E33" s="115">
        <v>1787</v>
      </c>
      <c r="F33" s="114">
        <v>1760</v>
      </c>
      <c r="G33" s="114">
        <v>1775</v>
      </c>
      <c r="H33" s="114">
        <v>1754</v>
      </c>
      <c r="I33" s="140">
        <v>1734</v>
      </c>
      <c r="J33" s="115">
        <v>53</v>
      </c>
      <c r="K33" s="116">
        <v>3.0565167243367934</v>
      </c>
    </row>
    <row r="34" spans="1:11" ht="14.1" customHeight="1" x14ac:dyDescent="0.2">
      <c r="A34" s="306">
        <v>33</v>
      </c>
      <c r="B34" s="307" t="s">
        <v>253</v>
      </c>
      <c r="C34" s="308"/>
      <c r="D34" s="113">
        <v>1.6341571646312052</v>
      </c>
      <c r="E34" s="115">
        <v>847</v>
      </c>
      <c r="F34" s="114">
        <v>838</v>
      </c>
      <c r="G34" s="114">
        <v>875</v>
      </c>
      <c r="H34" s="114">
        <v>855</v>
      </c>
      <c r="I34" s="140">
        <v>848</v>
      </c>
      <c r="J34" s="115">
        <v>-1</v>
      </c>
      <c r="K34" s="116">
        <v>-0.11792452830188679</v>
      </c>
    </row>
    <row r="35" spans="1:11" ht="14.1" customHeight="1" x14ac:dyDescent="0.2">
      <c r="A35" s="306">
        <v>34</v>
      </c>
      <c r="B35" s="307" t="s">
        <v>254</v>
      </c>
      <c r="C35" s="308"/>
      <c r="D35" s="113">
        <v>2.2245374389843917</v>
      </c>
      <c r="E35" s="115">
        <v>1153</v>
      </c>
      <c r="F35" s="114">
        <v>1219</v>
      </c>
      <c r="G35" s="114">
        <v>1228</v>
      </c>
      <c r="H35" s="114">
        <v>1231</v>
      </c>
      <c r="I35" s="140">
        <v>1235</v>
      </c>
      <c r="J35" s="115">
        <v>-82</v>
      </c>
      <c r="K35" s="116">
        <v>-6.6396761133603235</v>
      </c>
    </row>
    <row r="36" spans="1:11" ht="14.1" customHeight="1" x14ac:dyDescent="0.2">
      <c r="A36" s="306">
        <v>41</v>
      </c>
      <c r="B36" s="307" t="s">
        <v>255</v>
      </c>
      <c r="C36" s="308"/>
      <c r="D36" s="113">
        <v>0.43603249020856244</v>
      </c>
      <c r="E36" s="115">
        <v>226</v>
      </c>
      <c r="F36" s="114">
        <v>228</v>
      </c>
      <c r="G36" s="114">
        <v>227</v>
      </c>
      <c r="H36" s="114">
        <v>229</v>
      </c>
      <c r="I36" s="140">
        <v>233</v>
      </c>
      <c r="J36" s="115">
        <v>-7</v>
      </c>
      <c r="K36" s="116">
        <v>-3.0042918454935621</v>
      </c>
    </row>
    <row r="37" spans="1:11" ht="14.1" customHeight="1" x14ac:dyDescent="0.2">
      <c r="A37" s="306">
        <v>42</v>
      </c>
      <c r="B37" s="307" t="s">
        <v>256</v>
      </c>
      <c r="C37" s="308"/>
      <c r="D37" s="113">
        <v>8.103258667592754E-2</v>
      </c>
      <c r="E37" s="115">
        <v>42</v>
      </c>
      <c r="F37" s="114">
        <v>45</v>
      </c>
      <c r="G37" s="114">
        <v>45</v>
      </c>
      <c r="H37" s="114">
        <v>45</v>
      </c>
      <c r="I37" s="140">
        <v>44</v>
      </c>
      <c r="J37" s="115">
        <v>-2</v>
      </c>
      <c r="K37" s="116">
        <v>-4.5454545454545459</v>
      </c>
    </row>
    <row r="38" spans="1:11" ht="14.1" customHeight="1" x14ac:dyDescent="0.2">
      <c r="A38" s="306">
        <v>43</v>
      </c>
      <c r="B38" s="307" t="s">
        <v>257</v>
      </c>
      <c r="C38" s="308"/>
      <c r="D38" s="113">
        <v>1.1884779379136039</v>
      </c>
      <c r="E38" s="115">
        <v>616</v>
      </c>
      <c r="F38" s="114">
        <v>623</v>
      </c>
      <c r="G38" s="114">
        <v>621</v>
      </c>
      <c r="H38" s="114">
        <v>578</v>
      </c>
      <c r="I38" s="140">
        <v>572</v>
      </c>
      <c r="J38" s="115">
        <v>44</v>
      </c>
      <c r="K38" s="116">
        <v>7.6923076923076925</v>
      </c>
    </row>
    <row r="39" spans="1:11" ht="14.1" customHeight="1" x14ac:dyDescent="0.2">
      <c r="A39" s="306">
        <v>51</v>
      </c>
      <c r="B39" s="307" t="s">
        <v>258</v>
      </c>
      <c r="C39" s="308"/>
      <c r="D39" s="113">
        <v>7.1463024058960851</v>
      </c>
      <c r="E39" s="115">
        <v>3704</v>
      </c>
      <c r="F39" s="114">
        <v>3693</v>
      </c>
      <c r="G39" s="114">
        <v>3748</v>
      </c>
      <c r="H39" s="114">
        <v>3677</v>
      </c>
      <c r="I39" s="140">
        <v>3597</v>
      </c>
      <c r="J39" s="115">
        <v>107</v>
      </c>
      <c r="K39" s="116">
        <v>2.9747011398387544</v>
      </c>
    </row>
    <row r="40" spans="1:11" ht="14.1" customHeight="1" x14ac:dyDescent="0.2">
      <c r="A40" s="306" t="s">
        <v>259</v>
      </c>
      <c r="B40" s="307" t="s">
        <v>260</v>
      </c>
      <c r="C40" s="308"/>
      <c r="D40" s="113">
        <v>6.3186124134205395</v>
      </c>
      <c r="E40" s="115">
        <v>3275</v>
      </c>
      <c r="F40" s="114">
        <v>3266</v>
      </c>
      <c r="G40" s="114">
        <v>3318</v>
      </c>
      <c r="H40" s="114">
        <v>3273</v>
      </c>
      <c r="I40" s="140">
        <v>3190</v>
      </c>
      <c r="J40" s="115">
        <v>85</v>
      </c>
      <c r="K40" s="116">
        <v>2.6645768025078369</v>
      </c>
    </row>
    <row r="41" spans="1:11" ht="14.1" customHeight="1" x14ac:dyDescent="0.2">
      <c r="A41" s="306"/>
      <c r="B41" s="307" t="s">
        <v>261</v>
      </c>
      <c r="C41" s="308"/>
      <c r="D41" s="113">
        <v>5.4754876425305321</v>
      </c>
      <c r="E41" s="115">
        <v>2838</v>
      </c>
      <c r="F41" s="114">
        <v>2789</v>
      </c>
      <c r="G41" s="114">
        <v>2846</v>
      </c>
      <c r="H41" s="114">
        <v>2797</v>
      </c>
      <c r="I41" s="140">
        <v>2741</v>
      </c>
      <c r="J41" s="115">
        <v>97</v>
      </c>
      <c r="K41" s="116">
        <v>3.5388544326887996</v>
      </c>
    </row>
    <row r="42" spans="1:11" ht="14.1" customHeight="1" x14ac:dyDescent="0.2">
      <c r="A42" s="306">
        <v>52</v>
      </c>
      <c r="B42" s="307" t="s">
        <v>262</v>
      </c>
      <c r="C42" s="308"/>
      <c r="D42" s="113">
        <v>4.090216279832533</v>
      </c>
      <c r="E42" s="115">
        <v>2120</v>
      </c>
      <c r="F42" s="114">
        <v>2046</v>
      </c>
      <c r="G42" s="114">
        <v>2041</v>
      </c>
      <c r="H42" s="114">
        <v>1970</v>
      </c>
      <c r="I42" s="140">
        <v>1929</v>
      </c>
      <c r="J42" s="115">
        <v>191</v>
      </c>
      <c r="K42" s="116">
        <v>9.9015033696215653</v>
      </c>
    </row>
    <row r="43" spans="1:11" ht="14.1" customHeight="1" x14ac:dyDescent="0.2">
      <c r="A43" s="306" t="s">
        <v>263</v>
      </c>
      <c r="B43" s="307" t="s">
        <v>264</v>
      </c>
      <c r="C43" s="308"/>
      <c r="D43" s="113">
        <v>3.2760317184696417</v>
      </c>
      <c r="E43" s="115">
        <v>1698</v>
      </c>
      <c r="F43" s="114">
        <v>1628</v>
      </c>
      <c r="G43" s="114">
        <v>1623</v>
      </c>
      <c r="H43" s="114">
        <v>1564</v>
      </c>
      <c r="I43" s="140">
        <v>1531</v>
      </c>
      <c r="J43" s="115">
        <v>167</v>
      </c>
      <c r="K43" s="116">
        <v>10.907903331156108</v>
      </c>
    </row>
    <row r="44" spans="1:11" ht="14.1" customHeight="1" x14ac:dyDescent="0.2">
      <c r="A44" s="306">
        <v>53</v>
      </c>
      <c r="B44" s="307" t="s">
        <v>265</v>
      </c>
      <c r="C44" s="308"/>
      <c r="D44" s="113">
        <v>0.65597808261465151</v>
      </c>
      <c r="E44" s="115">
        <v>340</v>
      </c>
      <c r="F44" s="114">
        <v>334</v>
      </c>
      <c r="G44" s="114">
        <v>324</v>
      </c>
      <c r="H44" s="114">
        <v>316</v>
      </c>
      <c r="I44" s="140">
        <v>318</v>
      </c>
      <c r="J44" s="115">
        <v>22</v>
      </c>
      <c r="K44" s="116">
        <v>6.9182389937106921</v>
      </c>
    </row>
    <row r="45" spans="1:11" ht="14.1" customHeight="1" x14ac:dyDescent="0.2">
      <c r="A45" s="306" t="s">
        <v>266</v>
      </c>
      <c r="B45" s="307" t="s">
        <v>267</v>
      </c>
      <c r="C45" s="308"/>
      <c r="D45" s="113">
        <v>0.59809766356041749</v>
      </c>
      <c r="E45" s="115">
        <v>310</v>
      </c>
      <c r="F45" s="114">
        <v>306</v>
      </c>
      <c r="G45" s="114">
        <v>295</v>
      </c>
      <c r="H45" s="114">
        <v>290</v>
      </c>
      <c r="I45" s="140">
        <v>292</v>
      </c>
      <c r="J45" s="115">
        <v>18</v>
      </c>
      <c r="K45" s="116">
        <v>6.1643835616438354</v>
      </c>
    </row>
    <row r="46" spans="1:11" ht="14.1" customHeight="1" x14ac:dyDescent="0.2">
      <c r="A46" s="306">
        <v>54</v>
      </c>
      <c r="B46" s="307" t="s">
        <v>268</v>
      </c>
      <c r="C46" s="308"/>
      <c r="D46" s="113">
        <v>2.1666570199301578</v>
      </c>
      <c r="E46" s="115">
        <v>1123</v>
      </c>
      <c r="F46" s="114">
        <v>1082</v>
      </c>
      <c r="G46" s="114">
        <v>1077</v>
      </c>
      <c r="H46" s="114">
        <v>1055</v>
      </c>
      <c r="I46" s="140">
        <v>1020</v>
      </c>
      <c r="J46" s="115">
        <v>103</v>
      </c>
      <c r="K46" s="116">
        <v>10.098039215686274</v>
      </c>
    </row>
    <row r="47" spans="1:11" ht="14.1" customHeight="1" x14ac:dyDescent="0.2">
      <c r="A47" s="306">
        <v>61</v>
      </c>
      <c r="B47" s="307" t="s">
        <v>269</v>
      </c>
      <c r="C47" s="308"/>
      <c r="D47" s="113">
        <v>3.3454882213347226</v>
      </c>
      <c r="E47" s="115">
        <v>1734</v>
      </c>
      <c r="F47" s="114">
        <v>1663</v>
      </c>
      <c r="G47" s="114">
        <v>1668</v>
      </c>
      <c r="H47" s="114">
        <v>1550</v>
      </c>
      <c r="I47" s="140">
        <v>1561</v>
      </c>
      <c r="J47" s="115">
        <v>173</v>
      </c>
      <c r="K47" s="116">
        <v>11.08263933376041</v>
      </c>
    </row>
    <row r="48" spans="1:11" ht="14.1" customHeight="1" x14ac:dyDescent="0.2">
      <c r="A48" s="306">
        <v>62</v>
      </c>
      <c r="B48" s="307" t="s">
        <v>270</v>
      </c>
      <c r="C48" s="308"/>
      <c r="D48" s="113">
        <v>6.9919546217514617</v>
      </c>
      <c r="E48" s="115">
        <v>3624</v>
      </c>
      <c r="F48" s="114">
        <v>3663</v>
      </c>
      <c r="G48" s="114">
        <v>3671</v>
      </c>
      <c r="H48" s="114">
        <v>3589</v>
      </c>
      <c r="I48" s="140">
        <v>3576</v>
      </c>
      <c r="J48" s="115">
        <v>48</v>
      </c>
      <c r="K48" s="116">
        <v>1.3422818791946309</v>
      </c>
    </row>
    <row r="49" spans="1:11" ht="14.1" customHeight="1" x14ac:dyDescent="0.2">
      <c r="A49" s="306">
        <v>63</v>
      </c>
      <c r="B49" s="307" t="s">
        <v>271</v>
      </c>
      <c r="C49" s="308"/>
      <c r="D49" s="113">
        <v>1.8155158110011382</v>
      </c>
      <c r="E49" s="115">
        <v>941</v>
      </c>
      <c r="F49" s="114">
        <v>954</v>
      </c>
      <c r="G49" s="114">
        <v>981</v>
      </c>
      <c r="H49" s="114">
        <v>955</v>
      </c>
      <c r="I49" s="140">
        <v>949</v>
      </c>
      <c r="J49" s="115">
        <v>-8</v>
      </c>
      <c r="K49" s="116">
        <v>-0.84299262381454165</v>
      </c>
    </row>
    <row r="50" spans="1:11" ht="14.1" customHeight="1" x14ac:dyDescent="0.2">
      <c r="A50" s="306" t="s">
        <v>272</v>
      </c>
      <c r="B50" s="307" t="s">
        <v>273</v>
      </c>
      <c r="C50" s="308"/>
      <c r="D50" s="113">
        <v>0.3877988076633675</v>
      </c>
      <c r="E50" s="115">
        <v>201</v>
      </c>
      <c r="F50" s="114">
        <v>209</v>
      </c>
      <c r="G50" s="114">
        <v>216</v>
      </c>
      <c r="H50" s="114">
        <v>202</v>
      </c>
      <c r="I50" s="140">
        <v>215</v>
      </c>
      <c r="J50" s="115">
        <v>-14</v>
      </c>
      <c r="K50" s="116">
        <v>-6.5116279069767442</v>
      </c>
    </row>
    <row r="51" spans="1:11" ht="14.1" customHeight="1" x14ac:dyDescent="0.2">
      <c r="A51" s="306" t="s">
        <v>274</v>
      </c>
      <c r="B51" s="307" t="s">
        <v>275</v>
      </c>
      <c r="C51" s="308"/>
      <c r="D51" s="113">
        <v>1.0727170998051359</v>
      </c>
      <c r="E51" s="115">
        <v>556</v>
      </c>
      <c r="F51" s="114">
        <v>559</v>
      </c>
      <c r="G51" s="114">
        <v>578</v>
      </c>
      <c r="H51" s="114">
        <v>580</v>
      </c>
      <c r="I51" s="140">
        <v>557</v>
      </c>
      <c r="J51" s="115">
        <v>-1</v>
      </c>
      <c r="K51" s="116">
        <v>-0.17953321364452424</v>
      </c>
    </row>
    <row r="52" spans="1:11" ht="14.1" customHeight="1" x14ac:dyDescent="0.2">
      <c r="A52" s="306">
        <v>71</v>
      </c>
      <c r="B52" s="307" t="s">
        <v>276</v>
      </c>
      <c r="C52" s="308"/>
      <c r="D52" s="113">
        <v>9.8608940595396586</v>
      </c>
      <c r="E52" s="115">
        <v>5111</v>
      </c>
      <c r="F52" s="114">
        <v>5100</v>
      </c>
      <c r="G52" s="114">
        <v>5127</v>
      </c>
      <c r="H52" s="114">
        <v>4952</v>
      </c>
      <c r="I52" s="140">
        <v>4964</v>
      </c>
      <c r="J52" s="115">
        <v>147</v>
      </c>
      <c r="K52" s="116">
        <v>2.9613215149073326</v>
      </c>
    </row>
    <row r="53" spans="1:11" ht="14.1" customHeight="1" x14ac:dyDescent="0.2">
      <c r="A53" s="306" t="s">
        <v>277</v>
      </c>
      <c r="B53" s="307" t="s">
        <v>278</v>
      </c>
      <c r="C53" s="308"/>
      <c r="D53" s="113">
        <v>3.6850533464528952</v>
      </c>
      <c r="E53" s="115">
        <v>1910</v>
      </c>
      <c r="F53" s="114">
        <v>1902</v>
      </c>
      <c r="G53" s="114">
        <v>1907</v>
      </c>
      <c r="H53" s="114">
        <v>1818</v>
      </c>
      <c r="I53" s="140">
        <v>1821</v>
      </c>
      <c r="J53" s="115">
        <v>89</v>
      </c>
      <c r="K53" s="116">
        <v>4.8874244920373418</v>
      </c>
    </row>
    <row r="54" spans="1:11" ht="14.1" customHeight="1" x14ac:dyDescent="0.2">
      <c r="A54" s="306" t="s">
        <v>279</v>
      </c>
      <c r="B54" s="307" t="s">
        <v>280</v>
      </c>
      <c r="C54" s="308"/>
      <c r="D54" s="113">
        <v>5.2478246609172121</v>
      </c>
      <c r="E54" s="115">
        <v>2720</v>
      </c>
      <c r="F54" s="114">
        <v>2720</v>
      </c>
      <c r="G54" s="114">
        <v>2747</v>
      </c>
      <c r="H54" s="114">
        <v>2665</v>
      </c>
      <c r="I54" s="140">
        <v>2676</v>
      </c>
      <c r="J54" s="115">
        <v>44</v>
      </c>
      <c r="K54" s="116">
        <v>1.6442451420029895</v>
      </c>
    </row>
    <row r="55" spans="1:11" ht="14.1" customHeight="1" x14ac:dyDescent="0.2">
      <c r="A55" s="306">
        <v>72</v>
      </c>
      <c r="B55" s="307" t="s">
        <v>281</v>
      </c>
      <c r="C55" s="308"/>
      <c r="D55" s="113">
        <v>3.721710945187243</v>
      </c>
      <c r="E55" s="115">
        <v>1929</v>
      </c>
      <c r="F55" s="114">
        <v>1936</v>
      </c>
      <c r="G55" s="114">
        <v>1949</v>
      </c>
      <c r="H55" s="114">
        <v>1887</v>
      </c>
      <c r="I55" s="140">
        <v>1887</v>
      </c>
      <c r="J55" s="115">
        <v>42</v>
      </c>
      <c r="K55" s="116">
        <v>2.2257551669316373</v>
      </c>
    </row>
    <row r="56" spans="1:11" ht="14.1" customHeight="1" x14ac:dyDescent="0.2">
      <c r="A56" s="306" t="s">
        <v>282</v>
      </c>
      <c r="B56" s="307" t="s">
        <v>283</v>
      </c>
      <c r="C56" s="308"/>
      <c r="D56" s="113">
        <v>1.85796145164091</v>
      </c>
      <c r="E56" s="115">
        <v>963</v>
      </c>
      <c r="F56" s="114">
        <v>976</v>
      </c>
      <c r="G56" s="114">
        <v>986</v>
      </c>
      <c r="H56" s="114">
        <v>962</v>
      </c>
      <c r="I56" s="140">
        <v>966</v>
      </c>
      <c r="J56" s="115">
        <v>-3</v>
      </c>
      <c r="K56" s="116">
        <v>-0.3105590062111801</v>
      </c>
    </row>
    <row r="57" spans="1:11" ht="14.1" customHeight="1" x14ac:dyDescent="0.2">
      <c r="A57" s="306" t="s">
        <v>284</v>
      </c>
      <c r="B57" s="307" t="s">
        <v>285</v>
      </c>
      <c r="C57" s="308"/>
      <c r="D57" s="113">
        <v>1.1441029499720246</v>
      </c>
      <c r="E57" s="115">
        <v>593</v>
      </c>
      <c r="F57" s="114">
        <v>585</v>
      </c>
      <c r="G57" s="114">
        <v>588</v>
      </c>
      <c r="H57" s="114">
        <v>574</v>
      </c>
      <c r="I57" s="140">
        <v>567</v>
      </c>
      <c r="J57" s="115">
        <v>26</v>
      </c>
      <c r="K57" s="116">
        <v>4.5855379188712524</v>
      </c>
    </row>
    <row r="58" spans="1:11" ht="14.1" customHeight="1" x14ac:dyDescent="0.2">
      <c r="A58" s="306">
        <v>73</v>
      </c>
      <c r="B58" s="307" t="s">
        <v>286</v>
      </c>
      <c r="C58" s="308"/>
      <c r="D58" s="113">
        <v>2.1801624510428121</v>
      </c>
      <c r="E58" s="115">
        <v>1130</v>
      </c>
      <c r="F58" s="114">
        <v>1135</v>
      </c>
      <c r="G58" s="114">
        <v>1123</v>
      </c>
      <c r="H58" s="114">
        <v>1108</v>
      </c>
      <c r="I58" s="140">
        <v>1121</v>
      </c>
      <c r="J58" s="115">
        <v>9</v>
      </c>
      <c r="K58" s="116">
        <v>0.80285459411239968</v>
      </c>
    </row>
    <row r="59" spans="1:11" ht="14.1" customHeight="1" x14ac:dyDescent="0.2">
      <c r="A59" s="306" t="s">
        <v>287</v>
      </c>
      <c r="B59" s="307" t="s">
        <v>288</v>
      </c>
      <c r="C59" s="308"/>
      <c r="D59" s="113">
        <v>1.732553877023403</v>
      </c>
      <c r="E59" s="115">
        <v>898</v>
      </c>
      <c r="F59" s="114">
        <v>907</v>
      </c>
      <c r="G59" s="114">
        <v>896</v>
      </c>
      <c r="H59" s="114">
        <v>886</v>
      </c>
      <c r="I59" s="140">
        <v>890</v>
      </c>
      <c r="J59" s="115">
        <v>8</v>
      </c>
      <c r="K59" s="116">
        <v>0.898876404494382</v>
      </c>
    </row>
    <row r="60" spans="1:11" ht="14.1" customHeight="1" x14ac:dyDescent="0.2">
      <c r="A60" s="306">
        <v>81</v>
      </c>
      <c r="B60" s="307" t="s">
        <v>289</v>
      </c>
      <c r="C60" s="308"/>
      <c r="D60" s="113">
        <v>7.7328239856456564</v>
      </c>
      <c r="E60" s="115">
        <v>4008</v>
      </c>
      <c r="F60" s="114">
        <v>4005</v>
      </c>
      <c r="G60" s="114">
        <v>3984</v>
      </c>
      <c r="H60" s="114">
        <v>3884</v>
      </c>
      <c r="I60" s="140">
        <v>3893</v>
      </c>
      <c r="J60" s="115">
        <v>115</v>
      </c>
      <c r="K60" s="116">
        <v>2.954020035961983</v>
      </c>
    </row>
    <row r="61" spans="1:11" ht="14.1" customHeight="1" x14ac:dyDescent="0.2">
      <c r="A61" s="306" t="s">
        <v>290</v>
      </c>
      <c r="B61" s="307" t="s">
        <v>291</v>
      </c>
      <c r="C61" s="308"/>
      <c r="D61" s="113">
        <v>2.1570102834211187</v>
      </c>
      <c r="E61" s="115">
        <v>1118</v>
      </c>
      <c r="F61" s="114">
        <v>1123</v>
      </c>
      <c r="G61" s="114">
        <v>1125</v>
      </c>
      <c r="H61" s="114">
        <v>1098</v>
      </c>
      <c r="I61" s="140">
        <v>1103</v>
      </c>
      <c r="J61" s="115">
        <v>15</v>
      </c>
      <c r="K61" s="116">
        <v>1.3599274705349047</v>
      </c>
    </row>
    <row r="62" spans="1:11" ht="14.1" customHeight="1" x14ac:dyDescent="0.2">
      <c r="A62" s="306" t="s">
        <v>292</v>
      </c>
      <c r="B62" s="307" t="s">
        <v>293</v>
      </c>
      <c r="C62" s="308"/>
      <c r="D62" s="113">
        <v>3.1255426289286334</v>
      </c>
      <c r="E62" s="115">
        <v>1620</v>
      </c>
      <c r="F62" s="114">
        <v>1615</v>
      </c>
      <c r="G62" s="114">
        <v>1610</v>
      </c>
      <c r="H62" s="114">
        <v>1556</v>
      </c>
      <c r="I62" s="140">
        <v>1568</v>
      </c>
      <c r="J62" s="115">
        <v>52</v>
      </c>
      <c r="K62" s="116">
        <v>3.3163265306122449</v>
      </c>
    </row>
    <row r="63" spans="1:11" ht="14.1" customHeight="1" x14ac:dyDescent="0.2">
      <c r="A63" s="306"/>
      <c r="B63" s="307" t="s">
        <v>294</v>
      </c>
      <c r="C63" s="308"/>
      <c r="D63" s="113">
        <v>2.784048156508653</v>
      </c>
      <c r="E63" s="115">
        <v>1443</v>
      </c>
      <c r="F63" s="114">
        <v>1441</v>
      </c>
      <c r="G63" s="114">
        <v>1437</v>
      </c>
      <c r="H63" s="114">
        <v>1401</v>
      </c>
      <c r="I63" s="140">
        <v>1410</v>
      </c>
      <c r="J63" s="115">
        <v>33</v>
      </c>
      <c r="K63" s="116">
        <v>2.3404255319148937</v>
      </c>
    </row>
    <row r="64" spans="1:11" ht="14.1" customHeight="1" x14ac:dyDescent="0.2">
      <c r="A64" s="306" t="s">
        <v>295</v>
      </c>
      <c r="B64" s="307" t="s">
        <v>296</v>
      </c>
      <c r="C64" s="308"/>
      <c r="D64" s="113">
        <v>0.56529875942968488</v>
      </c>
      <c r="E64" s="115">
        <v>293</v>
      </c>
      <c r="F64" s="114">
        <v>283</v>
      </c>
      <c r="G64" s="114">
        <v>285</v>
      </c>
      <c r="H64" s="114">
        <v>278</v>
      </c>
      <c r="I64" s="140">
        <v>272</v>
      </c>
      <c r="J64" s="115">
        <v>21</v>
      </c>
      <c r="K64" s="116">
        <v>7.7205882352941178</v>
      </c>
    </row>
    <row r="65" spans="1:11" ht="14.1" customHeight="1" x14ac:dyDescent="0.2">
      <c r="A65" s="306" t="s">
        <v>297</v>
      </c>
      <c r="B65" s="307" t="s">
        <v>298</v>
      </c>
      <c r="C65" s="308"/>
      <c r="D65" s="113">
        <v>0.91065192645328086</v>
      </c>
      <c r="E65" s="115">
        <v>472</v>
      </c>
      <c r="F65" s="114">
        <v>474</v>
      </c>
      <c r="G65" s="114">
        <v>461</v>
      </c>
      <c r="H65" s="114">
        <v>467</v>
      </c>
      <c r="I65" s="140">
        <v>465</v>
      </c>
      <c r="J65" s="115">
        <v>7</v>
      </c>
      <c r="K65" s="116">
        <v>1.5053763440860215</v>
      </c>
    </row>
    <row r="66" spans="1:11" ht="14.1" customHeight="1" x14ac:dyDescent="0.2">
      <c r="A66" s="306">
        <v>82</v>
      </c>
      <c r="B66" s="307" t="s">
        <v>299</v>
      </c>
      <c r="C66" s="308"/>
      <c r="D66" s="113">
        <v>3.3204067064112213</v>
      </c>
      <c r="E66" s="115">
        <v>1721</v>
      </c>
      <c r="F66" s="114">
        <v>1708</v>
      </c>
      <c r="G66" s="114">
        <v>1713</v>
      </c>
      <c r="H66" s="114">
        <v>1681</v>
      </c>
      <c r="I66" s="140">
        <v>1680</v>
      </c>
      <c r="J66" s="115">
        <v>41</v>
      </c>
      <c r="K66" s="116">
        <v>2.4404761904761907</v>
      </c>
    </row>
    <row r="67" spans="1:11" ht="14.1" customHeight="1" x14ac:dyDescent="0.2">
      <c r="A67" s="306" t="s">
        <v>300</v>
      </c>
      <c r="B67" s="307" t="s">
        <v>301</v>
      </c>
      <c r="C67" s="308"/>
      <c r="D67" s="113">
        <v>2.3557330555073217</v>
      </c>
      <c r="E67" s="115">
        <v>1221</v>
      </c>
      <c r="F67" s="114">
        <v>1209</v>
      </c>
      <c r="G67" s="114">
        <v>1210</v>
      </c>
      <c r="H67" s="114">
        <v>1179</v>
      </c>
      <c r="I67" s="140">
        <v>1177</v>
      </c>
      <c r="J67" s="115">
        <v>44</v>
      </c>
      <c r="K67" s="116">
        <v>3.7383177570093458</v>
      </c>
    </row>
    <row r="68" spans="1:11" ht="14.1" customHeight="1" x14ac:dyDescent="0.2">
      <c r="A68" s="306" t="s">
        <v>302</v>
      </c>
      <c r="B68" s="307" t="s">
        <v>303</v>
      </c>
      <c r="C68" s="308"/>
      <c r="D68" s="113">
        <v>0.57108680133510836</v>
      </c>
      <c r="E68" s="115">
        <v>296</v>
      </c>
      <c r="F68" s="114">
        <v>300</v>
      </c>
      <c r="G68" s="114">
        <v>297</v>
      </c>
      <c r="H68" s="114">
        <v>296</v>
      </c>
      <c r="I68" s="140">
        <v>293</v>
      </c>
      <c r="J68" s="115">
        <v>3</v>
      </c>
      <c r="K68" s="116">
        <v>1.0238907849829351</v>
      </c>
    </row>
    <row r="69" spans="1:11" ht="14.1" customHeight="1" x14ac:dyDescent="0.2">
      <c r="A69" s="306">
        <v>83</v>
      </c>
      <c r="B69" s="307" t="s">
        <v>304</v>
      </c>
      <c r="C69" s="308"/>
      <c r="D69" s="113">
        <v>6.2684493835735369</v>
      </c>
      <c r="E69" s="115">
        <v>3249</v>
      </c>
      <c r="F69" s="114">
        <v>3231</v>
      </c>
      <c r="G69" s="114">
        <v>3190</v>
      </c>
      <c r="H69" s="114">
        <v>3106</v>
      </c>
      <c r="I69" s="140">
        <v>3104</v>
      </c>
      <c r="J69" s="115">
        <v>145</v>
      </c>
      <c r="K69" s="116">
        <v>4.6713917525773194</v>
      </c>
    </row>
    <row r="70" spans="1:11" ht="14.1" customHeight="1" x14ac:dyDescent="0.2">
      <c r="A70" s="306" t="s">
        <v>305</v>
      </c>
      <c r="B70" s="307" t="s">
        <v>306</v>
      </c>
      <c r="C70" s="308"/>
      <c r="D70" s="113">
        <v>4.9912214697767743</v>
      </c>
      <c r="E70" s="115">
        <v>2587</v>
      </c>
      <c r="F70" s="114">
        <v>2575</v>
      </c>
      <c r="G70" s="114">
        <v>2556</v>
      </c>
      <c r="H70" s="114">
        <v>2490</v>
      </c>
      <c r="I70" s="140">
        <v>2498</v>
      </c>
      <c r="J70" s="115">
        <v>89</v>
      </c>
      <c r="K70" s="116">
        <v>3.5628502802241795</v>
      </c>
    </row>
    <row r="71" spans="1:11" ht="14.1" customHeight="1" x14ac:dyDescent="0.2">
      <c r="A71" s="306"/>
      <c r="B71" s="307" t="s">
        <v>307</v>
      </c>
      <c r="C71" s="308"/>
      <c r="D71" s="113">
        <v>2.1454341996102717</v>
      </c>
      <c r="E71" s="115">
        <v>1112</v>
      </c>
      <c r="F71" s="114">
        <v>1112</v>
      </c>
      <c r="G71" s="114">
        <v>1101</v>
      </c>
      <c r="H71" s="114">
        <v>1066</v>
      </c>
      <c r="I71" s="140">
        <v>1077</v>
      </c>
      <c r="J71" s="115">
        <v>35</v>
      </c>
      <c r="K71" s="116">
        <v>3.2497678737233056</v>
      </c>
    </row>
    <row r="72" spans="1:11" ht="14.1" customHeight="1" x14ac:dyDescent="0.2">
      <c r="A72" s="306">
        <v>84</v>
      </c>
      <c r="B72" s="307" t="s">
        <v>308</v>
      </c>
      <c r="C72" s="308"/>
      <c r="D72" s="113">
        <v>0.7601628369122726</v>
      </c>
      <c r="E72" s="115">
        <v>394</v>
      </c>
      <c r="F72" s="114">
        <v>403</v>
      </c>
      <c r="G72" s="114">
        <v>392</v>
      </c>
      <c r="H72" s="114">
        <v>397</v>
      </c>
      <c r="I72" s="140">
        <v>399</v>
      </c>
      <c r="J72" s="115">
        <v>-5</v>
      </c>
      <c r="K72" s="116">
        <v>-1.2531328320802004</v>
      </c>
    </row>
    <row r="73" spans="1:11" ht="14.1" customHeight="1" x14ac:dyDescent="0.2">
      <c r="A73" s="306" t="s">
        <v>309</v>
      </c>
      <c r="B73" s="307" t="s">
        <v>310</v>
      </c>
      <c r="C73" s="308"/>
      <c r="D73" s="113">
        <v>0.31641295749647896</v>
      </c>
      <c r="E73" s="115">
        <v>164</v>
      </c>
      <c r="F73" s="114">
        <v>169</v>
      </c>
      <c r="G73" s="114">
        <v>165</v>
      </c>
      <c r="H73" s="114">
        <v>177</v>
      </c>
      <c r="I73" s="140">
        <v>172</v>
      </c>
      <c r="J73" s="115">
        <v>-8</v>
      </c>
      <c r="K73" s="116">
        <v>-4.6511627906976747</v>
      </c>
    </row>
    <row r="74" spans="1:11" ht="14.1" customHeight="1" x14ac:dyDescent="0.2">
      <c r="A74" s="306" t="s">
        <v>311</v>
      </c>
      <c r="B74" s="307" t="s">
        <v>312</v>
      </c>
      <c r="C74" s="308"/>
      <c r="D74" s="113">
        <v>0.14277170033377709</v>
      </c>
      <c r="E74" s="115">
        <v>74</v>
      </c>
      <c r="F74" s="114">
        <v>75</v>
      </c>
      <c r="G74" s="114">
        <v>73</v>
      </c>
      <c r="H74" s="114">
        <v>68</v>
      </c>
      <c r="I74" s="140">
        <v>70</v>
      </c>
      <c r="J74" s="115">
        <v>4</v>
      </c>
      <c r="K74" s="116">
        <v>5.7142857142857144</v>
      </c>
    </row>
    <row r="75" spans="1:11" ht="14.1" customHeight="1" x14ac:dyDescent="0.2">
      <c r="A75" s="306" t="s">
        <v>313</v>
      </c>
      <c r="B75" s="307" t="s">
        <v>314</v>
      </c>
      <c r="C75" s="308"/>
      <c r="D75" s="113">
        <v>2.315216762169358E-2</v>
      </c>
      <c r="E75" s="115">
        <v>12</v>
      </c>
      <c r="F75" s="114">
        <v>12</v>
      </c>
      <c r="G75" s="114">
        <v>12</v>
      </c>
      <c r="H75" s="114">
        <v>11</v>
      </c>
      <c r="I75" s="140">
        <v>11</v>
      </c>
      <c r="J75" s="115">
        <v>1</v>
      </c>
      <c r="K75" s="116">
        <v>9.0909090909090917</v>
      </c>
    </row>
    <row r="76" spans="1:11" ht="14.1" customHeight="1" x14ac:dyDescent="0.2">
      <c r="A76" s="306">
        <v>91</v>
      </c>
      <c r="B76" s="307" t="s">
        <v>315</v>
      </c>
      <c r="C76" s="308"/>
      <c r="D76" s="113">
        <v>0.15627713144643168</v>
      </c>
      <c r="E76" s="115">
        <v>81</v>
      </c>
      <c r="F76" s="114">
        <v>73</v>
      </c>
      <c r="G76" s="114">
        <v>74</v>
      </c>
      <c r="H76" s="114">
        <v>76</v>
      </c>
      <c r="I76" s="140">
        <v>77</v>
      </c>
      <c r="J76" s="115">
        <v>4</v>
      </c>
      <c r="K76" s="116">
        <v>5.1948051948051948</v>
      </c>
    </row>
    <row r="77" spans="1:11" ht="14.1" customHeight="1" x14ac:dyDescent="0.2">
      <c r="A77" s="306">
        <v>92</v>
      </c>
      <c r="B77" s="307" t="s">
        <v>316</v>
      </c>
      <c r="C77" s="308"/>
      <c r="D77" s="113">
        <v>0.70035307055623086</v>
      </c>
      <c r="E77" s="115">
        <v>363</v>
      </c>
      <c r="F77" s="114">
        <v>334</v>
      </c>
      <c r="G77" s="114">
        <v>334</v>
      </c>
      <c r="H77" s="114">
        <v>346</v>
      </c>
      <c r="I77" s="140">
        <v>346</v>
      </c>
      <c r="J77" s="115">
        <v>17</v>
      </c>
      <c r="K77" s="116">
        <v>4.9132947976878611</v>
      </c>
    </row>
    <row r="78" spans="1:11" ht="14.1" customHeight="1" x14ac:dyDescent="0.2">
      <c r="A78" s="306">
        <v>93</v>
      </c>
      <c r="B78" s="307" t="s">
        <v>317</v>
      </c>
      <c r="C78" s="308"/>
      <c r="D78" s="113">
        <v>0.36850533464528951</v>
      </c>
      <c r="E78" s="115">
        <v>191</v>
      </c>
      <c r="F78" s="114">
        <v>194</v>
      </c>
      <c r="G78" s="114">
        <v>191</v>
      </c>
      <c r="H78" s="114">
        <v>182</v>
      </c>
      <c r="I78" s="140">
        <v>184</v>
      </c>
      <c r="J78" s="115">
        <v>7</v>
      </c>
      <c r="K78" s="116">
        <v>3.8043478260869565</v>
      </c>
    </row>
    <row r="79" spans="1:11" ht="14.1" customHeight="1" x14ac:dyDescent="0.2">
      <c r="A79" s="306">
        <v>94</v>
      </c>
      <c r="B79" s="307" t="s">
        <v>318</v>
      </c>
      <c r="C79" s="308"/>
      <c r="D79" s="113">
        <v>8.8749975883158722E-2</v>
      </c>
      <c r="E79" s="115">
        <v>46</v>
      </c>
      <c r="F79" s="114">
        <v>45</v>
      </c>
      <c r="G79" s="114">
        <v>50</v>
      </c>
      <c r="H79" s="114">
        <v>45</v>
      </c>
      <c r="I79" s="140">
        <v>45</v>
      </c>
      <c r="J79" s="115">
        <v>1</v>
      </c>
      <c r="K79" s="116">
        <v>2.2222222222222223</v>
      </c>
    </row>
    <row r="80" spans="1:11" ht="14.1" customHeight="1" x14ac:dyDescent="0.2">
      <c r="A80" s="306" t="s">
        <v>319</v>
      </c>
      <c r="B80" s="307" t="s">
        <v>320</v>
      </c>
      <c r="C80" s="308"/>
      <c r="D80" s="113">
        <v>7.7173892072311939E-3</v>
      </c>
      <c r="E80" s="115">
        <v>4</v>
      </c>
      <c r="F80" s="114">
        <v>16</v>
      </c>
      <c r="G80" s="114">
        <v>16</v>
      </c>
      <c r="H80" s="114">
        <v>17</v>
      </c>
      <c r="I80" s="140">
        <v>17</v>
      </c>
      <c r="J80" s="115">
        <v>-13</v>
      </c>
      <c r="K80" s="116">
        <v>-76.470588235294116</v>
      </c>
    </row>
    <row r="81" spans="1:11" ht="14.1" customHeight="1" x14ac:dyDescent="0.2">
      <c r="A81" s="310" t="s">
        <v>321</v>
      </c>
      <c r="B81" s="311" t="s">
        <v>224</v>
      </c>
      <c r="C81" s="312"/>
      <c r="D81" s="125">
        <v>1.2502170515714535</v>
      </c>
      <c r="E81" s="143">
        <v>648</v>
      </c>
      <c r="F81" s="144">
        <v>651</v>
      </c>
      <c r="G81" s="144">
        <v>654</v>
      </c>
      <c r="H81" s="144">
        <v>637</v>
      </c>
      <c r="I81" s="145">
        <v>634</v>
      </c>
      <c r="J81" s="143">
        <v>14</v>
      </c>
      <c r="K81" s="146">
        <v>2.2082018927444795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17688</v>
      </c>
      <c r="E12" s="114">
        <v>18238</v>
      </c>
      <c r="F12" s="114">
        <v>18226</v>
      </c>
      <c r="G12" s="114">
        <v>18242</v>
      </c>
      <c r="H12" s="140">
        <v>17908</v>
      </c>
      <c r="I12" s="115">
        <v>-220</v>
      </c>
      <c r="J12" s="116">
        <v>-1.2285012285012284</v>
      </c>
      <c r="K12"/>
      <c r="L12"/>
      <c r="M12"/>
      <c r="N12"/>
      <c r="O12"/>
      <c r="P12"/>
    </row>
    <row r="13" spans="1:16" s="110" customFormat="1" ht="14.45" customHeight="1" x14ac:dyDescent="0.2">
      <c r="A13" s="120" t="s">
        <v>105</v>
      </c>
      <c r="B13" s="119" t="s">
        <v>106</v>
      </c>
      <c r="C13" s="113">
        <v>42.056761646313888</v>
      </c>
      <c r="D13" s="115">
        <v>7439</v>
      </c>
      <c r="E13" s="114">
        <v>7611</v>
      </c>
      <c r="F13" s="114">
        <v>7602</v>
      </c>
      <c r="G13" s="114">
        <v>7531</v>
      </c>
      <c r="H13" s="140">
        <v>7372</v>
      </c>
      <c r="I13" s="115">
        <v>67</v>
      </c>
      <c r="J13" s="116">
        <v>0.90884427563754744</v>
      </c>
      <c r="K13"/>
      <c r="L13"/>
      <c r="M13"/>
      <c r="N13"/>
      <c r="O13"/>
      <c r="P13"/>
    </row>
    <row r="14" spans="1:16" s="110" customFormat="1" ht="14.45" customHeight="1" x14ac:dyDescent="0.2">
      <c r="A14" s="120"/>
      <c r="B14" s="119" t="s">
        <v>107</v>
      </c>
      <c r="C14" s="113">
        <v>57.943238353686112</v>
      </c>
      <c r="D14" s="115">
        <v>10249</v>
      </c>
      <c r="E14" s="114">
        <v>10627</v>
      </c>
      <c r="F14" s="114">
        <v>10624</v>
      </c>
      <c r="G14" s="114">
        <v>10711</v>
      </c>
      <c r="H14" s="140">
        <v>10536</v>
      </c>
      <c r="I14" s="115">
        <v>-287</v>
      </c>
      <c r="J14" s="116">
        <v>-2.7239939255884584</v>
      </c>
      <c r="K14"/>
      <c r="L14"/>
      <c r="M14"/>
      <c r="N14"/>
      <c r="O14"/>
      <c r="P14"/>
    </row>
    <row r="15" spans="1:16" s="110" customFormat="1" ht="14.45" customHeight="1" x14ac:dyDescent="0.2">
      <c r="A15" s="118" t="s">
        <v>105</v>
      </c>
      <c r="B15" s="121" t="s">
        <v>108</v>
      </c>
      <c r="C15" s="113">
        <v>21.500452284034374</v>
      </c>
      <c r="D15" s="115">
        <v>3803</v>
      </c>
      <c r="E15" s="114">
        <v>3991</v>
      </c>
      <c r="F15" s="114">
        <v>3944</v>
      </c>
      <c r="G15" s="114">
        <v>3956</v>
      </c>
      <c r="H15" s="140">
        <v>3772</v>
      </c>
      <c r="I15" s="115">
        <v>31</v>
      </c>
      <c r="J15" s="116">
        <v>0.82184517497348886</v>
      </c>
      <c r="K15"/>
      <c r="L15"/>
      <c r="M15"/>
      <c r="N15"/>
      <c r="O15"/>
      <c r="P15"/>
    </row>
    <row r="16" spans="1:16" s="110" customFormat="1" ht="14.45" customHeight="1" x14ac:dyDescent="0.2">
      <c r="A16" s="118"/>
      <c r="B16" s="121" t="s">
        <v>109</v>
      </c>
      <c r="C16" s="113">
        <v>45.126639529624605</v>
      </c>
      <c r="D16" s="115">
        <v>7982</v>
      </c>
      <c r="E16" s="114">
        <v>8254</v>
      </c>
      <c r="F16" s="114">
        <v>8318</v>
      </c>
      <c r="G16" s="114">
        <v>8348</v>
      </c>
      <c r="H16" s="140">
        <v>8336</v>
      </c>
      <c r="I16" s="115">
        <v>-354</v>
      </c>
      <c r="J16" s="116">
        <v>-4.2466410748560461</v>
      </c>
      <c r="K16"/>
      <c r="L16"/>
      <c r="M16"/>
      <c r="N16"/>
      <c r="O16"/>
      <c r="P16"/>
    </row>
    <row r="17" spans="1:16" s="110" customFormat="1" ht="14.45" customHeight="1" x14ac:dyDescent="0.2">
      <c r="A17" s="118"/>
      <c r="B17" s="121" t="s">
        <v>110</v>
      </c>
      <c r="C17" s="113">
        <v>18.498417005879691</v>
      </c>
      <c r="D17" s="115">
        <v>3272</v>
      </c>
      <c r="E17" s="114">
        <v>3330</v>
      </c>
      <c r="F17" s="114">
        <v>3347</v>
      </c>
      <c r="G17" s="114">
        <v>3333</v>
      </c>
      <c r="H17" s="140">
        <v>3248</v>
      </c>
      <c r="I17" s="115">
        <v>24</v>
      </c>
      <c r="J17" s="116">
        <v>0.73891625615763545</v>
      </c>
      <c r="K17"/>
      <c r="L17"/>
      <c r="M17"/>
      <c r="N17"/>
      <c r="O17"/>
      <c r="P17"/>
    </row>
    <row r="18" spans="1:16" s="110" customFormat="1" ht="14.45" customHeight="1" x14ac:dyDescent="0.2">
      <c r="A18" s="120"/>
      <c r="B18" s="121" t="s">
        <v>111</v>
      </c>
      <c r="C18" s="113">
        <v>14.87449118046133</v>
      </c>
      <c r="D18" s="115">
        <v>2631</v>
      </c>
      <c r="E18" s="114">
        <v>2663</v>
      </c>
      <c r="F18" s="114">
        <v>2617</v>
      </c>
      <c r="G18" s="114">
        <v>2605</v>
      </c>
      <c r="H18" s="140">
        <v>2552</v>
      </c>
      <c r="I18" s="115">
        <v>79</v>
      </c>
      <c r="J18" s="116">
        <v>3.0956112852664579</v>
      </c>
      <c r="K18"/>
      <c r="L18"/>
      <c r="M18"/>
      <c r="N18"/>
      <c r="O18"/>
      <c r="P18"/>
    </row>
    <row r="19" spans="1:16" s="110" customFormat="1" ht="14.45" customHeight="1" x14ac:dyDescent="0.2">
      <c r="A19" s="120"/>
      <c r="B19" s="121" t="s">
        <v>112</v>
      </c>
      <c r="C19" s="113">
        <v>1.5490728177295341</v>
      </c>
      <c r="D19" s="115">
        <v>274</v>
      </c>
      <c r="E19" s="114">
        <v>252</v>
      </c>
      <c r="F19" s="114">
        <v>256</v>
      </c>
      <c r="G19" s="114">
        <v>226</v>
      </c>
      <c r="H19" s="140">
        <v>225</v>
      </c>
      <c r="I19" s="115">
        <v>49</v>
      </c>
      <c r="J19" s="116">
        <v>21.777777777777779</v>
      </c>
      <c r="K19"/>
      <c r="L19"/>
      <c r="M19"/>
      <c r="N19"/>
      <c r="O19"/>
      <c r="P19"/>
    </row>
    <row r="20" spans="1:16" s="110" customFormat="1" ht="14.45" customHeight="1" x14ac:dyDescent="0.2">
      <c r="A20" s="120" t="s">
        <v>113</v>
      </c>
      <c r="B20" s="119" t="s">
        <v>116</v>
      </c>
      <c r="C20" s="113">
        <v>89.620081411126193</v>
      </c>
      <c r="D20" s="115">
        <v>15852</v>
      </c>
      <c r="E20" s="114">
        <v>16407</v>
      </c>
      <c r="F20" s="114">
        <v>16421</v>
      </c>
      <c r="G20" s="114">
        <v>16445</v>
      </c>
      <c r="H20" s="140">
        <v>16165</v>
      </c>
      <c r="I20" s="115">
        <v>-313</v>
      </c>
      <c r="J20" s="116">
        <v>-1.93628209093721</v>
      </c>
      <c r="K20"/>
      <c r="L20"/>
      <c r="M20"/>
      <c r="N20"/>
      <c r="O20"/>
      <c r="P20"/>
    </row>
    <row r="21" spans="1:16" s="110" customFormat="1" ht="14.45" customHeight="1" x14ac:dyDescent="0.2">
      <c r="A21" s="123"/>
      <c r="B21" s="124" t="s">
        <v>117</v>
      </c>
      <c r="C21" s="125">
        <v>10.114201718679331</v>
      </c>
      <c r="D21" s="143">
        <v>1789</v>
      </c>
      <c r="E21" s="144">
        <v>1785</v>
      </c>
      <c r="F21" s="144">
        <v>1761</v>
      </c>
      <c r="G21" s="144">
        <v>1751</v>
      </c>
      <c r="H21" s="145">
        <v>1690</v>
      </c>
      <c r="I21" s="143">
        <v>99</v>
      </c>
      <c r="J21" s="146">
        <v>5.8579881656804735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17476</v>
      </c>
      <c r="E56" s="114">
        <v>18020</v>
      </c>
      <c r="F56" s="114">
        <v>18045</v>
      </c>
      <c r="G56" s="114">
        <v>18092</v>
      </c>
      <c r="H56" s="140">
        <v>17785</v>
      </c>
      <c r="I56" s="115">
        <v>-309</v>
      </c>
      <c r="J56" s="116">
        <v>-1.7374191734607816</v>
      </c>
      <c r="K56"/>
      <c r="L56"/>
      <c r="M56"/>
      <c r="N56"/>
      <c r="O56"/>
      <c r="P56"/>
    </row>
    <row r="57" spans="1:16" s="110" customFormat="1" ht="14.45" customHeight="1" x14ac:dyDescent="0.2">
      <c r="A57" s="120" t="s">
        <v>105</v>
      </c>
      <c r="B57" s="119" t="s">
        <v>106</v>
      </c>
      <c r="C57" s="113">
        <v>41.456855115587089</v>
      </c>
      <c r="D57" s="115">
        <v>7245</v>
      </c>
      <c r="E57" s="114">
        <v>7419</v>
      </c>
      <c r="F57" s="114">
        <v>7384</v>
      </c>
      <c r="G57" s="114">
        <v>7331</v>
      </c>
      <c r="H57" s="140">
        <v>7185</v>
      </c>
      <c r="I57" s="115">
        <v>60</v>
      </c>
      <c r="J57" s="116">
        <v>0.83507306889352817</v>
      </c>
    </row>
    <row r="58" spans="1:16" s="110" customFormat="1" ht="14.45" customHeight="1" x14ac:dyDescent="0.2">
      <c r="A58" s="120"/>
      <c r="B58" s="119" t="s">
        <v>107</v>
      </c>
      <c r="C58" s="113">
        <v>58.543144884412911</v>
      </c>
      <c r="D58" s="115">
        <v>10231</v>
      </c>
      <c r="E58" s="114">
        <v>10601</v>
      </c>
      <c r="F58" s="114">
        <v>10661</v>
      </c>
      <c r="G58" s="114">
        <v>10761</v>
      </c>
      <c r="H58" s="140">
        <v>10600</v>
      </c>
      <c r="I58" s="115">
        <v>-369</v>
      </c>
      <c r="J58" s="116">
        <v>-3.4811320754716979</v>
      </c>
    </row>
    <row r="59" spans="1:16" s="110" customFormat="1" ht="14.45" customHeight="1" x14ac:dyDescent="0.2">
      <c r="A59" s="118" t="s">
        <v>105</v>
      </c>
      <c r="B59" s="121" t="s">
        <v>108</v>
      </c>
      <c r="C59" s="113">
        <v>20.651178759441521</v>
      </c>
      <c r="D59" s="115">
        <v>3609</v>
      </c>
      <c r="E59" s="114">
        <v>3776</v>
      </c>
      <c r="F59" s="114">
        <v>3761</v>
      </c>
      <c r="G59" s="114">
        <v>3781</v>
      </c>
      <c r="H59" s="140">
        <v>3604</v>
      </c>
      <c r="I59" s="115">
        <v>5</v>
      </c>
      <c r="J59" s="116">
        <v>0.13873473917869034</v>
      </c>
    </row>
    <row r="60" spans="1:16" s="110" customFormat="1" ht="14.45" customHeight="1" x14ac:dyDescent="0.2">
      <c r="A60" s="118"/>
      <c r="B60" s="121" t="s">
        <v>109</v>
      </c>
      <c r="C60" s="113">
        <v>45.759899290455479</v>
      </c>
      <c r="D60" s="115">
        <v>7997</v>
      </c>
      <c r="E60" s="114">
        <v>8314</v>
      </c>
      <c r="F60" s="114">
        <v>8378</v>
      </c>
      <c r="G60" s="114">
        <v>8460</v>
      </c>
      <c r="H60" s="140">
        <v>8416</v>
      </c>
      <c r="I60" s="115">
        <v>-419</v>
      </c>
      <c r="J60" s="116">
        <v>-4.9786121673003798</v>
      </c>
    </row>
    <row r="61" spans="1:16" s="110" customFormat="1" ht="14.45" customHeight="1" x14ac:dyDescent="0.2">
      <c r="A61" s="118"/>
      <c r="B61" s="121" t="s">
        <v>110</v>
      </c>
      <c r="C61" s="113">
        <v>18.745708400091555</v>
      </c>
      <c r="D61" s="115">
        <v>3276</v>
      </c>
      <c r="E61" s="114">
        <v>3309</v>
      </c>
      <c r="F61" s="114">
        <v>3332</v>
      </c>
      <c r="G61" s="114">
        <v>3296</v>
      </c>
      <c r="H61" s="140">
        <v>3240</v>
      </c>
      <c r="I61" s="115">
        <v>36</v>
      </c>
      <c r="J61" s="116">
        <v>1.1111111111111112</v>
      </c>
    </row>
    <row r="62" spans="1:16" s="110" customFormat="1" ht="14.45" customHeight="1" x14ac:dyDescent="0.2">
      <c r="A62" s="120"/>
      <c r="B62" s="121" t="s">
        <v>111</v>
      </c>
      <c r="C62" s="113">
        <v>14.843213550011445</v>
      </c>
      <c r="D62" s="115">
        <v>2594</v>
      </c>
      <c r="E62" s="114">
        <v>2621</v>
      </c>
      <c r="F62" s="114">
        <v>2574</v>
      </c>
      <c r="G62" s="114">
        <v>2555</v>
      </c>
      <c r="H62" s="140">
        <v>2525</v>
      </c>
      <c r="I62" s="115">
        <v>69</v>
      </c>
      <c r="J62" s="116">
        <v>2.7326732673267329</v>
      </c>
    </row>
    <row r="63" spans="1:16" s="110" customFormat="1" ht="14.45" customHeight="1" x14ac:dyDescent="0.2">
      <c r="A63" s="120"/>
      <c r="B63" s="121" t="s">
        <v>112</v>
      </c>
      <c r="C63" s="113">
        <v>1.5506981002517739</v>
      </c>
      <c r="D63" s="115">
        <v>271</v>
      </c>
      <c r="E63" s="114">
        <v>263</v>
      </c>
      <c r="F63" s="114">
        <v>259</v>
      </c>
      <c r="G63" s="114">
        <v>228</v>
      </c>
      <c r="H63" s="140">
        <v>220</v>
      </c>
      <c r="I63" s="115">
        <v>51</v>
      </c>
      <c r="J63" s="116">
        <v>23.181818181818183</v>
      </c>
    </row>
    <row r="64" spans="1:16" s="110" customFormat="1" ht="14.45" customHeight="1" x14ac:dyDescent="0.2">
      <c r="A64" s="120" t="s">
        <v>113</v>
      </c>
      <c r="B64" s="119" t="s">
        <v>116</v>
      </c>
      <c r="C64" s="113">
        <v>90.781643396658268</v>
      </c>
      <c r="D64" s="115">
        <v>15865</v>
      </c>
      <c r="E64" s="114">
        <v>16387</v>
      </c>
      <c r="F64" s="114">
        <v>16453</v>
      </c>
      <c r="G64" s="114">
        <v>16498</v>
      </c>
      <c r="H64" s="140">
        <v>16262</v>
      </c>
      <c r="I64" s="115">
        <v>-397</v>
      </c>
      <c r="J64" s="116">
        <v>-2.4412741360226295</v>
      </c>
    </row>
    <row r="65" spans="1:10" s="110" customFormat="1" ht="14.45" customHeight="1" x14ac:dyDescent="0.2">
      <c r="A65" s="123"/>
      <c r="B65" s="124" t="s">
        <v>117</v>
      </c>
      <c r="C65" s="125">
        <v>8.966582742046235</v>
      </c>
      <c r="D65" s="143">
        <v>1567</v>
      </c>
      <c r="E65" s="144">
        <v>1587</v>
      </c>
      <c r="F65" s="144">
        <v>1547</v>
      </c>
      <c r="G65" s="144">
        <v>1548</v>
      </c>
      <c r="H65" s="145">
        <v>1470</v>
      </c>
      <c r="I65" s="143">
        <v>97</v>
      </c>
      <c r="J65" s="146">
        <v>6.5986394557823127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17688</v>
      </c>
      <c r="G11" s="114">
        <v>18238</v>
      </c>
      <c r="H11" s="114">
        <v>18226</v>
      </c>
      <c r="I11" s="114">
        <v>18242</v>
      </c>
      <c r="J11" s="140">
        <v>17908</v>
      </c>
      <c r="K11" s="114">
        <v>-220</v>
      </c>
      <c r="L11" s="116">
        <v>-1.2285012285012284</v>
      </c>
    </row>
    <row r="12" spans="1:17" s="110" customFormat="1" ht="24" customHeight="1" x14ac:dyDescent="0.2">
      <c r="A12" s="604" t="s">
        <v>185</v>
      </c>
      <c r="B12" s="605"/>
      <c r="C12" s="605"/>
      <c r="D12" s="606"/>
      <c r="E12" s="113">
        <v>42.056761646313888</v>
      </c>
      <c r="F12" s="115">
        <v>7439</v>
      </c>
      <c r="G12" s="114">
        <v>7611</v>
      </c>
      <c r="H12" s="114">
        <v>7602</v>
      </c>
      <c r="I12" s="114">
        <v>7531</v>
      </c>
      <c r="J12" s="140">
        <v>7372</v>
      </c>
      <c r="K12" s="114">
        <v>67</v>
      </c>
      <c r="L12" s="116">
        <v>0.90884427563754744</v>
      </c>
    </row>
    <row r="13" spans="1:17" s="110" customFormat="1" ht="15" customHeight="1" x14ac:dyDescent="0.2">
      <c r="A13" s="120"/>
      <c r="B13" s="612" t="s">
        <v>107</v>
      </c>
      <c r="C13" s="612"/>
      <c r="E13" s="113">
        <v>57.943238353686112</v>
      </c>
      <c r="F13" s="115">
        <v>10249</v>
      </c>
      <c r="G13" s="114">
        <v>10627</v>
      </c>
      <c r="H13" s="114">
        <v>10624</v>
      </c>
      <c r="I13" s="114">
        <v>10711</v>
      </c>
      <c r="J13" s="140">
        <v>10536</v>
      </c>
      <c r="K13" s="114">
        <v>-287</v>
      </c>
      <c r="L13" s="116">
        <v>-2.7239939255884584</v>
      </c>
    </row>
    <row r="14" spans="1:17" s="110" customFormat="1" ht="22.5" customHeight="1" x14ac:dyDescent="0.2">
      <c r="A14" s="604" t="s">
        <v>186</v>
      </c>
      <c r="B14" s="605"/>
      <c r="C14" s="605"/>
      <c r="D14" s="606"/>
      <c r="E14" s="113">
        <v>21.500452284034374</v>
      </c>
      <c r="F14" s="115">
        <v>3803</v>
      </c>
      <c r="G14" s="114">
        <v>3991</v>
      </c>
      <c r="H14" s="114">
        <v>3944</v>
      </c>
      <c r="I14" s="114">
        <v>3956</v>
      </c>
      <c r="J14" s="140">
        <v>3772</v>
      </c>
      <c r="K14" s="114">
        <v>31</v>
      </c>
      <c r="L14" s="116">
        <v>0.82184517497348886</v>
      </c>
    </row>
    <row r="15" spans="1:17" s="110" customFormat="1" ht="15" customHeight="1" x14ac:dyDescent="0.2">
      <c r="A15" s="120"/>
      <c r="B15" s="119"/>
      <c r="C15" s="258" t="s">
        <v>106</v>
      </c>
      <c r="E15" s="113">
        <v>50.118327636076785</v>
      </c>
      <c r="F15" s="115">
        <v>1906</v>
      </c>
      <c r="G15" s="114">
        <v>1950</v>
      </c>
      <c r="H15" s="114">
        <v>1923</v>
      </c>
      <c r="I15" s="114">
        <v>1916</v>
      </c>
      <c r="J15" s="140">
        <v>1820</v>
      </c>
      <c r="K15" s="114">
        <v>86</v>
      </c>
      <c r="L15" s="116">
        <v>4.7252747252747254</v>
      </c>
    </row>
    <row r="16" spans="1:17" s="110" customFormat="1" ht="15" customHeight="1" x14ac:dyDescent="0.2">
      <c r="A16" s="120"/>
      <c r="B16" s="119"/>
      <c r="C16" s="258" t="s">
        <v>107</v>
      </c>
      <c r="E16" s="113">
        <v>49.881672363923215</v>
      </c>
      <c r="F16" s="115">
        <v>1897</v>
      </c>
      <c r="G16" s="114">
        <v>2041</v>
      </c>
      <c r="H16" s="114">
        <v>2021</v>
      </c>
      <c r="I16" s="114">
        <v>2040</v>
      </c>
      <c r="J16" s="140">
        <v>1952</v>
      </c>
      <c r="K16" s="114">
        <v>-55</v>
      </c>
      <c r="L16" s="116">
        <v>-2.817622950819672</v>
      </c>
    </row>
    <row r="17" spans="1:12" s="110" customFormat="1" ht="15" customHeight="1" x14ac:dyDescent="0.2">
      <c r="A17" s="120"/>
      <c r="B17" s="121" t="s">
        <v>109</v>
      </c>
      <c r="C17" s="258"/>
      <c r="E17" s="113">
        <v>45.126639529624605</v>
      </c>
      <c r="F17" s="115">
        <v>7982</v>
      </c>
      <c r="G17" s="114">
        <v>8254</v>
      </c>
      <c r="H17" s="114">
        <v>8318</v>
      </c>
      <c r="I17" s="114">
        <v>8348</v>
      </c>
      <c r="J17" s="140">
        <v>8336</v>
      </c>
      <c r="K17" s="114">
        <v>-354</v>
      </c>
      <c r="L17" s="116">
        <v>-4.2466410748560461</v>
      </c>
    </row>
    <row r="18" spans="1:12" s="110" customFormat="1" ht="15" customHeight="1" x14ac:dyDescent="0.2">
      <c r="A18" s="120"/>
      <c r="B18" s="119"/>
      <c r="C18" s="258" t="s">
        <v>106</v>
      </c>
      <c r="E18" s="113">
        <v>36.469556502129791</v>
      </c>
      <c r="F18" s="115">
        <v>2911</v>
      </c>
      <c r="G18" s="114">
        <v>2994</v>
      </c>
      <c r="H18" s="114">
        <v>3023</v>
      </c>
      <c r="I18" s="114">
        <v>2985</v>
      </c>
      <c r="J18" s="140">
        <v>2978</v>
      </c>
      <c r="K18" s="114">
        <v>-67</v>
      </c>
      <c r="L18" s="116">
        <v>-2.2498321020819341</v>
      </c>
    </row>
    <row r="19" spans="1:12" s="110" customFormat="1" ht="15" customHeight="1" x14ac:dyDescent="0.2">
      <c r="A19" s="120"/>
      <c r="B19" s="119"/>
      <c r="C19" s="258" t="s">
        <v>107</v>
      </c>
      <c r="E19" s="113">
        <v>63.530443497870209</v>
      </c>
      <c r="F19" s="115">
        <v>5071</v>
      </c>
      <c r="G19" s="114">
        <v>5260</v>
      </c>
      <c r="H19" s="114">
        <v>5295</v>
      </c>
      <c r="I19" s="114">
        <v>5363</v>
      </c>
      <c r="J19" s="140">
        <v>5358</v>
      </c>
      <c r="K19" s="114">
        <v>-287</v>
      </c>
      <c r="L19" s="116">
        <v>-5.3564762971257931</v>
      </c>
    </row>
    <row r="20" spans="1:12" s="110" customFormat="1" ht="15" customHeight="1" x14ac:dyDescent="0.2">
      <c r="A20" s="120"/>
      <c r="B20" s="121" t="s">
        <v>110</v>
      </c>
      <c r="C20" s="258"/>
      <c r="E20" s="113">
        <v>18.498417005879691</v>
      </c>
      <c r="F20" s="115">
        <v>3272</v>
      </c>
      <c r="G20" s="114">
        <v>3330</v>
      </c>
      <c r="H20" s="114">
        <v>3347</v>
      </c>
      <c r="I20" s="114">
        <v>3333</v>
      </c>
      <c r="J20" s="140">
        <v>3248</v>
      </c>
      <c r="K20" s="114">
        <v>24</v>
      </c>
      <c r="L20" s="116">
        <v>0.73891625615763545</v>
      </c>
    </row>
    <row r="21" spans="1:12" s="110" customFormat="1" ht="15" customHeight="1" x14ac:dyDescent="0.2">
      <c r="A21" s="120"/>
      <c r="B21" s="119"/>
      <c r="C21" s="258" t="s">
        <v>106</v>
      </c>
      <c r="E21" s="113">
        <v>32.396088019559905</v>
      </c>
      <c r="F21" s="115">
        <v>1060</v>
      </c>
      <c r="G21" s="114">
        <v>1084</v>
      </c>
      <c r="H21" s="114">
        <v>1095</v>
      </c>
      <c r="I21" s="114">
        <v>1091</v>
      </c>
      <c r="J21" s="140">
        <v>1066</v>
      </c>
      <c r="K21" s="114">
        <v>-6</v>
      </c>
      <c r="L21" s="116">
        <v>-0.56285178236397748</v>
      </c>
    </row>
    <row r="22" spans="1:12" s="110" customFormat="1" ht="15" customHeight="1" x14ac:dyDescent="0.2">
      <c r="A22" s="120"/>
      <c r="B22" s="119"/>
      <c r="C22" s="258" t="s">
        <v>107</v>
      </c>
      <c r="E22" s="113">
        <v>67.603911980440103</v>
      </c>
      <c r="F22" s="115">
        <v>2212</v>
      </c>
      <c r="G22" s="114">
        <v>2246</v>
      </c>
      <c r="H22" s="114">
        <v>2252</v>
      </c>
      <c r="I22" s="114">
        <v>2242</v>
      </c>
      <c r="J22" s="140">
        <v>2182</v>
      </c>
      <c r="K22" s="114">
        <v>30</v>
      </c>
      <c r="L22" s="116">
        <v>1.3748854262144821</v>
      </c>
    </row>
    <row r="23" spans="1:12" s="110" customFormat="1" ht="15" customHeight="1" x14ac:dyDescent="0.2">
      <c r="A23" s="120"/>
      <c r="B23" s="121" t="s">
        <v>111</v>
      </c>
      <c r="C23" s="258"/>
      <c r="E23" s="113">
        <v>14.87449118046133</v>
      </c>
      <c r="F23" s="115">
        <v>2631</v>
      </c>
      <c r="G23" s="114">
        <v>2663</v>
      </c>
      <c r="H23" s="114">
        <v>2617</v>
      </c>
      <c r="I23" s="114">
        <v>2605</v>
      </c>
      <c r="J23" s="140">
        <v>2552</v>
      </c>
      <c r="K23" s="114">
        <v>79</v>
      </c>
      <c r="L23" s="116">
        <v>3.0956112852664579</v>
      </c>
    </row>
    <row r="24" spans="1:12" s="110" customFormat="1" ht="15" customHeight="1" x14ac:dyDescent="0.2">
      <c r="A24" s="120"/>
      <c r="B24" s="119"/>
      <c r="C24" s="258" t="s">
        <v>106</v>
      </c>
      <c r="E24" s="113">
        <v>59.369061193462564</v>
      </c>
      <c r="F24" s="115">
        <v>1562</v>
      </c>
      <c r="G24" s="114">
        <v>1583</v>
      </c>
      <c r="H24" s="114">
        <v>1561</v>
      </c>
      <c r="I24" s="114">
        <v>1539</v>
      </c>
      <c r="J24" s="140">
        <v>1508</v>
      </c>
      <c r="K24" s="114">
        <v>54</v>
      </c>
      <c r="L24" s="116">
        <v>3.5809018567639259</v>
      </c>
    </row>
    <row r="25" spans="1:12" s="110" customFormat="1" ht="15" customHeight="1" x14ac:dyDescent="0.2">
      <c r="A25" s="120"/>
      <c r="B25" s="119"/>
      <c r="C25" s="258" t="s">
        <v>107</v>
      </c>
      <c r="E25" s="113">
        <v>40.630938806537436</v>
      </c>
      <c r="F25" s="115">
        <v>1069</v>
      </c>
      <c r="G25" s="114">
        <v>1080</v>
      </c>
      <c r="H25" s="114">
        <v>1056</v>
      </c>
      <c r="I25" s="114">
        <v>1066</v>
      </c>
      <c r="J25" s="140">
        <v>1044</v>
      </c>
      <c r="K25" s="114">
        <v>25</v>
      </c>
      <c r="L25" s="116">
        <v>2.3946360153256707</v>
      </c>
    </row>
    <row r="26" spans="1:12" s="110" customFormat="1" ht="15" customHeight="1" x14ac:dyDescent="0.2">
      <c r="A26" s="120"/>
      <c r="C26" s="121" t="s">
        <v>187</v>
      </c>
      <c r="D26" s="110" t="s">
        <v>188</v>
      </c>
      <c r="E26" s="113">
        <v>1.5490728177295341</v>
      </c>
      <c r="F26" s="115">
        <v>274</v>
      </c>
      <c r="G26" s="114">
        <v>252</v>
      </c>
      <c r="H26" s="114">
        <v>256</v>
      </c>
      <c r="I26" s="114">
        <v>226</v>
      </c>
      <c r="J26" s="140">
        <v>225</v>
      </c>
      <c r="K26" s="114">
        <v>49</v>
      </c>
      <c r="L26" s="116">
        <v>21.777777777777779</v>
      </c>
    </row>
    <row r="27" spans="1:12" s="110" customFormat="1" ht="15" customHeight="1" x14ac:dyDescent="0.2">
      <c r="A27" s="120"/>
      <c r="B27" s="119"/>
      <c r="D27" s="259" t="s">
        <v>106</v>
      </c>
      <c r="E27" s="113">
        <v>51.459854014598541</v>
      </c>
      <c r="F27" s="115">
        <v>141</v>
      </c>
      <c r="G27" s="114">
        <v>137</v>
      </c>
      <c r="H27" s="114">
        <v>140</v>
      </c>
      <c r="I27" s="114">
        <v>113</v>
      </c>
      <c r="J27" s="140">
        <v>121</v>
      </c>
      <c r="K27" s="114">
        <v>20</v>
      </c>
      <c r="L27" s="116">
        <v>16.528925619834709</v>
      </c>
    </row>
    <row r="28" spans="1:12" s="110" customFormat="1" ht="15" customHeight="1" x14ac:dyDescent="0.2">
      <c r="A28" s="120"/>
      <c r="B28" s="119"/>
      <c r="D28" s="259" t="s">
        <v>107</v>
      </c>
      <c r="E28" s="113">
        <v>48.540145985401459</v>
      </c>
      <c r="F28" s="115">
        <v>133</v>
      </c>
      <c r="G28" s="114">
        <v>115</v>
      </c>
      <c r="H28" s="114">
        <v>116</v>
      </c>
      <c r="I28" s="114">
        <v>113</v>
      </c>
      <c r="J28" s="140">
        <v>104</v>
      </c>
      <c r="K28" s="114">
        <v>29</v>
      </c>
      <c r="L28" s="116">
        <v>27.884615384615383</v>
      </c>
    </row>
    <row r="29" spans="1:12" s="110" customFormat="1" ht="24" customHeight="1" x14ac:dyDescent="0.2">
      <c r="A29" s="604" t="s">
        <v>189</v>
      </c>
      <c r="B29" s="605"/>
      <c r="C29" s="605"/>
      <c r="D29" s="606"/>
      <c r="E29" s="113">
        <v>89.620081411126193</v>
      </c>
      <c r="F29" s="115">
        <v>15852</v>
      </c>
      <c r="G29" s="114">
        <v>16407</v>
      </c>
      <c r="H29" s="114">
        <v>16421</v>
      </c>
      <c r="I29" s="114">
        <v>16445</v>
      </c>
      <c r="J29" s="140">
        <v>16165</v>
      </c>
      <c r="K29" s="114">
        <v>-313</v>
      </c>
      <c r="L29" s="116">
        <v>-1.93628209093721</v>
      </c>
    </row>
    <row r="30" spans="1:12" s="110" customFormat="1" ht="15" customHeight="1" x14ac:dyDescent="0.2">
      <c r="A30" s="120"/>
      <c r="B30" s="119"/>
      <c r="C30" s="258" t="s">
        <v>106</v>
      </c>
      <c r="E30" s="113">
        <v>41.376482462780722</v>
      </c>
      <c r="F30" s="115">
        <v>6559</v>
      </c>
      <c r="G30" s="114">
        <v>6756</v>
      </c>
      <c r="H30" s="114">
        <v>6761</v>
      </c>
      <c r="I30" s="114">
        <v>6698</v>
      </c>
      <c r="J30" s="140">
        <v>6558</v>
      </c>
      <c r="K30" s="114">
        <v>1</v>
      </c>
      <c r="L30" s="116">
        <v>1.5248551387618176E-2</v>
      </c>
    </row>
    <row r="31" spans="1:12" s="110" customFormat="1" ht="15" customHeight="1" x14ac:dyDescent="0.2">
      <c r="A31" s="120"/>
      <c r="B31" s="119"/>
      <c r="C31" s="258" t="s">
        <v>107</v>
      </c>
      <c r="E31" s="113">
        <v>58.623517537219278</v>
      </c>
      <c r="F31" s="115">
        <v>9293</v>
      </c>
      <c r="G31" s="114">
        <v>9651</v>
      </c>
      <c r="H31" s="114">
        <v>9660</v>
      </c>
      <c r="I31" s="114">
        <v>9747</v>
      </c>
      <c r="J31" s="140">
        <v>9607</v>
      </c>
      <c r="K31" s="114">
        <v>-314</v>
      </c>
      <c r="L31" s="116">
        <v>-3.2684500884771519</v>
      </c>
    </row>
    <row r="32" spans="1:12" s="110" customFormat="1" ht="15" customHeight="1" x14ac:dyDescent="0.2">
      <c r="A32" s="120"/>
      <c r="B32" s="119" t="s">
        <v>117</v>
      </c>
      <c r="C32" s="258"/>
      <c r="E32" s="113">
        <v>10.114201718679331</v>
      </c>
      <c r="F32" s="114">
        <v>1789</v>
      </c>
      <c r="G32" s="114">
        <v>1785</v>
      </c>
      <c r="H32" s="114">
        <v>1761</v>
      </c>
      <c r="I32" s="114">
        <v>1751</v>
      </c>
      <c r="J32" s="140">
        <v>1690</v>
      </c>
      <c r="K32" s="114">
        <v>99</v>
      </c>
      <c r="L32" s="116">
        <v>5.8579881656804735</v>
      </c>
    </row>
    <row r="33" spans="1:12" s="110" customFormat="1" ht="15" customHeight="1" x14ac:dyDescent="0.2">
      <c r="A33" s="120"/>
      <c r="B33" s="119"/>
      <c r="C33" s="258" t="s">
        <v>106</v>
      </c>
      <c r="E33" s="113">
        <v>47.903856903297935</v>
      </c>
      <c r="F33" s="114">
        <v>857</v>
      </c>
      <c r="G33" s="114">
        <v>831</v>
      </c>
      <c r="H33" s="114">
        <v>822</v>
      </c>
      <c r="I33" s="114">
        <v>816</v>
      </c>
      <c r="J33" s="140">
        <v>792</v>
      </c>
      <c r="K33" s="114">
        <v>65</v>
      </c>
      <c r="L33" s="116">
        <v>8.2070707070707076</v>
      </c>
    </row>
    <row r="34" spans="1:12" s="110" customFormat="1" ht="15" customHeight="1" x14ac:dyDescent="0.2">
      <c r="A34" s="120"/>
      <c r="B34" s="119"/>
      <c r="C34" s="258" t="s">
        <v>107</v>
      </c>
      <c r="E34" s="113">
        <v>52.096143096702065</v>
      </c>
      <c r="F34" s="114">
        <v>932</v>
      </c>
      <c r="G34" s="114">
        <v>954</v>
      </c>
      <c r="H34" s="114">
        <v>939</v>
      </c>
      <c r="I34" s="114">
        <v>935</v>
      </c>
      <c r="J34" s="140">
        <v>898</v>
      </c>
      <c r="K34" s="114">
        <v>34</v>
      </c>
      <c r="L34" s="116">
        <v>3.7861915367483294</v>
      </c>
    </row>
    <row r="35" spans="1:12" s="110" customFormat="1" ht="24" customHeight="1" x14ac:dyDescent="0.2">
      <c r="A35" s="604" t="s">
        <v>192</v>
      </c>
      <c r="B35" s="605"/>
      <c r="C35" s="605"/>
      <c r="D35" s="606"/>
      <c r="E35" s="113">
        <v>18.515377657168703</v>
      </c>
      <c r="F35" s="114">
        <v>3275</v>
      </c>
      <c r="G35" s="114">
        <v>3389</v>
      </c>
      <c r="H35" s="114">
        <v>3377</v>
      </c>
      <c r="I35" s="114">
        <v>3449</v>
      </c>
      <c r="J35" s="114">
        <v>3354</v>
      </c>
      <c r="K35" s="318">
        <v>-79</v>
      </c>
      <c r="L35" s="319">
        <v>-2.3553965414430529</v>
      </c>
    </row>
    <row r="36" spans="1:12" s="110" customFormat="1" ht="15" customHeight="1" x14ac:dyDescent="0.2">
      <c r="A36" s="120"/>
      <c r="B36" s="119"/>
      <c r="C36" s="258" t="s">
        <v>106</v>
      </c>
      <c r="E36" s="113">
        <v>45.343511450381676</v>
      </c>
      <c r="F36" s="114">
        <v>1485</v>
      </c>
      <c r="G36" s="114">
        <v>1510</v>
      </c>
      <c r="H36" s="114">
        <v>1494</v>
      </c>
      <c r="I36" s="114">
        <v>1511</v>
      </c>
      <c r="J36" s="114">
        <v>1464</v>
      </c>
      <c r="K36" s="318">
        <v>21</v>
      </c>
      <c r="L36" s="116">
        <v>1.4344262295081966</v>
      </c>
    </row>
    <row r="37" spans="1:12" s="110" customFormat="1" ht="15" customHeight="1" x14ac:dyDescent="0.2">
      <c r="A37" s="120"/>
      <c r="B37" s="119"/>
      <c r="C37" s="258" t="s">
        <v>107</v>
      </c>
      <c r="E37" s="113">
        <v>54.656488549618324</v>
      </c>
      <c r="F37" s="114">
        <v>1790</v>
      </c>
      <c r="G37" s="114">
        <v>1879</v>
      </c>
      <c r="H37" s="114">
        <v>1883</v>
      </c>
      <c r="I37" s="114">
        <v>1938</v>
      </c>
      <c r="J37" s="140">
        <v>1890</v>
      </c>
      <c r="K37" s="114">
        <v>-100</v>
      </c>
      <c r="L37" s="116">
        <v>-5.2910052910052912</v>
      </c>
    </row>
    <row r="38" spans="1:12" s="110" customFormat="1" ht="15" customHeight="1" x14ac:dyDescent="0.2">
      <c r="A38" s="120"/>
      <c r="B38" s="119" t="s">
        <v>328</v>
      </c>
      <c r="C38" s="258"/>
      <c r="E38" s="113">
        <v>56.835142469470824</v>
      </c>
      <c r="F38" s="114">
        <v>10053</v>
      </c>
      <c r="G38" s="114">
        <v>10303</v>
      </c>
      <c r="H38" s="114">
        <v>10312</v>
      </c>
      <c r="I38" s="114">
        <v>10335</v>
      </c>
      <c r="J38" s="140">
        <v>10141</v>
      </c>
      <c r="K38" s="114">
        <v>-88</v>
      </c>
      <c r="L38" s="116">
        <v>-0.86776452026427375</v>
      </c>
    </row>
    <row r="39" spans="1:12" s="110" customFormat="1" ht="15" customHeight="1" x14ac:dyDescent="0.2">
      <c r="A39" s="120"/>
      <c r="B39" s="119"/>
      <c r="C39" s="258" t="s">
        <v>106</v>
      </c>
      <c r="E39" s="113">
        <v>42.584303193076693</v>
      </c>
      <c r="F39" s="115">
        <v>4281</v>
      </c>
      <c r="G39" s="114">
        <v>4406</v>
      </c>
      <c r="H39" s="114">
        <v>4428</v>
      </c>
      <c r="I39" s="114">
        <v>4406</v>
      </c>
      <c r="J39" s="140">
        <v>4301</v>
      </c>
      <c r="K39" s="114">
        <v>-20</v>
      </c>
      <c r="L39" s="116">
        <v>-0.46500813764240873</v>
      </c>
    </row>
    <row r="40" spans="1:12" s="110" customFormat="1" ht="15" customHeight="1" x14ac:dyDescent="0.2">
      <c r="A40" s="120"/>
      <c r="B40" s="119"/>
      <c r="C40" s="258" t="s">
        <v>107</v>
      </c>
      <c r="E40" s="113">
        <v>57.415696806923307</v>
      </c>
      <c r="F40" s="115">
        <v>5772</v>
      </c>
      <c r="G40" s="114">
        <v>5897</v>
      </c>
      <c r="H40" s="114">
        <v>5884</v>
      </c>
      <c r="I40" s="114">
        <v>5929</v>
      </c>
      <c r="J40" s="140">
        <v>5840</v>
      </c>
      <c r="K40" s="114">
        <v>-68</v>
      </c>
      <c r="L40" s="116">
        <v>-1.1643835616438356</v>
      </c>
    </row>
    <row r="41" spans="1:12" s="110" customFormat="1" ht="15" customHeight="1" x14ac:dyDescent="0.2">
      <c r="A41" s="120"/>
      <c r="B41" s="320" t="s">
        <v>516</v>
      </c>
      <c r="C41" s="258"/>
      <c r="E41" s="113">
        <v>4.1101311623699681</v>
      </c>
      <c r="F41" s="115">
        <v>727</v>
      </c>
      <c r="G41" s="114">
        <v>749</v>
      </c>
      <c r="H41" s="114">
        <v>719</v>
      </c>
      <c r="I41" s="114">
        <v>721</v>
      </c>
      <c r="J41" s="140">
        <v>701</v>
      </c>
      <c r="K41" s="114">
        <v>26</v>
      </c>
      <c r="L41" s="116">
        <v>3.7089871611982881</v>
      </c>
    </row>
    <row r="42" spans="1:12" s="110" customFormat="1" ht="15" customHeight="1" x14ac:dyDescent="0.2">
      <c r="A42" s="120"/>
      <c r="B42" s="119"/>
      <c r="C42" s="268" t="s">
        <v>106</v>
      </c>
      <c r="D42" s="182"/>
      <c r="E42" s="113">
        <v>48.968363136176066</v>
      </c>
      <c r="F42" s="115">
        <v>356</v>
      </c>
      <c r="G42" s="114">
        <v>366</v>
      </c>
      <c r="H42" s="114">
        <v>350</v>
      </c>
      <c r="I42" s="114">
        <v>341</v>
      </c>
      <c r="J42" s="140">
        <v>338</v>
      </c>
      <c r="K42" s="114">
        <v>18</v>
      </c>
      <c r="L42" s="116">
        <v>5.3254437869822482</v>
      </c>
    </row>
    <row r="43" spans="1:12" s="110" customFormat="1" ht="15" customHeight="1" x14ac:dyDescent="0.2">
      <c r="A43" s="120"/>
      <c r="B43" s="119"/>
      <c r="C43" s="268" t="s">
        <v>107</v>
      </c>
      <c r="D43" s="182"/>
      <c r="E43" s="113">
        <v>51.031636863823934</v>
      </c>
      <c r="F43" s="115">
        <v>371</v>
      </c>
      <c r="G43" s="114">
        <v>383</v>
      </c>
      <c r="H43" s="114">
        <v>369</v>
      </c>
      <c r="I43" s="114">
        <v>380</v>
      </c>
      <c r="J43" s="140">
        <v>363</v>
      </c>
      <c r="K43" s="114">
        <v>8</v>
      </c>
      <c r="L43" s="116">
        <v>2.2038567493112948</v>
      </c>
    </row>
    <row r="44" spans="1:12" s="110" customFormat="1" ht="15" customHeight="1" x14ac:dyDescent="0.2">
      <c r="A44" s="120"/>
      <c r="B44" s="119" t="s">
        <v>205</v>
      </c>
      <c r="C44" s="268"/>
      <c r="D44" s="182"/>
      <c r="E44" s="113">
        <v>20.539348710990502</v>
      </c>
      <c r="F44" s="115">
        <v>3633</v>
      </c>
      <c r="G44" s="114">
        <v>3797</v>
      </c>
      <c r="H44" s="114">
        <v>3818</v>
      </c>
      <c r="I44" s="114">
        <v>3737</v>
      </c>
      <c r="J44" s="140">
        <v>3712</v>
      </c>
      <c r="K44" s="114">
        <v>-79</v>
      </c>
      <c r="L44" s="116">
        <v>-2.1282327586206895</v>
      </c>
    </row>
    <row r="45" spans="1:12" s="110" customFormat="1" ht="15" customHeight="1" x14ac:dyDescent="0.2">
      <c r="A45" s="120"/>
      <c r="B45" s="119"/>
      <c r="C45" s="268" t="s">
        <v>106</v>
      </c>
      <c r="D45" s="182"/>
      <c r="E45" s="113">
        <v>36.251032204789432</v>
      </c>
      <c r="F45" s="115">
        <v>1317</v>
      </c>
      <c r="G45" s="114">
        <v>1329</v>
      </c>
      <c r="H45" s="114">
        <v>1330</v>
      </c>
      <c r="I45" s="114">
        <v>1273</v>
      </c>
      <c r="J45" s="140">
        <v>1269</v>
      </c>
      <c r="K45" s="114">
        <v>48</v>
      </c>
      <c r="L45" s="116">
        <v>3.7825059101654848</v>
      </c>
    </row>
    <row r="46" spans="1:12" s="110" customFormat="1" ht="15" customHeight="1" x14ac:dyDescent="0.2">
      <c r="A46" s="123"/>
      <c r="B46" s="124"/>
      <c r="C46" s="260" t="s">
        <v>107</v>
      </c>
      <c r="D46" s="261"/>
      <c r="E46" s="125">
        <v>63.748967795210568</v>
      </c>
      <c r="F46" s="143">
        <v>2316</v>
      </c>
      <c r="G46" s="144">
        <v>2468</v>
      </c>
      <c r="H46" s="144">
        <v>2488</v>
      </c>
      <c r="I46" s="144">
        <v>2464</v>
      </c>
      <c r="J46" s="145">
        <v>2443</v>
      </c>
      <c r="K46" s="144">
        <v>-127</v>
      </c>
      <c r="L46" s="146">
        <v>-5.1985264019647976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17688</v>
      </c>
      <c r="E11" s="114">
        <v>18238</v>
      </c>
      <c r="F11" s="114">
        <v>18226</v>
      </c>
      <c r="G11" s="114">
        <v>18242</v>
      </c>
      <c r="H11" s="140">
        <v>17908</v>
      </c>
      <c r="I11" s="115">
        <v>-220</v>
      </c>
      <c r="J11" s="116">
        <v>-1.2285012285012284</v>
      </c>
    </row>
    <row r="12" spans="1:15" s="110" customFormat="1" ht="24.95" customHeight="1" x14ac:dyDescent="0.2">
      <c r="A12" s="193" t="s">
        <v>132</v>
      </c>
      <c r="B12" s="194" t="s">
        <v>133</v>
      </c>
      <c r="C12" s="113">
        <v>4.9694708276797828</v>
      </c>
      <c r="D12" s="115">
        <v>879</v>
      </c>
      <c r="E12" s="114">
        <v>892</v>
      </c>
      <c r="F12" s="114">
        <v>930</v>
      </c>
      <c r="G12" s="114">
        <v>858</v>
      </c>
      <c r="H12" s="140">
        <v>823</v>
      </c>
      <c r="I12" s="115">
        <v>56</v>
      </c>
      <c r="J12" s="116">
        <v>6.8043742405832317</v>
      </c>
    </row>
    <row r="13" spans="1:15" s="110" customFormat="1" ht="24.95" customHeight="1" x14ac:dyDescent="0.2">
      <c r="A13" s="193" t="s">
        <v>134</v>
      </c>
      <c r="B13" s="199" t="s">
        <v>214</v>
      </c>
      <c r="C13" s="113">
        <v>1.0572139303482586</v>
      </c>
      <c r="D13" s="115">
        <v>187</v>
      </c>
      <c r="E13" s="114">
        <v>179</v>
      </c>
      <c r="F13" s="114">
        <v>182</v>
      </c>
      <c r="G13" s="114">
        <v>188</v>
      </c>
      <c r="H13" s="140">
        <v>179</v>
      </c>
      <c r="I13" s="115">
        <v>8</v>
      </c>
      <c r="J13" s="116">
        <v>4.4692737430167595</v>
      </c>
    </row>
    <row r="14" spans="1:15" s="287" customFormat="1" ht="24.95" customHeight="1" x14ac:dyDescent="0.2">
      <c r="A14" s="193" t="s">
        <v>215</v>
      </c>
      <c r="B14" s="199" t="s">
        <v>137</v>
      </c>
      <c r="C14" s="113">
        <v>8.1637268204432392</v>
      </c>
      <c r="D14" s="115">
        <v>1444</v>
      </c>
      <c r="E14" s="114">
        <v>1452</v>
      </c>
      <c r="F14" s="114">
        <v>1467</v>
      </c>
      <c r="G14" s="114">
        <v>1465</v>
      </c>
      <c r="H14" s="140">
        <v>1439</v>
      </c>
      <c r="I14" s="115">
        <v>5</v>
      </c>
      <c r="J14" s="116">
        <v>0.34746351633078526</v>
      </c>
      <c r="K14" s="110"/>
      <c r="L14" s="110"/>
      <c r="M14" s="110"/>
      <c r="N14" s="110"/>
      <c r="O14" s="110"/>
    </row>
    <row r="15" spans="1:15" s="110" customFormat="1" ht="24.95" customHeight="1" x14ac:dyDescent="0.2">
      <c r="A15" s="193" t="s">
        <v>216</v>
      </c>
      <c r="B15" s="199" t="s">
        <v>217</v>
      </c>
      <c r="C15" s="113">
        <v>3.9461781999095433</v>
      </c>
      <c r="D15" s="115">
        <v>698</v>
      </c>
      <c r="E15" s="114">
        <v>703</v>
      </c>
      <c r="F15" s="114">
        <v>707</v>
      </c>
      <c r="G15" s="114">
        <v>689</v>
      </c>
      <c r="H15" s="140">
        <v>686</v>
      </c>
      <c r="I15" s="115">
        <v>12</v>
      </c>
      <c r="J15" s="116">
        <v>1.749271137026239</v>
      </c>
    </row>
    <row r="16" spans="1:15" s="287" customFormat="1" ht="24.95" customHeight="1" x14ac:dyDescent="0.2">
      <c r="A16" s="193" t="s">
        <v>218</v>
      </c>
      <c r="B16" s="199" t="s">
        <v>141</v>
      </c>
      <c r="C16" s="113">
        <v>2.877657168701945</v>
      </c>
      <c r="D16" s="115">
        <v>509</v>
      </c>
      <c r="E16" s="114">
        <v>507</v>
      </c>
      <c r="F16" s="114">
        <v>511</v>
      </c>
      <c r="G16" s="114">
        <v>522</v>
      </c>
      <c r="H16" s="140">
        <v>514</v>
      </c>
      <c r="I16" s="115">
        <v>-5</v>
      </c>
      <c r="J16" s="116">
        <v>-0.97276264591439687</v>
      </c>
      <c r="K16" s="110"/>
      <c r="L16" s="110"/>
      <c r="M16" s="110"/>
      <c r="N16" s="110"/>
      <c r="O16" s="110"/>
    </row>
    <row r="17" spans="1:15" s="110" customFormat="1" ht="24.95" customHeight="1" x14ac:dyDescent="0.2">
      <c r="A17" s="193" t="s">
        <v>142</v>
      </c>
      <c r="B17" s="199" t="s">
        <v>220</v>
      </c>
      <c r="C17" s="113">
        <v>1.3398914518317504</v>
      </c>
      <c r="D17" s="115">
        <v>237</v>
      </c>
      <c r="E17" s="114">
        <v>242</v>
      </c>
      <c r="F17" s="114">
        <v>249</v>
      </c>
      <c r="G17" s="114">
        <v>254</v>
      </c>
      <c r="H17" s="140">
        <v>239</v>
      </c>
      <c r="I17" s="115">
        <v>-2</v>
      </c>
      <c r="J17" s="116">
        <v>-0.83682008368200833</v>
      </c>
    </row>
    <row r="18" spans="1:15" s="287" customFormat="1" ht="24.95" customHeight="1" x14ac:dyDescent="0.2">
      <c r="A18" s="201" t="s">
        <v>144</v>
      </c>
      <c r="B18" s="202" t="s">
        <v>145</v>
      </c>
      <c r="C18" s="113">
        <v>4.1723202170963365</v>
      </c>
      <c r="D18" s="115">
        <v>738</v>
      </c>
      <c r="E18" s="114">
        <v>747</v>
      </c>
      <c r="F18" s="114">
        <v>753</v>
      </c>
      <c r="G18" s="114">
        <v>760</v>
      </c>
      <c r="H18" s="140">
        <v>739</v>
      </c>
      <c r="I18" s="115">
        <v>-1</v>
      </c>
      <c r="J18" s="116">
        <v>-0.13531799729364005</v>
      </c>
      <c r="K18" s="110"/>
      <c r="L18" s="110"/>
      <c r="M18" s="110"/>
      <c r="N18" s="110"/>
      <c r="O18" s="110"/>
    </row>
    <row r="19" spans="1:15" s="110" customFormat="1" ht="24.95" customHeight="1" x14ac:dyDescent="0.2">
      <c r="A19" s="193" t="s">
        <v>146</v>
      </c>
      <c r="B19" s="199" t="s">
        <v>147</v>
      </c>
      <c r="C19" s="113">
        <v>19.154228855721392</v>
      </c>
      <c r="D19" s="115">
        <v>3388</v>
      </c>
      <c r="E19" s="114">
        <v>3385</v>
      </c>
      <c r="F19" s="114">
        <v>3349</v>
      </c>
      <c r="G19" s="114">
        <v>3406</v>
      </c>
      <c r="H19" s="140">
        <v>3370</v>
      </c>
      <c r="I19" s="115">
        <v>18</v>
      </c>
      <c r="J19" s="116">
        <v>0.53412462908011871</v>
      </c>
    </row>
    <row r="20" spans="1:15" s="287" customFormat="1" ht="24.95" customHeight="1" x14ac:dyDescent="0.2">
      <c r="A20" s="193" t="s">
        <v>148</v>
      </c>
      <c r="B20" s="199" t="s">
        <v>149</v>
      </c>
      <c r="C20" s="113">
        <v>7.2704658525554047</v>
      </c>
      <c r="D20" s="115">
        <v>1286</v>
      </c>
      <c r="E20" s="114">
        <v>1306</v>
      </c>
      <c r="F20" s="114">
        <v>1317</v>
      </c>
      <c r="G20" s="114">
        <v>1274</v>
      </c>
      <c r="H20" s="140">
        <v>1254</v>
      </c>
      <c r="I20" s="115">
        <v>32</v>
      </c>
      <c r="J20" s="116">
        <v>2.5518341307814993</v>
      </c>
      <c r="K20" s="110"/>
      <c r="L20" s="110"/>
      <c r="M20" s="110"/>
      <c r="N20" s="110"/>
      <c r="O20" s="110"/>
    </row>
    <row r="21" spans="1:15" s="110" customFormat="1" ht="24.95" customHeight="1" x14ac:dyDescent="0.2">
      <c r="A21" s="201" t="s">
        <v>150</v>
      </c>
      <c r="B21" s="202" t="s">
        <v>151</v>
      </c>
      <c r="C21" s="113">
        <v>15.869516056083221</v>
      </c>
      <c r="D21" s="115">
        <v>2807</v>
      </c>
      <c r="E21" s="114">
        <v>3146</v>
      </c>
      <c r="F21" s="114">
        <v>3068</v>
      </c>
      <c r="G21" s="114">
        <v>3135</v>
      </c>
      <c r="H21" s="140">
        <v>2990</v>
      </c>
      <c r="I21" s="115">
        <v>-183</v>
      </c>
      <c r="J21" s="116">
        <v>-6.1204013377926421</v>
      </c>
    </row>
    <row r="22" spans="1:15" s="110" customFormat="1" ht="24.95" customHeight="1" x14ac:dyDescent="0.2">
      <c r="A22" s="201" t="s">
        <v>152</v>
      </c>
      <c r="B22" s="199" t="s">
        <v>153</v>
      </c>
      <c r="C22" s="113">
        <v>0.51447308909995482</v>
      </c>
      <c r="D22" s="115">
        <v>91</v>
      </c>
      <c r="E22" s="114">
        <v>84</v>
      </c>
      <c r="F22" s="114">
        <v>93</v>
      </c>
      <c r="G22" s="114">
        <v>99</v>
      </c>
      <c r="H22" s="140">
        <v>94</v>
      </c>
      <c r="I22" s="115">
        <v>-3</v>
      </c>
      <c r="J22" s="116">
        <v>-3.1914893617021276</v>
      </c>
    </row>
    <row r="23" spans="1:15" s="110" customFormat="1" ht="24.95" customHeight="1" x14ac:dyDescent="0.2">
      <c r="A23" s="193" t="s">
        <v>154</v>
      </c>
      <c r="B23" s="199" t="s">
        <v>155</v>
      </c>
      <c r="C23" s="113">
        <v>0.80280416101311625</v>
      </c>
      <c r="D23" s="115">
        <v>142</v>
      </c>
      <c r="E23" s="114">
        <v>141</v>
      </c>
      <c r="F23" s="114">
        <v>134</v>
      </c>
      <c r="G23" s="114">
        <v>137</v>
      </c>
      <c r="H23" s="140">
        <v>128</v>
      </c>
      <c r="I23" s="115">
        <v>14</v>
      </c>
      <c r="J23" s="116">
        <v>10.9375</v>
      </c>
    </row>
    <row r="24" spans="1:15" s="110" customFormat="1" ht="24.95" customHeight="1" x14ac:dyDescent="0.2">
      <c r="A24" s="193" t="s">
        <v>156</v>
      </c>
      <c r="B24" s="199" t="s">
        <v>221</v>
      </c>
      <c r="C24" s="113">
        <v>4.9864314789687922</v>
      </c>
      <c r="D24" s="115">
        <v>882</v>
      </c>
      <c r="E24" s="114">
        <v>909</v>
      </c>
      <c r="F24" s="114">
        <v>906</v>
      </c>
      <c r="G24" s="114">
        <v>921</v>
      </c>
      <c r="H24" s="140">
        <v>927</v>
      </c>
      <c r="I24" s="115">
        <v>-45</v>
      </c>
      <c r="J24" s="116">
        <v>-4.8543689320388346</v>
      </c>
    </row>
    <row r="25" spans="1:15" s="110" customFormat="1" ht="24.95" customHeight="1" x14ac:dyDescent="0.2">
      <c r="A25" s="193" t="s">
        <v>222</v>
      </c>
      <c r="B25" s="204" t="s">
        <v>159</v>
      </c>
      <c r="C25" s="113">
        <v>9.3792401628222528</v>
      </c>
      <c r="D25" s="115">
        <v>1659</v>
      </c>
      <c r="E25" s="114">
        <v>1686</v>
      </c>
      <c r="F25" s="114">
        <v>1703</v>
      </c>
      <c r="G25" s="114">
        <v>1680</v>
      </c>
      <c r="H25" s="140">
        <v>1626</v>
      </c>
      <c r="I25" s="115">
        <v>33</v>
      </c>
      <c r="J25" s="116">
        <v>2.0295202952029521</v>
      </c>
    </row>
    <row r="26" spans="1:15" s="110" customFormat="1" ht="24.95" customHeight="1" x14ac:dyDescent="0.2">
      <c r="A26" s="201">
        <v>782.78300000000002</v>
      </c>
      <c r="B26" s="203" t="s">
        <v>160</v>
      </c>
      <c r="C26" s="113">
        <v>0.39009497964721845</v>
      </c>
      <c r="D26" s="115">
        <v>69</v>
      </c>
      <c r="E26" s="114">
        <v>71</v>
      </c>
      <c r="F26" s="114">
        <v>75</v>
      </c>
      <c r="G26" s="114">
        <v>78</v>
      </c>
      <c r="H26" s="140">
        <v>82</v>
      </c>
      <c r="I26" s="115">
        <v>-13</v>
      </c>
      <c r="J26" s="116">
        <v>-15.853658536585366</v>
      </c>
    </row>
    <row r="27" spans="1:15" s="110" customFormat="1" ht="24.95" customHeight="1" x14ac:dyDescent="0.2">
      <c r="A27" s="193" t="s">
        <v>161</v>
      </c>
      <c r="B27" s="199" t="s">
        <v>162</v>
      </c>
      <c r="C27" s="113">
        <v>1.4077340569877883</v>
      </c>
      <c r="D27" s="115">
        <v>249</v>
      </c>
      <c r="E27" s="114">
        <v>257</v>
      </c>
      <c r="F27" s="114">
        <v>258</v>
      </c>
      <c r="G27" s="114">
        <v>251</v>
      </c>
      <c r="H27" s="140">
        <v>252</v>
      </c>
      <c r="I27" s="115">
        <v>-3</v>
      </c>
      <c r="J27" s="116">
        <v>-1.1904761904761905</v>
      </c>
    </row>
    <row r="28" spans="1:15" s="110" customFormat="1" ht="24.95" customHeight="1" x14ac:dyDescent="0.2">
      <c r="A28" s="193" t="s">
        <v>163</v>
      </c>
      <c r="B28" s="199" t="s">
        <v>164</v>
      </c>
      <c r="C28" s="113">
        <v>2.0522388059701493</v>
      </c>
      <c r="D28" s="115">
        <v>363</v>
      </c>
      <c r="E28" s="114">
        <v>399</v>
      </c>
      <c r="F28" s="114">
        <v>401</v>
      </c>
      <c r="G28" s="114">
        <v>403</v>
      </c>
      <c r="H28" s="140">
        <v>414</v>
      </c>
      <c r="I28" s="115">
        <v>-51</v>
      </c>
      <c r="J28" s="116">
        <v>-12.318840579710145</v>
      </c>
    </row>
    <row r="29" spans="1:15" s="110" customFormat="1" ht="24.95" customHeight="1" x14ac:dyDescent="0.2">
      <c r="A29" s="193">
        <v>86</v>
      </c>
      <c r="B29" s="199" t="s">
        <v>165</v>
      </c>
      <c r="C29" s="113">
        <v>4.0253279059249207</v>
      </c>
      <c r="D29" s="115">
        <v>712</v>
      </c>
      <c r="E29" s="114">
        <v>718</v>
      </c>
      <c r="F29" s="114">
        <v>716</v>
      </c>
      <c r="G29" s="114">
        <v>721</v>
      </c>
      <c r="H29" s="140">
        <v>725</v>
      </c>
      <c r="I29" s="115">
        <v>-13</v>
      </c>
      <c r="J29" s="116">
        <v>-1.7931034482758621</v>
      </c>
    </row>
    <row r="30" spans="1:15" s="110" customFormat="1" ht="24.95" customHeight="1" x14ac:dyDescent="0.2">
      <c r="A30" s="193">
        <v>87.88</v>
      </c>
      <c r="B30" s="204" t="s">
        <v>166</v>
      </c>
      <c r="C30" s="113">
        <v>5.6535504296698322</v>
      </c>
      <c r="D30" s="115">
        <v>1000</v>
      </c>
      <c r="E30" s="114">
        <v>991</v>
      </c>
      <c r="F30" s="114">
        <v>987</v>
      </c>
      <c r="G30" s="114">
        <v>1006</v>
      </c>
      <c r="H30" s="140">
        <v>1019</v>
      </c>
      <c r="I30" s="115">
        <v>-19</v>
      </c>
      <c r="J30" s="116">
        <v>-1.8645731108930323</v>
      </c>
    </row>
    <row r="31" spans="1:15" s="110" customFormat="1" ht="24.95" customHeight="1" x14ac:dyDescent="0.2">
      <c r="A31" s="193" t="s">
        <v>167</v>
      </c>
      <c r="B31" s="199" t="s">
        <v>168</v>
      </c>
      <c r="C31" s="113">
        <v>10.13116236996834</v>
      </c>
      <c r="D31" s="115">
        <v>1792</v>
      </c>
      <c r="E31" s="114">
        <v>1875</v>
      </c>
      <c r="F31" s="114">
        <v>1887</v>
      </c>
      <c r="G31" s="114">
        <v>1860</v>
      </c>
      <c r="H31" s="140">
        <v>1847</v>
      </c>
      <c r="I31" s="115">
        <v>-55</v>
      </c>
      <c r="J31" s="116">
        <v>-2.9778018408229561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4.9694708276797828</v>
      </c>
      <c r="D34" s="115">
        <v>879</v>
      </c>
      <c r="E34" s="114">
        <v>892</v>
      </c>
      <c r="F34" s="114">
        <v>930</v>
      </c>
      <c r="G34" s="114">
        <v>858</v>
      </c>
      <c r="H34" s="140">
        <v>823</v>
      </c>
      <c r="I34" s="115">
        <v>56</v>
      </c>
      <c r="J34" s="116">
        <v>6.8043742405832317</v>
      </c>
    </row>
    <row r="35" spans="1:10" s="110" customFormat="1" ht="24.95" customHeight="1" x14ac:dyDescent="0.2">
      <c r="A35" s="292" t="s">
        <v>171</v>
      </c>
      <c r="B35" s="293" t="s">
        <v>172</v>
      </c>
      <c r="C35" s="113">
        <v>13.393260967887834</v>
      </c>
      <c r="D35" s="115">
        <v>2369</v>
      </c>
      <c r="E35" s="114">
        <v>2378</v>
      </c>
      <c r="F35" s="114">
        <v>2402</v>
      </c>
      <c r="G35" s="114">
        <v>2413</v>
      </c>
      <c r="H35" s="140">
        <v>2357</v>
      </c>
      <c r="I35" s="115">
        <v>12</v>
      </c>
      <c r="J35" s="116">
        <v>0.50912176495545181</v>
      </c>
    </row>
    <row r="36" spans="1:10" s="110" customFormat="1" ht="24.95" customHeight="1" x14ac:dyDescent="0.2">
      <c r="A36" s="294" t="s">
        <v>173</v>
      </c>
      <c r="B36" s="295" t="s">
        <v>174</v>
      </c>
      <c r="C36" s="125">
        <v>81.637268204432388</v>
      </c>
      <c r="D36" s="143">
        <v>14440</v>
      </c>
      <c r="E36" s="144">
        <v>14968</v>
      </c>
      <c r="F36" s="144">
        <v>14894</v>
      </c>
      <c r="G36" s="144">
        <v>14971</v>
      </c>
      <c r="H36" s="145">
        <v>14728</v>
      </c>
      <c r="I36" s="143">
        <v>-288</v>
      </c>
      <c r="J36" s="146">
        <v>-1.955458989679522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17688</v>
      </c>
      <c r="F11" s="264">
        <v>18238</v>
      </c>
      <c r="G11" s="264">
        <v>18226</v>
      </c>
      <c r="H11" s="264">
        <v>18242</v>
      </c>
      <c r="I11" s="265">
        <v>17908</v>
      </c>
      <c r="J11" s="263">
        <v>-220</v>
      </c>
      <c r="K11" s="266">
        <v>-1.2285012285012284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45.3527815468114</v>
      </c>
      <c r="E13" s="115">
        <v>8022</v>
      </c>
      <c r="F13" s="114">
        <v>8242</v>
      </c>
      <c r="G13" s="114">
        <v>8248</v>
      </c>
      <c r="H13" s="114">
        <v>8235</v>
      </c>
      <c r="I13" s="140">
        <v>8048</v>
      </c>
      <c r="J13" s="115">
        <v>-26</v>
      </c>
      <c r="K13" s="116">
        <v>-0.32306163021868789</v>
      </c>
    </row>
    <row r="14" spans="1:15" ht="15.95" customHeight="1" x14ac:dyDescent="0.2">
      <c r="A14" s="306" t="s">
        <v>230</v>
      </c>
      <c r="B14" s="307"/>
      <c r="C14" s="308"/>
      <c r="D14" s="113">
        <v>45.098371777476252</v>
      </c>
      <c r="E14" s="115">
        <v>7977</v>
      </c>
      <c r="F14" s="114">
        <v>8246</v>
      </c>
      <c r="G14" s="114">
        <v>8232</v>
      </c>
      <c r="H14" s="114">
        <v>8290</v>
      </c>
      <c r="I14" s="140">
        <v>8154</v>
      </c>
      <c r="J14" s="115">
        <v>-177</v>
      </c>
      <c r="K14" s="116">
        <v>-2.1707137601177338</v>
      </c>
    </row>
    <row r="15" spans="1:15" ht="15.95" customHeight="1" x14ac:dyDescent="0.2">
      <c r="A15" s="306" t="s">
        <v>231</v>
      </c>
      <c r="B15" s="307"/>
      <c r="C15" s="308"/>
      <c r="D15" s="113">
        <v>4.3023518769787428</v>
      </c>
      <c r="E15" s="115">
        <v>761</v>
      </c>
      <c r="F15" s="114">
        <v>805</v>
      </c>
      <c r="G15" s="114">
        <v>806</v>
      </c>
      <c r="H15" s="114">
        <v>757</v>
      </c>
      <c r="I15" s="140">
        <v>769</v>
      </c>
      <c r="J15" s="115">
        <v>-8</v>
      </c>
      <c r="K15" s="116">
        <v>-1.0403120936280885</v>
      </c>
    </row>
    <row r="16" spans="1:15" ht="15.95" customHeight="1" x14ac:dyDescent="0.2">
      <c r="A16" s="306" t="s">
        <v>232</v>
      </c>
      <c r="B16" s="307"/>
      <c r="C16" s="308"/>
      <c r="D16" s="113">
        <v>2.2896879240162824</v>
      </c>
      <c r="E16" s="115">
        <v>405</v>
      </c>
      <c r="F16" s="114">
        <v>409</v>
      </c>
      <c r="G16" s="114">
        <v>401</v>
      </c>
      <c r="H16" s="114">
        <v>405</v>
      </c>
      <c r="I16" s="140">
        <v>398</v>
      </c>
      <c r="J16" s="115">
        <v>7</v>
      </c>
      <c r="K16" s="116">
        <v>1.7587939698492463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3.8104929895974671</v>
      </c>
      <c r="E18" s="115">
        <v>674</v>
      </c>
      <c r="F18" s="114">
        <v>675</v>
      </c>
      <c r="G18" s="114">
        <v>712</v>
      </c>
      <c r="H18" s="114">
        <v>674</v>
      </c>
      <c r="I18" s="140">
        <v>651</v>
      </c>
      <c r="J18" s="115">
        <v>23</v>
      </c>
      <c r="K18" s="116">
        <v>3.5330261136712751</v>
      </c>
    </row>
    <row r="19" spans="1:11" ht="14.1" customHeight="1" x14ac:dyDescent="0.2">
      <c r="A19" s="306" t="s">
        <v>235</v>
      </c>
      <c r="B19" s="307" t="s">
        <v>236</v>
      </c>
      <c r="C19" s="308"/>
      <c r="D19" s="113">
        <v>3.4260515603799186</v>
      </c>
      <c r="E19" s="115">
        <v>606</v>
      </c>
      <c r="F19" s="114">
        <v>608</v>
      </c>
      <c r="G19" s="114">
        <v>641</v>
      </c>
      <c r="H19" s="114">
        <v>601</v>
      </c>
      <c r="I19" s="140">
        <v>580</v>
      </c>
      <c r="J19" s="115">
        <v>26</v>
      </c>
      <c r="K19" s="116">
        <v>4.4827586206896548</v>
      </c>
    </row>
    <row r="20" spans="1:11" ht="14.1" customHeight="1" x14ac:dyDescent="0.2">
      <c r="A20" s="306">
        <v>12</v>
      </c>
      <c r="B20" s="307" t="s">
        <v>237</v>
      </c>
      <c r="C20" s="308"/>
      <c r="D20" s="113">
        <v>2.566711895070104</v>
      </c>
      <c r="E20" s="115">
        <v>454</v>
      </c>
      <c r="F20" s="114">
        <v>447</v>
      </c>
      <c r="G20" s="114">
        <v>479</v>
      </c>
      <c r="H20" s="114">
        <v>467</v>
      </c>
      <c r="I20" s="140">
        <v>457</v>
      </c>
      <c r="J20" s="115">
        <v>-3</v>
      </c>
      <c r="K20" s="116">
        <v>-0.65645514223194745</v>
      </c>
    </row>
    <row r="21" spans="1:11" ht="14.1" customHeight="1" x14ac:dyDescent="0.2">
      <c r="A21" s="306">
        <v>21</v>
      </c>
      <c r="B21" s="307" t="s">
        <v>238</v>
      </c>
      <c r="C21" s="308"/>
      <c r="D21" s="113">
        <v>0.14133876074174581</v>
      </c>
      <c r="E21" s="115">
        <v>25</v>
      </c>
      <c r="F21" s="114">
        <v>32</v>
      </c>
      <c r="G21" s="114">
        <v>34</v>
      </c>
      <c r="H21" s="114">
        <v>33</v>
      </c>
      <c r="I21" s="140">
        <v>32</v>
      </c>
      <c r="J21" s="115">
        <v>-7</v>
      </c>
      <c r="K21" s="116">
        <v>-21.875</v>
      </c>
    </row>
    <row r="22" spans="1:11" ht="14.1" customHeight="1" x14ac:dyDescent="0.2">
      <c r="A22" s="306">
        <v>22</v>
      </c>
      <c r="B22" s="307" t="s">
        <v>239</v>
      </c>
      <c r="C22" s="308"/>
      <c r="D22" s="113">
        <v>0.80280416101311625</v>
      </c>
      <c r="E22" s="115">
        <v>142</v>
      </c>
      <c r="F22" s="114">
        <v>150</v>
      </c>
      <c r="G22" s="114">
        <v>156</v>
      </c>
      <c r="H22" s="114">
        <v>157</v>
      </c>
      <c r="I22" s="140">
        <v>161</v>
      </c>
      <c r="J22" s="115">
        <v>-19</v>
      </c>
      <c r="K22" s="116">
        <v>-11.801242236024844</v>
      </c>
    </row>
    <row r="23" spans="1:11" ht="14.1" customHeight="1" x14ac:dyDescent="0.2">
      <c r="A23" s="306">
        <v>23</v>
      </c>
      <c r="B23" s="307" t="s">
        <v>240</v>
      </c>
      <c r="C23" s="308"/>
      <c r="D23" s="113">
        <v>0.99502487562189057</v>
      </c>
      <c r="E23" s="115">
        <v>176</v>
      </c>
      <c r="F23" s="114">
        <v>180</v>
      </c>
      <c r="G23" s="114">
        <v>180</v>
      </c>
      <c r="H23" s="114">
        <v>181</v>
      </c>
      <c r="I23" s="140">
        <v>174</v>
      </c>
      <c r="J23" s="115">
        <v>2</v>
      </c>
      <c r="K23" s="116">
        <v>1.1494252873563218</v>
      </c>
    </row>
    <row r="24" spans="1:11" ht="14.1" customHeight="1" x14ac:dyDescent="0.2">
      <c r="A24" s="306">
        <v>24</v>
      </c>
      <c r="B24" s="307" t="s">
        <v>241</v>
      </c>
      <c r="C24" s="308"/>
      <c r="D24" s="113">
        <v>1.0232926277702397</v>
      </c>
      <c r="E24" s="115">
        <v>181</v>
      </c>
      <c r="F24" s="114">
        <v>185</v>
      </c>
      <c r="G24" s="114">
        <v>192</v>
      </c>
      <c r="H24" s="114">
        <v>197</v>
      </c>
      <c r="I24" s="140">
        <v>196</v>
      </c>
      <c r="J24" s="115">
        <v>-15</v>
      </c>
      <c r="K24" s="116">
        <v>-7.6530612244897958</v>
      </c>
    </row>
    <row r="25" spans="1:11" ht="14.1" customHeight="1" x14ac:dyDescent="0.2">
      <c r="A25" s="306">
        <v>25</v>
      </c>
      <c r="B25" s="307" t="s">
        <v>242</v>
      </c>
      <c r="C25" s="308"/>
      <c r="D25" s="113">
        <v>1.249434644957033</v>
      </c>
      <c r="E25" s="115">
        <v>221</v>
      </c>
      <c r="F25" s="114">
        <v>218</v>
      </c>
      <c r="G25" s="114">
        <v>211</v>
      </c>
      <c r="H25" s="114">
        <v>214</v>
      </c>
      <c r="I25" s="140">
        <v>214</v>
      </c>
      <c r="J25" s="115">
        <v>7</v>
      </c>
      <c r="K25" s="116">
        <v>3.2710280373831777</v>
      </c>
    </row>
    <row r="26" spans="1:11" ht="14.1" customHeight="1" x14ac:dyDescent="0.2">
      <c r="A26" s="306">
        <v>26</v>
      </c>
      <c r="B26" s="307" t="s">
        <v>243</v>
      </c>
      <c r="C26" s="308"/>
      <c r="D26" s="113">
        <v>0.51447308909995482</v>
      </c>
      <c r="E26" s="115">
        <v>91</v>
      </c>
      <c r="F26" s="114">
        <v>92</v>
      </c>
      <c r="G26" s="114">
        <v>89</v>
      </c>
      <c r="H26" s="114">
        <v>92</v>
      </c>
      <c r="I26" s="140">
        <v>94</v>
      </c>
      <c r="J26" s="115">
        <v>-3</v>
      </c>
      <c r="K26" s="116">
        <v>-3.1914893617021276</v>
      </c>
    </row>
    <row r="27" spans="1:11" ht="14.1" customHeight="1" x14ac:dyDescent="0.2">
      <c r="A27" s="306">
        <v>27</v>
      </c>
      <c r="B27" s="307" t="s">
        <v>244</v>
      </c>
      <c r="C27" s="308"/>
      <c r="D27" s="113">
        <v>0.33921302578018997</v>
      </c>
      <c r="E27" s="115">
        <v>60</v>
      </c>
      <c r="F27" s="114">
        <v>60</v>
      </c>
      <c r="G27" s="114">
        <v>61</v>
      </c>
      <c r="H27" s="114">
        <v>67</v>
      </c>
      <c r="I27" s="140">
        <v>57</v>
      </c>
      <c r="J27" s="115">
        <v>3</v>
      </c>
      <c r="K27" s="116">
        <v>5.2631578947368425</v>
      </c>
    </row>
    <row r="28" spans="1:11" ht="14.1" customHeight="1" x14ac:dyDescent="0.2">
      <c r="A28" s="306">
        <v>28</v>
      </c>
      <c r="B28" s="307" t="s">
        <v>245</v>
      </c>
      <c r="C28" s="308"/>
      <c r="D28" s="113">
        <v>0.67277250113071008</v>
      </c>
      <c r="E28" s="115">
        <v>119</v>
      </c>
      <c r="F28" s="114">
        <v>111</v>
      </c>
      <c r="G28" s="114">
        <v>97</v>
      </c>
      <c r="H28" s="114">
        <v>101</v>
      </c>
      <c r="I28" s="140">
        <v>105</v>
      </c>
      <c r="J28" s="115">
        <v>14</v>
      </c>
      <c r="K28" s="116">
        <v>13.333333333333334</v>
      </c>
    </row>
    <row r="29" spans="1:11" ht="14.1" customHeight="1" x14ac:dyDescent="0.2">
      <c r="A29" s="306">
        <v>29</v>
      </c>
      <c r="B29" s="307" t="s">
        <v>246</v>
      </c>
      <c r="C29" s="308"/>
      <c r="D29" s="113">
        <v>3.9122568973315244</v>
      </c>
      <c r="E29" s="115">
        <v>692</v>
      </c>
      <c r="F29" s="114">
        <v>729</v>
      </c>
      <c r="G29" s="114">
        <v>708</v>
      </c>
      <c r="H29" s="114">
        <v>689</v>
      </c>
      <c r="I29" s="140">
        <v>674</v>
      </c>
      <c r="J29" s="115">
        <v>18</v>
      </c>
      <c r="K29" s="116">
        <v>2.6706231454005933</v>
      </c>
    </row>
    <row r="30" spans="1:11" ht="14.1" customHeight="1" x14ac:dyDescent="0.2">
      <c r="A30" s="306" t="s">
        <v>247</v>
      </c>
      <c r="B30" s="307" t="s">
        <v>248</v>
      </c>
      <c r="C30" s="308"/>
      <c r="D30" s="113">
        <v>1.1759384893713252</v>
      </c>
      <c r="E30" s="115">
        <v>208</v>
      </c>
      <c r="F30" s="114">
        <v>209</v>
      </c>
      <c r="G30" s="114">
        <v>205</v>
      </c>
      <c r="H30" s="114">
        <v>179</v>
      </c>
      <c r="I30" s="140">
        <v>183</v>
      </c>
      <c r="J30" s="115">
        <v>25</v>
      </c>
      <c r="K30" s="116">
        <v>13.66120218579235</v>
      </c>
    </row>
    <row r="31" spans="1:11" ht="14.1" customHeight="1" x14ac:dyDescent="0.2">
      <c r="A31" s="306" t="s">
        <v>249</v>
      </c>
      <c r="B31" s="307" t="s">
        <v>250</v>
      </c>
      <c r="C31" s="308"/>
      <c r="D31" s="113">
        <v>2.7363184079601992</v>
      </c>
      <c r="E31" s="115">
        <v>484</v>
      </c>
      <c r="F31" s="114">
        <v>520</v>
      </c>
      <c r="G31" s="114">
        <v>503</v>
      </c>
      <c r="H31" s="114">
        <v>510</v>
      </c>
      <c r="I31" s="140">
        <v>491</v>
      </c>
      <c r="J31" s="115">
        <v>-7</v>
      </c>
      <c r="K31" s="116">
        <v>-1.4256619144602851</v>
      </c>
    </row>
    <row r="32" spans="1:11" ht="14.1" customHeight="1" x14ac:dyDescent="0.2">
      <c r="A32" s="306">
        <v>31</v>
      </c>
      <c r="B32" s="307" t="s">
        <v>251</v>
      </c>
      <c r="C32" s="308"/>
      <c r="D32" s="113">
        <v>0.15264586160108548</v>
      </c>
      <c r="E32" s="115">
        <v>27</v>
      </c>
      <c r="F32" s="114">
        <v>29</v>
      </c>
      <c r="G32" s="114">
        <v>28</v>
      </c>
      <c r="H32" s="114">
        <v>28</v>
      </c>
      <c r="I32" s="140">
        <v>31</v>
      </c>
      <c r="J32" s="115">
        <v>-4</v>
      </c>
      <c r="K32" s="116">
        <v>-12.903225806451612</v>
      </c>
    </row>
    <row r="33" spans="1:11" ht="14.1" customHeight="1" x14ac:dyDescent="0.2">
      <c r="A33" s="306">
        <v>32</v>
      </c>
      <c r="B33" s="307" t="s">
        <v>252</v>
      </c>
      <c r="C33" s="308"/>
      <c r="D33" s="113">
        <v>0.92152872003618269</v>
      </c>
      <c r="E33" s="115">
        <v>163</v>
      </c>
      <c r="F33" s="114">
        <v>157</v>
      </c>
      <c r="G33" s="114">
        <v>152</v>
      </c>
      <c r="H33" s="114">
        <v>167</v>
      </c>
      <c r="I33" s="140">
        <v>157</v>
      </c>
      <c r="J33" s="115">
        <v>6</v>
      </c>
      <c r="K33" s="116">
        <v>3.8216560509554141</v>
      </c>
    </row>
    <row r="34" spans="1:11" ht="14.1" customHeight="1" x14ac:dyDescent="0.2">
      <c r="A34" s="306">
        <v>33</v>
      </c>
      <c r="B34" s="307" t="s">
        <v>253</v>
      </c>
      <c r="C34" s="308"/>
      <c r="D34" s="113">
        <v>0.35617367706919945</v>
      </c>
      <c r="E34" s="115">
        <v>63</v>
      </c>
      <c r="F34" s="114">
        <v>66</v>
      </c>
      <c r="G34" s="114">
        <v>66</v>
      </c>
      <c r="H34" s="114">
        <v>61</v>
      </c>
      <c r="I34" s="140">
        <v>62</v>
      </c>
      <c r="J34" s="115">
        <v>1</v>
      </c>
      <c r="K34" s="116">
        <v>1.6129032258064515</v>
      </c>
    </row>
    <row r="35" spans="1:11" ht="14.1" customHeight="1" x14ac:dyDescent="0.2">
      <c r="A35" s="306">
        <v>34</v>
      </c>
      <c r="B35" s="307" t="s">
        <v>254</v>
      </c>
      <c r="C35" s="308"/>
      <c r="D35" s="113">
        <v>3.2225237449118045</v>
      </c>
      <c r="E35" s="115">
        <v>570</v>
      </c>
      <c r="F35" s="114">
        <v>588</v>
      </c>
      <c r="G35" s="114">
        <v>594</v>
      </c>
      <c r="H35" s="114">
        <v>588</v>
      </c>
      <c r="I35" s="140">
        <v>582</v>
      </c>
      <c r="J35" s="115">
        <v>-12</v>
      </c>
      <c r="K35" s="116">
        <v>-2.0618556701030926</v>
      </c>
    </row>
    <row r="36" spans="1:11" ht="14.1" customHeight="1" x14ac:dyDescent="0.2">
      <c r="A36" s="306">
        <v>41</v>
      </c>
      <c r="B36" s="307" t="s">
        <v>255</v>
      </c>
      <c r="C36" s="308"/>
      <c r="D36" s="113">
        <v>6.7842605156037988E-2</v>
      </c>
      <c r="E36" s="115">
        <v>12</v>
      </c>
      <c r="F36" s="114">
        <v>10</v>
      </c>
      <c r="G36" s="114">
        <v>10</v>
      </c>
      <c r="H36" s="114">
        <v>10</v>
      </c>
      <c r="I36" s="140">
        <v>13</v>
      </c>
      <c r="J36" s="115">
        <v>-1</v>
      </c>
      <c r="K36" s="116">
        <v>-7.6923076923076925</v>
      </c>
    </row>
    <row r="37" spans="1:11" ht="14.1" customHeight="1" x14ac:dyDescent="0.2">
      <c r="A37" s="306">
        <v>42</v>
      </c>
      <c r="B37" s="307" t="s">
        <v>256</v>
      </c>
      <c r="C37" s="308"/>
      <c r="D37" s="113">
        <v>1.6960651289009497E-2</v>
      </c>
      <c r="E37" s="115">
        <v>3</v>
      </c>
      <c r="F37" s="114">
        <v>4</v>
      </c>
      <c r="G37" s="114">
        <v>5</v>
      </c>
      <c r="H37" s="114">
        <v>5</v>
      </c>
      <c r="I37" s="140" t="s">
        <v>513</v>
      </c>
      <c r="J37" s="115" t="s">
        <v>513</v>
      </c>
      <c r="K37" s="116" t="s">
        <v>513</v>
      </c>
    </row>
    <row r="38" spans="1:11" ht="14.1" customHeight="1" x14ac:dyDescent="0.2">
      <c r="A38" s="306">
        <v>43</v>
      </c>
      <c r="B38" s="307" t="s">
        <v>257</v>
      </c>
      <c r="C38" s="308"/>
      <c r="D38" s="113">
        <v>0.17526006331976482</v>
      </c>
      <c r="E38" s="115">
        <v>31</v>
      </c>
      <c r="F38" s="114">
        <v>26</v>
      </c>
      <c r="G38" s="114">
        <v>27</v>
      </c>
      <c r="H38" s="114">
        <v>34</v>
      </c>
      <c r="I38" s="140">
        <v>36</v>
      </c>
      <c r="J38" s="115">
        <v>-5</v>
      </c>
      <c r="K38" s="116">
        <v>-13.888888888888889</v>
      </c>
    </row>
    <row r="39" spans="1:11" ht="14.1" customHeight="1" x14ac:dyDescent="0.2">
      <c r="A39" s="306">
        <v>51</v>
      </c>
      <c r="B39" s="307" t="s">
        <v>258</v>
      </c>
      <c r="C39" s="308"/>
      <c r="D39" s="113">
        <v>8.7064676616915424</v>
      </c>
      <c r="E39" s="115">
        <v>1540</v>
      </c>
      <c r="F39" s="114">
        <v>1566</v>
      </c>
      <c r="G39" s="114">
        <v>1544</v>
      </c>
      <c r="H39" s="114">
        <v>1474</v>
      </c>
      <c r="I39" s="140">
        <v>1445</v>
      </c>
      <c r="J39" s="115">
        <v>95</v>
      </c>
      <c r="K39" s="116">
        <v>6.5743944636678204</v>
      </c>
    </row>
    <row r="40" spans="1:11" ht="14.1" customHeight="1" x14ac:dyDescent="0.2">
      <c r="A40" s="306" t="s">
        <v>259</v>
      </c>
      <c r="B40" s="307" t="s">
        <v>260</v>
      </c>
      <c r="C40" s="308"/>
      <c r="D40" s="113">
        <v>8.4520578923564003</v>
      </c>
      <c r="E40" s="115">
        <v>1495</v>
      </c>
      <c r="F40" s="114">
        <v>1524</v>
      </c>
      <c r="G40" s="114">
        <v>1503</v>
      </c>
      <c r="H40" s="114">
        <v>1442</v>
      </c>
      <c r="I40" s="140">
        <v>1414</v>
      </c>
      <c r="J40" s="115">
        <v>81</v>
      </c>
      <c r="K40" s="116">
        <v>5.7284299858557288</v>
      </c>
    </row>
    <row r="41" spans="1:11" ht="14.1" customHeight="1" x14ac:dyDescent="0.2">
      <c r="A41" s="306"/>
      <c r="B41" s="307" t="s">
        <v>261</v>
      </c>
      <c r="C41" s="308"/>
      <c r="D41" s="113">
        <v>4.4776119402985071</v>
      </c>
      <c r="E41" s="115">
        <v>792</v>
      </c>
      <c r="F41" s="114">
        <v>811</v>
      </c>
      <c r="G41" s="114">
        <v>803</v>
      </c>
      <c r="H41" s="114">
        <v>785</v>
      </c>
      <c r="I41" s="140">
        <v>768</v>
      </c>
      <c r="J41" s="115">
        <v>24</v>
      </c>
      <c r="K41" s="116">
        <v>3.125</v>
      </c>
    </row>
    <row r="42" spans="1:11" ht="14.1" customHeight="1" x14ac:dyDescent="0.2">
      <c r="A42" s="306">
        <v>52</v>
      </c>
      <c r="B42" s="307" t="s">
        <v>262</v>
      </c>
      <c r="C42" s="308"/>
      <c r="D42" s="113">
        <v>4.799864314789688</v>
      </c>
      <c r="E42" s="115">
        <v>849</v>
      </c>
      <c r="F42" s="114">
        <v>852</v>
      </c>
      <c r="G42" s="114">
        <v>861</v>
      </c>
      <c r="H42" s="114">
        <v>896</v>
      </c>
      <c r="I42" s="140">
        <v>872</v>
      </c>
      <c r="J42" s="115">
        <v>-23</v>
      </c>
      <c r="K42" s="116">
        <v>-2.6376146788990824</v>
      </c>
    </row>
    <row r="43" spans="1:11" ht="14.1" customHeight="1" x14ac:dyDescent="0.2">
      <c r="A43" s="306" t="s">
        <v>263</v>
      </c>
      <c r="B43" s="307" t="s">
        <v>264</v>
      </c>
      <c r="C43" s="308"/>
      <c r="D43" s="113">
        <v>4.2627770239710534</v>
      </c>
      <c r="E43" s="115">
        <v>754</v>
      </c>
      <c r="F43" s="114">
        <v>756</v>
      </c>
      <c r="G43" s="114">
        <v>753</v>
      </c>
      <c r="H43" s="114">
        <v>790</v>
      </c>
      <c r="I43" s="140">
        <v>784</v>
      </c>
      <c r="J43" s="115">
        <v>-30</v>
      </c>
      <c r="K43" s="116">
        <v>-3.8265306122448979</v>
      </c>
    </row>
    <row r="44" spans="1:11" ht="14.1" customHeight="1" x14ac:dyDescent="0.2">
      <c r="A44" s="306">
        <v>53</v>
      </c>
      <c r="B44" s="307" t="s">
        <v>265</v>
      </c>
      <c r="C44" s="308"/>
      <c r="D44" s="113">
        <v>1.2607417458163728</v>
      </c>
      <c r="E44" s="115">
        <v>223</v>
      </c>
      <c r="F44" s="114">
        <v>217</v>
      </c>
      <c r="G44" s="114">
        <v>224</v>
      </c>
      <c r="H44" s="114">
        <v>211</v>
      </c>
      <c r="I44" s="140">
        <v>206</v>
      </c>
      <c r="J44" s="115">
        <v>17</v>
      </c>
      <c r="K44" s="116">
        <v>8.2524271844660202</v>
      </c>
    </row>
    <row r="45" spans="1:11" ht="14.1" customHeight="1" x14ac:dyDescent="0.2">
      <c r="A45" s="306" t="s">
        <v>266</v>
      </c>
      <c r="B45" s="307" t="s">
        <v>267</v>
      </c>
      <c r="C45" s="308"/>
      <c r="D45" s="113">
        <v>1.2550881953867028</v>
      </c>
      <c r="E45" s="115">
        <v>222</v>
      </c>
      <c r="F45" s="114">
        <v>216</v>
      </c>
      <c r="G45" s="114">
        <v>222</v>
      </c>
      <c r="H45" s="114">
        <v>209</v>
      </c>
      <c r="I45" s="140">
        <v>204</v>
      </c>
      <c r="J45" s="115">
        <v>18</v>
      </c>
      <c r="K45" s="116">
        <v>8.8235294117647065</v>
      </c>
    </row>
    <row r="46" spans="1:11" ht="14.1" customHeight="1" x14ac:dyDescent="0.2">
      <c r="A46" s="306">
        <v>54</v>
      </c>
      <c r="B46" s="307" t="s">
        <v>268</v>
      </c>
      <c r="C46" s="308"/>
      <c r="D46" s="113">
        <v>16.564902758932611</v>
      </c>
      <c r="E46" s="115">
        <v>2930</v>
      </c>
      <c r="F46" s="114">
        <v>2985</v>
      </c>
      <c r="G46" s="114">
        <v>3003</v>
      </c>
      <c r="H46" s="114">
        <v>2988</v>
      </c>
      <c r="I46" s="140">
        <v>2972</v>
      </c>
      <c r="J46" s="115">
        <v>-42</v>
      </c>
      <c r="K46" s="116">
        <v>-1.4131897711978465</v>
      </c>
    </row>
    <row r="47" spans="1:11" ht="14.1" customHeight="1" x14ac:dyDescent="0.2">
      <c r="A47" s="306">
        <v>61</v>
      </c>
      <c r="B47" s="307" t="s">
        <v>269</v>
      </c>
      <c r="C47" s="308"/>
      <c r="D47" s="113">
        <v>0.54274084124830391</v>
      </c>
      <c r="E47" s="115">
        <v>96</v>
      </c>
      <c r="F47" s="114">
        <v>98</v>
      </c>
      <c r="G47" s="114">
        <v>96</v>
      </c>
      <c r="H47" s="114">
        <v>89</v>
      </c>
      <c r="I47" s="140">
        <v>91</v>
      </c>
      <c r="J47" s="115">
        <v>5</v>
      </c>
      <c r="K47" s="116">
        <v>5.4945054945054945</v>
      </c>
    </row>
    <row r="48" spans="1:11" ht="14.1" customHeight="1" x14ac:dyDescent="0.2">
      <c r="A48" s="306">
        <v>62</v>
      </c>
      <c r="B48" s="307" t="s">
        <v>270</v>
      </c>
      <c r="C48" s="308"/>
      <c r="D48" s="113">
        <v>11.878109452736318</v>
      </c>
      <c r="E48" s="115">
        <v>2101</v>
      </c>
      <c r="F48" s="114">
        <v>2099</v>
      </c>
      <c r="G48" s="114">
        <v>2095</v>
      </c>
      <c r="H48" s="114">
        <v>2114</v>
      </c>
      <c r="I48" s="140">
        <v>2046</v>
      </c>
      <c r="J48" s="115">
        <v>55</v>
      </c>
      <c r="K48" s="116">
        <v>2.6881720430107525</v>
      </c>
    </row>
    <row r="49" spans="1:11" ht="14.1" customHeight="1" x14ac:dyDescent="0.2">
      <c r="A49" s="306">
        <v>63</v>
      </c>
      <c r="B49" s="307" t="s">
        <v>271</v>
      </c>
      <c r="C49" s="308"/>
      <c r="D49" s="113">
        <v>12.471732247851651</v>
      </c>
      <c r="E49" s="115">
        <v>2206</v>
      </c>
      <c r="F49" s="114">
        <v>2559</v>
      </c>
      <c r="G49" s="114">
        <v>2507</v>
      </c>
      <c r="H49" s="114">
        <v>2582</v>
      </c>
      <c r="I49" s="140">
        <v>2483</v>
      </c>
      <c r="J49" s="115">
        <v>-277</v>
      </c>
      <c r="K49" s="116">
        <v>-11.155859846959324</v>
      </c>
    </row>
    <row r="50" spans="1:11" ht="14.1" customHeight="1" x14ac:dyDescent="0.2">
      <c r="A50" s="306" t="s">
        <v>272</v>
      </c>
      <c r="B50" s="307" t="s">
        <v>273</v>
      </c>
      <c r="C50" s="308"/>
      <c r="D50" s="113">
        <v>0.52578018995929443</v>
      </c>
      <c r="E50" s="115">
        <v>93</v>
      </c>
      <c r="F50" s="114">
        <v>105</v>
      </c>
      <c r="G50" s="114">
        <v>108</v>
      </c>
      <c r="H50" s="114">
        <v>100</v>
      </c>
      <c r="I50" s="140">
        <v>88</v>
      </c>
      <c r="J50" s="115">
        <v>5</v>
      </c>
      <c r="K50" s="116">
        <v>5.6818181818181817</v>
      </c>
    </row>
    <row r="51" spans="1:11" ht="14.1" customHeight="1" x14ac:dyDescent="0.2">
      <c r="A51" s="306" t="s">
        <v>274</v>
      </c>
      <c r="B51" s="307" t="s">
        <v>275</v>
      </c>
      <c r="C51" s="308"/>
      <c r="D51" s="113">
        <v>11.623699683401176</v>
      </c>
      <c r="E51" s="115">
        <v>2056</v>
      </c>
      <c r="F51" s="114">
        <v>2394</v>
      </c>
      <c r="G51" s="114">
        <v>2337</v>
      </c>
      <c r="H51" s="114">
        <v>2426</v>
      </c>
      <c r="I51" s="140">
        <v>2344</v>
      </c>
      <c r="J51" s="115">
        <v>-288</v>
      </c>
      <c r="K51" s="116">
        <v>-12.286689419795222</v>
      </c>
    </row>
    <row r="52" spans="1:11" ht="14.1" customHeight="1" x14ac:dyDescent="0.2">
      <c r="A52" s="306">
        <v>71</v>
      </c>
      <c r="B52" s="307" t="s">
        <v>276</v>
      </c>
      <c r="C52" s="308"/>
      <c r="D52" s="113">
        <v>8.1580732700135687</v>
      </c>
      <c r="E52" s="115">
        <v>1443</v>
      </c>
      <c r="F52" s="114">
        <v>1462</v>
      </c>
      <c r="G52" s="114">
        <v>1472</v>
      </c>
      <c r="H52" s="114">
        <v>1514</v>
      </c>
      <c r="I52" s="140">
        <v>1495</v>
      </c>
      <c r="J52" s="115">
        <v>-52</v>
      </c>
      <c r="K52" s="116">
        <v>-3.4782608695652173</v>
      </c>
    </row>
    <row r="53" spans="1:11" ht="14.1" customHeight="1" x14ac:dyDescent="0.2">
      <c r="A53" s="306" t="s">
        <v>277</v>
      </c>
      <c r="B53" s="307" t="s">
        <v>278</v>
      </c>
      <c r="C53" s="308"/>
      <c r="D53" s="113">
        <v>0.79149706015377652</v>
      </c>
      <c r="E53" s="115">
        <v>140</v>
      </c>
      <c r="F53" s="114">
        <v>140</v>
      </c>
      <c r="G53" s="114">
        <v>142</v>
      </c>
      <c r="H53" s="114">
        <v>148</v>
      </c>
      <c r="I53" s="140">
        <v>146</v>
      </c>
      <c r="J53" s="115">
        <v>-6</v>
      </c>
      <c r="K53" s="116">
        <v>-4.1095890410958908</v>
      </c>
    </row>
    <row r="54" spans="1:11" ht="14.1" customHeight="1" x14ac:dyDescent="0.2">
      <c r="A54" s="306" t="s">
        <v>279</v>
      </c>
      <c r="B54" s="307" t="s">
        <v>280</v>
      </c>
      <c r="C54" s="308"/>
      <c r="D54" s="113">
        <v>6.9369063772048847</v>
      </c>
      <c r="E54" s="115">
        <v>1227</v>
      </c>
      <c r="F54" s="114">
        <v>1247</v>
      </c>
      <c r="G54" s="114">
        <v>1253</v>
      </c>
      <c r="H54" s="114">
        <v>1289</v>
      </c>
      <c r="I54" s="140">
        <v>1277</v>
      </c>
      <c r="J54" s="115">
        <v>-50</v>
      </c>
      <c r="K54" s="116">
        <v>-3.9154267815191854</v>
      </c>
    </row>
    <row r="55" spans="1:11" ht="14.1" customHeight="1" x14ac:dyDescent="0.2">
      <c r="A55" s="306">
        <v>72</v>
      </c>
      <c r="B55" s="307" t="s">
        <v>281</v>
      </c>
      <c r="C55" s="308"/>
      <c r="D55" s="113">
        <v>1.2437810945273631</v>
      </c>
      <c r="E55" s="115">
        <v>220</v>
      </c>
      <c r="F55" s="114">
        <v>217</v>
      </c>
      <c r="G55" s="114">
        <v>214</v>
      </c>
      <c r="H55" s="114">
        <v>211</v>
      </c>
      <c r="I55" s="140">
        <v>207</v>
      </c>
      <c r="J55" s="115">
        <v>13</v>
      </c>
      <c r="K55" s="116">
        <v>6.2801932367149762</v>
      </c>
    </row>
    <row r="56" spans="1:11" ht="14.1" customHeight="1" x14ac:dyDescent="0.2">
      <c r="A56" s="306" t="s">
        <v>282</v>
      </c>
      <c r="B56" s="307" t="s">
        <v>283</v>
      </c>
      <c r="C56" s="308"/>
      <c r="D56" s="113">
        <v>0.18091361374943465</v>
      </c>
      <c r="E56" s="115">
        <v>32</v>
      </c>
      <c r="F56" s="114">
        <v>31</v>
      </c>
      <c r="G56" s="114">
        <v>28</v>
      </c>
      <c r="H56" s="114">
        <v>31</v>
      </c>
      <c r="I56" s="140">
        <v>27</v>
      </c>
      <c r="J56" s="115">
        <v>5</v>
      </c>
      <c r="K56" s="116">
        <v>18.518518518518519</v>
      </c>
    </row>
    <row r="57" spans="1:11" ht="14.1" customHeight="1" x14ac:dyDescent="0.2">
      <c r="A57" s="306" t="s">
        <v>284</v>
      </c>
      <c r="B57" s="307" t="s">
        <v>285</v>
      </c>
      <c r="C57" s="308"/>
      <c r="D57" s="113">
        <v>0.93848937132519217</v>
      </c>
      <c r="E57" s="115">
        <v>166</v>
      </c>
      <c r="F57" s="114">
        <v>162</v>
      </c>
      <c r="G57" s="114">
        <v>160</v>
      </c>
      <c r="H57" s="114">
        <v>156</v>
      </c>
      <c r="I57" s="140">
        <v>157</v>
      </c>
      <c r="J57" s="115">
        <v>9</v>
      </c>
      <c r="K57" s="116">
        <v>5.7324840764331206</v>
      </c>
    </row>
    <row r="58" spans="1:11" ht="14.1" customHeight="1" x14ac:dyDescent="0.2">
      <c r="A58" s="306">
        <v>73</v>
      </c>
      <c r="B58" s="307" t="s">
        <v>286</v>
      </c>
      <c r="C58" s="308"/>
      <c r="D58" s="113">
        <v>0.64450474898236088</v>
      </c>
      <c r="E58" s="115">
        <v>114</v>
      </c>
      <c r="F58" s="114">
        <v>106</v>
      </c>
      <c r="G58" s="114">
        <v>101</v>
      </c>
      <c r="H58" s="114">
        <v>102</v>
      </c>
      <c r="I58" s="140">
        <v>102</v>
      </c>
      <c r="J58" s="115">
        <v>12</v>
      </c>
      <c r="K58" s="116">
        <v>11.764705882352942</v>
      </c>
    </row>
    <row r="59" spans="1:11" ht="14.1" customHeight="1" x14ac:dyDescent="0.2">
      <c r="A59" s="306" t="s">
        <v>287</v>
      </c>
      <c r="B59" s="307" t="s">
        <v>288</v>
      </c>
      <c r="C59" s="308"/>
      <c r="D59" s="113">
        <v>0.40140208050655812</v>
      </c>
      <c r="E59" s="115">
        <v>71</v>
      </c>
      <c r="F59" s="114">
        <v>69</v>
      </c>
      <c r="G59" s="114">
        <v>66</v>
      </c>
      <c r="H59" s="114">
        <v>69</v>
      </c>
      <c r="I59" s="140">
        <v>71</v>
      </c>
      <c r="J59" s="115">
        <v>0</v>
      </c>
      <c r="K59" s="116">
        <v>0</v>
      </c>
    </row>
    <row r="60" spans="1:11" ht="14.1" customHeight="1" x14ac:dyDescent="0.2">
      <c r="A60" s="306">
        <v>81</v>
      </c>
      <c r="B60" s="307" t="s">
        <v>289</v>
      </c>
      <c r="C60" s="308"/>
      <c r="D60" s="113">
        <v>3.0755314337403892</v>
      </c>
      <c r="E60" s="115">
        <v>544</v>
      </c>
      <c r="F60" s="114">
        <v>541</v>
      </c>
      <c r="G60" s="114">
        <v>548</v>
      </c>
      <c r="H60" s="114">
        <v>551</v>
      </c>
      <c r="I60" s="140">
        <v>542</v>
      </c>
      <c r="J60" s="115">
        <v>2</v>
      </c>
      <c r="K60" s="116">
        <v>0.36900369003690037</v>
      </c>
    </row>
    <row r="61" spans="1:11" ht="14.1" customHeight="1" x14ac:dyDescent="0.2">
      <c r="A61" s="306" t="s">
        <v>290</v>
      </c>
      <c r="B61" s="307" t="s">
        <v>291</v>
      </c>
      <c r="C61" s="308"/>
      <c r="D61" s="113">
        <v>0.93283582089552242</v>
      </c>
      <c r="E61" s="115">
        <v>165</v>
      </c>
      <c r="F61" s="114">
        <v>165</v>
      </c>
      <c r="G61" s="114">
        <v>168</v>
      </c>
      <c r="H61" s="114">
        <v>169</v>
      </c>
      <c r="I61" s="140">
        <v>170</v>
      </c>
      <c r="J61" s="115">
        <v>-5</v>
      </c>
      <c r="K61" s="116">
        <v>-2.9411764705882355</v>
      </c>
    </row>
    <row r="62" spans="1:11" ht="14.1" customHeight="1" x14ac:dyDescent="0.2">
      <c r="A62" s="306" t="s">
        <v>292</v>
      </c>
      <c r="B62" s="307" t="s">
        <v>293</v>
      </c>
      <c r="C62" s="308"/>
      <c r="D62" s="113">
        <v>1.1985526910900046</v>
      </c>
      <c r="E62" s="115">
        <v>212</v>
      </c>
      <c r="F62" s="114">
        <v>209</v>
      </c>
      <c r="G62" s="114">
        <v>213</v>
      </c>
      <c r="H62" s="114">
        <v>214</v>
      </c>
      <c r="I62" s="140">
        <v>209</v>
      </c>
      <c r="J62" s="115">
        <v>3</v>
      </c>
      <c r="K62" s="116">
        <v>1.4354066985645932</v>
      </c>
    </row>
    <row r="63" spans="1:11" ht="14.1" customHeight="1" x14ac:dyDescent="0.2">
      <c r="A63" s="306"/>
      <c r="B63" s="307" t="s">
        <v>294</v>
      </c>
      <c r="C63" s="308"/>
      <c r="D63" s="113">
        <v>1.1363636363636365</v>
      </c>
      <c r="E63" s="115">
        <v>201</v>
      </c>
      <c r="F63" s="114">
        <v>201</v>
      </c>
      <c r="G63" s="114">
        <v>206</v>
      </c>
      <c r="H63" s="114">
        <v>201</v>
      </c>
      <c r="I63" s="140">
        <v>196</v>
      </c>
      <c r="J63" s="115">
        <v>5</v>
      </c>
      <c r="K63" s="116">
        <v>2.5510204081632653</v>
      </c>
    </row>
    <row r="64" spans="1:11" ht="14.1" customHeight="1" x14ac:dyDescent="0.2">
      <c r="A64" s="306" t="s">
        <v>295</v>
      </c>
      <c r="B64" s="307" t="s">
        <v>296</v>
      </c>
      <c r="C64" s="308"/>
      <c r="D64" s="113">
        <v>6.7842605156037988E-2</v>
      </c>
      <c r="E64" s="115">
        <v>12</v>
      </c>
      <c r="F64" s="114">
        <v>11</v>
      </c>
      <c r="G64" s="114">
        <v>9</v>
      </c>
      <c r="H64" s="114">
        <v>9</v>
      </c>
      <c r="I64" s="140">
        <v>9</v>
      </c>
      <c r="J64" s="115">
        <v>3</v>
      </c>
      <c r="K64" s="116">
        <v>33.333333333333336</v>
      </c>
    </row>
    <row r="65" spans="1:11" ht="14.1" customHeight="1" x14ac:dyDescent="0.2">
      <c r="A65" s="306" t="s">
        <v>297</v>
      </c>
      <c r="B65" s="307" t="s">
        <v>298</v>
      </c>
      <c r="C65" s="308"/>
      <c r="D65" s="113">
        <v>0.55970149253731338</v>
      </c>
      <c r="E65" s="115">
        <v>99</v>
      </c>
      <c r="F65" s="114">
        <v>100</v>
      </c>
      <c r="G65" s="114">
        <v>98</v>
      </c>
      <c r="H65" s="114">
        <v>96</v>
      </c>
      <c r="I65" s="140">
        <v>90</v>
      </c>
      <c r="J65" s="115">
        <v>9</v>
      </c>
      <c r="K65" s="116">
        <v>10</v>
      </c>
    </row>
    <row r="66" spans="1:11" ht="14.1" customHeight="1" x14ac:dyDescent="0.2">
      <c r="A66" s="306">
        <v>82</v>
      </c>
      <c r="B66" s="307" t="s">
        <v>299</v>
      </c>
      <c r="C66" s="308"/>
      <c r="D66" s="113">
        <v>2.0013568521031209</v>
      </c>
      <c r="E66" s="115">
        <v>354</v>
      </c>
      <c r="F66" s="114">
        <v>367</v>
      </c>
      <c r="G66" s="114">
        <v>364</v>
      </c>
      <c r="H66" s="114">
        <v>373</v>
      </c>
      <c r="I66" s="140">
        <v>373</v>
      </c>
      <c r="J66" s="115">
        <v>-19</v>
      </c>
      <c r="K66" s="116">
        <v>-5.0938337801608577</v>
      </c>
    </row>
    <row r="67" spans="1:11" ht="14.1" customHeight="1" x14ac:dyDescent="0.2">
      <c r="A67" s="306" t="s">
        <v>300</v>
      </c>
      <c r="B67" s="307" t="s">
        <v>301</v>
      </c>
      <c r="C67" s="308"/>
      <c r="D67" s="113">
        <v>0.93283582089552242</v>
      </c>
      <c r="E67" s="115">
        <v>165</v>
      </c>
      <c r="F67" s="114">
        <v>168</v>
      </c>
      <c r="G67" s="114">
        <v>165</v>
      </c>
      <c r="H67" s="114">
        <v>174</v>
      </c>
      <c r="I67" s="140">
        <v>184</v>
      </c>
      <c r="J67" s="115">
        <v>-19</v>
      </c>
      <c r="K67" s="116">
        <v>-10.326086956521738</v>
      </c>
    </row>
    <row r="68" spans="1:11" ht="14.1" customHeight="1" x14ac:dyDescent="0.2">
      <c r="A68" s="306" t="s">
        <v>302</v>
      </c>
      <c r="B68" s="307" t="s">
        <v>303</v>
      </c>
      <c r="C68" s="308"/>
      <c r="D68" s="113">
        <v>0.59362279511533245</v>
      </c>
      <c r="E68" s="115">
        <v>105</v>
      </c>
      <c r="F68" s="114">
        <v>110</v>
      </c>
      <c r="G68" s="114">
        <v>117</v>
      </c>
      <c r="H68" s="114">
        <v>117</v>
      </c>
      <c r="I68" s="140">
        <v>120</v>
      </c>
      <c r="J68" s="115">
        <v>-15</v>
      </c>
      <c r="K68" s="116">
        <v>-12.5</v>
      </c>
    </row>
    <row r="69" spans="1:11" ht="14.1" customHeight="1" x14ac:dyDescent="0.2">
      <c r="A69" s="306">
        <v>83</v>
      </c>
      <c r="B69" s="307" t="s">
        <v>304</v>
      </c>
      <c r="C69" s="308"/>
      <c r="D69" s="113">
        <v>2.6684758028041609</v>
      </c>
      <c r="E69" s="115">
        <v>472</v>
      </c>
      <c r="F69" s="114">
        <v>473</v>
      </c>
      <c r="G69" s="114">
        <v>465</v>
      </c>
      <c r="H69" s="114">
        <v>464</v>
      </c>
      <c r="I69" s="140">
        <v>471</v>
      </c>
      <c r="J69" s="115">
        <v>1</v>
      </c>
      <c r="K69" s="116">
        <v>0.21231422505307856</v>
      </c>
    </row>
    <row r="70" spans="1:11" ht="14.1" customHeight="1" x14ac:dyDescent="0.2">
      <c r="A70" s="306" t="s">
        <v>305</v>
      </c>
      <c r="B70" s="307" t="s">
        <v>306</v>
      </c>
      <c r="C70" s="308"/>
      <c r="D70" s="113">
        <v>1.2777023971053822</v>
      </c>
      <c r="E70" s="115">
        <v>226</v>
      </c>
      <c r="F70" s="114">
        <v>232</v>
      </c>
      <c r="G70" s="114">
        <v>217</v>
      </c>
      <c r="H70" s="114">
        <v>214</v>
      </c>
      <c r="I70" s="140">
        <v>218</v>
      </c>
      <c r="J70" s="115">
        <v>8</v>
      </c>
      <c r="K70" s="116">
        <v>3.669724770642202</v>
      </c>
    </row>
    <row r="71" spans="1:11" ht="14.1" customHeight="1" x14ac:dyDescent="0.2">
      <c r="A71" s="306"/>
      <c r="B71" s="307" t="s">
        <v>307</v>
      </c>
      <c r="C71" s="308"/>
      <c r="D71" s="113">
        <v>0.50316598824061509</v>
      </c>
      <c r="E71" s="115">
        <v>89</v>
      </c>
      <c r="F71" s="114">
        <v>89</v>
      </c>
      <c r="G71" s="114">
        <v>87</v>
      </c>
      <c r="H71" s="114">
        <v>84</v>
      </c>
      <c r="I71" s="140">
        <v>86</v>
      </c>
      <c r="J71" s="115">
        <v>3</v>
      </c>
      <c r="K71" s="116">
        <v>3.4883720930232558</v>
      </c>
    </row>
    <row r="72" spans="1:11" ht="14.1" customHeight="1" x14ac:dyDescent="0.2">
      <c r="A72" s="306">
        <v>84</v>
      </c>
      <c r="B72" s="307" t="s">
        <v>308</v>
      </c>
      <c r="C72" s="308"/>
      <c r="D72" s="113">
        <v>0.97241067390321123</v>
      </c>
      <c r="E72" s="115">
        <v>172</v>
      </c>
      <c r="F72" s="114">
        <v>190</v>
      </c>
      <c r="G72" s="114">
        <v>194</v>
      </c>
      <c r="H72" s="114">
        <v>176</v>
      </c>
      <c r="I72" s="140">
        <v>185</v>
      </c>
      <c r="J72" s="115">
        <v>-13</v>
      </c>
      <c r="K72" s="116">
        <v>-7.0270270270270272</v>
      </c>
    </row>
    <row r="73" spans="1:11" ht="14.1" customHeight="1" x14ac:dyDescent="0.2">
      <c r="A73" s="306" t="s">
        <v>309</v>
      </c>
      <c r="B73" s="307" t="s">
        <v>310</v>
      </c>
      <c r="C73" s="308"/>
      <c r="D73" s="113">
        <v>7.3496155585707823E-2</v>
      </c>
      <c r="E73" s="115">
        <v>13</v>
      </c>
      <c r="F73" s="114">
        <v>15</v>
      </c>
      <c r="G73" s="114">
        <v>14</v>
      </c>
      <c r="H73" s="114">
        <v>17</v>
      </c>
      <c r="I73" s="140">
        <v>17</v>
      </c>
      <c r="J73" s="115">
        <v>-4</v>
      </c>
      <c r="K73" s="116">
        <v>-23.529411764705884</v>
      </c>
    </row>
    <row r="74" spans="1:11" ht="14.1" customHeight="1" x14ac:dyDescent="0.2">
      <c r="A74" s="306" t="s">
        <v>311</v>
      </c>
      <c r="B74" s="307" t="s">
        <v>312</v>
      </c>
      <c r="C74" s="308"/>
      <c r="D74" s="113">
        <v>2.8267752148349163E-2</v>
      </c>
      <c r="E74" s="115">
        <v>5</v>
      </c>
      <c r="F74" s="114">
        <v>4</v>
      </c>
      <c r="G74" s="114">
        <v>4</v>
      </c>
      <c r="H74" s="114">
        <v>6</v>
      </c>
      <c r="I74" s="140">
        <v>5</v>
      </c>
      <c r="J74" s="115">
        <v>0</v>
      </c>
      <c r="K74" s="116">
        <v>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0.40705563093622793</v>
      </c>
      <c r="E76" s="115">
        <v>72</v>
      </c>
      <c r="F76" s="114">
        <v>71</v>
      </c>
      <c r="G76" s="114">
        <v>72</v>
      </c>
      <c r="H76" s="114">
        <v>67</v>
      </c>
      <c r="I76" s="140">
        <v>62</v>
      </c>
      <c r="J76" s="115">
        <v>10</v>
      </c>
      <c r="K76" s="116">
        <v>16.129032258064516</v>
      </c>
    </row>
    <row r="77" spans="1:11" ht="14.1" customHeight="1" x14ac:dyDescent="0.2">
      <c r="A77" s="306">
        <v>92</v>
      </c>
      <c r="B77" s="307" t="s">
        <v>316</v>
      </c>
      <c r="C77" s="308"/>
      <c r="D77" s="113">
        <v>0.14699231117141565</v>
      </c>
      <c r="E77" s="115">
        <v>26</v>
      </c>
      <c r="F77" s="114">
        <v>24</v>
      </c>
      <c r="G77" s="114">
        <v>23</v>
      </c>
      <c r="H77" s="114">
        <v>24</v>
      </c>
      <c r="I77" s="140">
        <v>23</v>
      </c>
      <c r="J77" s="115">
        <v>3</v>
      </c>
      <c r="K77" s="116">
        <v>13.043478260869565</v>
      </c>
    </row>
    <row r="78" spans="1:11" ht="14.1" customHeight="1" x14ac:dyDescent="0.2">
      <c r="A78" s="306">
        <v>93</v>
      </c>
      <c r="B78" s="307" t="s">
        <v>317</v>
      </c>
      <c r="C78" s="308"/>
      <c r="D78" s="113">
        <v>9.0456806874717327E-2</v>
      </c>
      <c r="E78" s="115">
        <v>16</v>
      </c>
      <c r="F78" s="114">
        <v>13</v>
      </c>
      <c r="G78" s="114">
        <v>13</v>
      </c>
      <c r="H78" s="114">
        <v>15</v>
      </c>
      <c r="I78" s="140">
        <v>15</v>
      </c>
      <c r="J78" s="115">
        <v>1</v>
      </c>
      <c r="K78" s="116">
        <v>6.666666666666667</v>
      </c>
    </row>
    <row r="79" spans="1:11" ht="14.1" customHeight="1" x14ac:dyDescent="0.2">
      <c r="A79" s="306">
        <v>94</v>
      </c>
      <c r="B79" s="307" t="s">
        <v>318</v>
      </c>
      <c r="C79" s="308"/>
      <c r="D79" s="113">
        <v>0.44097693351424694</v>
      </c>
      <c r="E79" s="115">
        <v>78</v>
      </c>
      <c r="F79" s="114">
        <v>98</v>
      </c>
      <c r="G79" s="114">
        <v>85</v>
      </c>
      <c r="H79" s="114">
        <v>66</v>
      </c>
      <c r="I79" s="140">
        <v>76</v>
      </c>
      <c r="J79" s="115">
        <v>2</v>
      </c>
      <c r="K79" s="116">
        <v>2.6315789473684212</v>
      </c>
    </row>
    <row r="80" spans="1:11" ht="14.1" customHeight="1" x14ac:dyDescent="0.2">
      <c r="A80" s="306" t="s">
        <v>319</v>
      </c>
      <c r="B80" s="307" t="s">
        <v>320</v>
      </c>
      <c r="C80" s="308"/>
      <c r="D80" s="113">
        <v>2.8267752148349163E-2</v>
      </c>
      <c r="E80" s="115">
        <v>5</v>
      </c>
      <c r="F80" s="114">
        <v>5</v>
      </c>
      <c r="G80" s="114">
        <v>5</v>
      </c>
      <c r="H80" s="114">
        <v>5</v>
      </c>
      <c r="I80" s="140" t="s">
        <v>513</v>
      </c>
      <c r="J80" s="115" t="s">
        <v>513</v>
      </c>
      <c r="K80" s="116" t="s">
        <v>513</v>
      </c>
    </row>
    <row r="81" spans="1:11" ht="14.1" customHeight="1" x14ac:dyDescent="0.2">
      <c r="A81" s="310" t="s">
        <v>321</v>
      </c>
      <c r="B81" s="311" t="s">
        <v>333</v>
      </c>
      <c r="C81" s="312"/>
      <c r="D81" s="125">
        <v>2.9568068747173224</v>
      </c>
      <c r="E81" s="143">
        <v>523</v>
      </c>
      <c r="F81" s="144">
        <v>536</v>
      </c>
      <c r="G81" s="144">
        <v>539</v>
      </c>
      <c r="H81" s="144">
        <v>555</v>
      </c>
      <c r="I81" s="145">
        <v>539</v>
      </c>
      <c r="J81" s="143">
        <v>-16</v>
      </c>
      <c r="K81" s="146">
        <v>-2.968460111317254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4163</v>
      </c>
      <c r="G12" s="536">
        <v>3057</v>
      </c>
      <c r="H12" s="536">
        <v>5492</v>
      </c>
      <c r="I12" s="536">
        <v>3490</v>
      </c>
      <c r="J12" s="537">
        <v>4153</v>
      </c>
      <c r="K12" s="538">
        <v>10</v>
      </c>
      <c r="L12" s="349">
        <v>0.24078979051288224</v>
      </c>
    </row>
    <row r="13" spans="1:17" s="110" customFormat="1" ht="15" customHeight="1" x14ac:dyDescent="0.2">
      <c r="A13" s="350" t="s">
        <v>344</v>
      </c>
      <c r="B13" s="351" t="s">
        <v>345</v>
      </c>
      <c r="C13" s="347"/>
      <c r="D13" s="347"/>
      <c r="E13" s="348"/>
      <c r="F13" s="536">
        <v>2605</v>
      </c>
      <c r="G13" s="536">
        <v>1671</v>
      </c>
      <c r="H13" s="536">
        <v>3152</v>
      </c>
      <c r="I13" s="536">
        <v>2173</v>
      </c>
      <c r="J13" s="537">
        <v>2498</v>
      </c>
      <c r="K13" s="538">
        <v>107</v>
      </c>
      <c r="L13" s="349">
        <v>4.2834267413931144</v>
      </c>
    </row>
    <row r="14" spans="1:17" s="110" customFormat="1" ht="22.5" customHeight="1" x14ac:dyDescent="0.2">
      <c r="A14" s="350"/>
      <c r="B14" s="351" t="s">
        <v>346</v>
      </c>
      <c r="C14" s="347"/>
      <c r="D14" s="347"/>
      <c r="E14" s="348"/>
      <c r="F14" s="536">
        <v>1558</v>
      </c>
      <c r="G14" s="536">
        <v>1386</v>
      </c>
      <c r="H14" s="536">
        <v>2340</v>
      </c>
      <c r="I14" s="536">
        <v>1317</v>
      </c>
      <c r="J14" s="537">
        <v>1655</v>
      </c>
      <c r="K14" s="538">
        <v>-97</v>
      </c>
      <c r="L14" s="349">
        <v>-5.8610271903323259</v>
      </c>
    </row>
    <row r="15" spans="1:17" s="110" customFormat="1" ht="15" customHeight="1" x14ac:dyDescent="0.2">
      <c r="A15" s="350" t="s">
        <v>347</v>
      </c>
      <c r="B15" s="351" t="s">
        <v>108</v>
      </c>
      <c r="C15" s="347"/>
      <c r="D15" s="347"/>
      <c r="E15" s="348"/>
      <c r="F15" s="536">
        <v>934</v>
      </c>
      <c r="G15" s="536">
        <v>711</v>
      </c>
      <c r="H15" s="536">
        <v>2453</v>
      </c>
      <c r="I15" s="536">
        <v>867</v>
      </c>
      <c r="J15" s="537">
        <v>991</v>
      </c>
      <c r="K15" s="538">
        <v>-57</v>
      </c>
      <c r="L15" s="349">
        <v>-5.7517658930373363</v>
      </c>
    </row>
    <row r="16" spans="1:17" s="110" customFormat="1" ht="15" customHeight="1" x14ac:dyDescent="0.2">
      <c r="A16" s="350"/>
      <c r="B16" s="351" t="s">
        <v>109</v>
      </c>
      <c r="C16" s="347"/>
      <c r="D16" s="347"/>
      <c r="E16" s="348"/>
      <c r="F16" s="536">
        <v>2838</v>
      </c>
      <c r="G16" s="536">
        <v>2072</v>
      </c>
      <c r="H16" s="536">
        <v>2726</v>
      </c>
      <c r="I16" s="536">
        <v>2320</v>
      </c>
      <c r="J16" s="537">
        <v>2767</v>
      </c>
      <c r="K16" s="538">
        <v>71</v>
      </c>
      <c r="L16" s="349">
        <v>2.5659559089266355</v>
      </c>
    </row>
    <row r="17" spans="1:12" s="110" customFormat="1" ht="15" customHeight="1" x14ac:dyDescent="0.2">
      <c r="A17" s="350"/>
      <c r="B17" s="351" t="s">
        <v>110</v>
      </c>
      <c r="C17" s="347"/>
      <c r="D17" s="347"/>
      <c r="E17" s="348"/>
      <c r="F17" s="536">
        <v>334</v>
      </c>
      <c r="G17" s="536">
        <v>240</v>
      </c>
      <c r="H17" s="536">
        <v>281</v>
      </c>
      <c r="I17" s="536">
        <v>272</v>
      </c>
      <c r="J17" s="537">
        <v>358</v>
      </c>
      <c r="K17" s="538">
        <v>-24</v>
      </c>
      <c r="L17" s="349">
        <v>-6.7039106145251397</v>
      </c>
    </row>
    <row r="18" spans="1:12" s="110" customFormat="1" ht="15" customHeight="1" x14ac:dyDescent="0.2">
      <c r="A18" s="350"/>
      <c r="B18" s="351" t="s">
        <v>111</v>
      </c>
      <c r="C18" s="347"/>
      <c r="D18" s="347"/>
      <c r="E18" s="348"/>
      <c r="F18" s="536">
        <v>57</v>
      </c>
      <c r="G18" s="536">
        <v>34</v>
      </c>
      <c r="H18" s="536">
        <v>32</v>
      </c>
      <c r="I18" s="536">
        <v>31</v>
      </c>
      <c r="J18" s="537">
        <v>37</v>
      </c>
      <c r="K18" s="538">
        <v>20</v>
      </c>
      <c r="L18" s="349">
        <v>54.054054054054056</v>
      </c>
    </row>
    <row r="19" spans="1:12" s="110" customFormat="1" ht="15" customHeight="1" x14ac:dyDescent="0.2">
      <c r="A19" s="118" t="s">
        <v>113</v>
      </c>
      <c r="B19" s="119" t="s">
        <v>181</v>
      </c>
      <c r="C19" s="347"/>
      <c r="D19" s="347"/>
      <c r="E19" s="348"/>
      <c r="F19" s="536">
        <v>3075</v>
      </c>
      <c r="G19" s="536">
        <v>2072</v>
      </c>
      <c r="H19" s="536">
        <v>4340</v>
      </c>
      <c r="I19" s="536">
        <v>2545</v>
      </c>
      <c r="J19" s="537">
        <v>3042</v>
      </c>
      <c r="K19" s="538">
        <v>33</v>
      </c>
      <c r="L19" s="349">
        <v>1.0848126232741617</v>
      </c>
    </row>
    <row r="20" spans="1:12" s="110" customFormat="1" ht="15" customHeight="1" x14ac:dyDescent="0.2">
      <c r="A20" s="118"/>
      <c r="B20" s="119" t="s">
        <v>182</v>
      </c>
      <c r="C20" s="347"/>
      <c r="D20" s="347"/>
      <c r="E20" s="348"/>
      <c r="F20" s="536">
        <v>1088</v>
      </c>
      <c r="G20" s="536">
        <v>985</v>
      </c>
      <c r="H20" s="536">
        <v>1152</v>
      </c>
      <c r="I20" s="536">
        <v>945</v>
      </c>
      <c r="J20" s="537">
        <v>1111</v>
      </c>
      <c r="K20" s="538">
        <v>-23</v>
      </c>
      <c r="L20" s="349">
        <v>-2.0702070207020702</v>
      </c>
    </row>
    <row r="21" spans="1:12" s="110" customFormat="1" ht="15" customHeight="1" x14ac:dyDescent="0.2">
      <c r="A21" s="118" t="s">
        <v>113</v>
      </c>
      <c r="B21" s="119" t="s">
        <v>116</v>
      </c>
      <c r="C21" s="347"/>
      <c r="D21" s="347"/>
      <c r="E21" s="348"/>
      <c r="F21" s="536">
        <v>2918</v>
      </c>
      <c r="G21" s="536">
        <v>2071</v>
      </c>
      <c r="H21" s="536">
        <v>4225</v>
      </c>
      <c r="I21" s="536">
        <v>2479</v>
      </c>
      <c r="J21" s="537">
        <v>2945</v>
      </c>
      <c r="K21" s="538">
        <v>-27</v>
      </c>
      <c r="L21" s="349">
        <v>-0.91680814940577249</v>
      </c>
    </row>
    <row r="22" spans="1:12" s="110" customFormat="1" ht="15" customHeight="1" x14ac:dyDescent="0.2">
      <c r="A22" s="118"/>
      <c r="B22" s="119" t="s">
        <v>117</v>
      </c>
      <c r="C22" s="347"/>
      <c r="D22" s="347"/>
      <c r="E22" s="348"/>
      <c r="F22" s="536">
        <v>1243</v>
      </c>
      <c r="G22" s="536">
        <v>984</v>
      </c>
      <c r="H22" s="536">
        <v>1265</v>
      </c>
      <c r="I22" s="536">
        <v>1010</v>
      </c>
      <c r="J22" s="537">
        <v>1207</v>
      </c>
      <c r="K22" s="538">
        <v>36</v>
      </c>
      <c r="L22" s="349">
        <v>2.9826014913007457</v>
      </c>
    </row>
    <row r="23" spans="1:12" s="110" customFormat="1" ht="15" customHeight="1" x14ac:dyDescent="0.2">
      <c r="A23" s="352" t="s">
        <v>347</v>
      </c>
      <c r="B23" s="353" t="s">
        <v>193</v>
      </c>
      <c r="C23" s="354"/>
      <c r="D23" s="354"/>
      <c r="E23" s="355"/>
      <c r="F23" s="539">
        <v>59</v>
      </c>
      <c r="G23" s="539">
        <v>74</v>
      </c>
      <c r="H23" s="539">
        <v>1211</v>
      </c>
      <c r="I23" s="539">
        <v>45</v>
      </c>
      <c r="J23" s="540">
        <v>114</v>
      </c>
      <c r="K23" s="541">
        <v>-55</v>
      </c>
      <c r="L23" s="356">
        <v>-48.245614035087719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35.200000000000003</v>
      </c>
      <c r="G25" s="542">
        <v>39.200000000000003</v>
      </c>
      <c r="H25" s="542">
        <v>36.799999999999997</v>
      </c>
      <c r="I25" s="542">
        <v>37.200000000000003</v>
      </c>
      <c r="J25" s="542">
        <v>34.700000000000003</v>
      </c>
      <c r="K25" s="543" t="s">
        <v>349</v>
      </c>
      <c r="L25" s="364">
        <v>0.5</v>
      </c>
    </row>
    <row r="26" spans="1:12" s="110" customFormat="1" ht="15" customHeight="1" x14ac:dyDescent="0.2">
      <c r="A26" s="365" t="s">
        <v>105</v>
      </c>
      <c r="B26" s="366" t="s">
        <v>345</v>
      </c>
      <c r="C26" s="362"/>
      <c r="D26" s="362"/>
      <c r="E26" s="363"/>
      <c r="F26" s="542">
        <v>33.9</v>
      </c>
      <c r="G26" s="542">
        <v>38.5</v>
      </c>
      <c r="H26" s="542">
        <v>35</v>
      </c>
      <c r="I26" s="542">
        <v>34.700000000000003</v>
      </c>
      <c r="J26" s="544">
        <v>34.6</v>
      </c>
      <c r="K26" s="543" t="s">
        <v>349</v>
      </c>
      <c r="L26" s="364">
        <v>-0.70000000000000284</v>
      </c>
    </row>
    <row r="27" spans="1:12" s="110" customFormat="1" ht="15" customHeight="1" x14ac:dyDescent="0.2">
      <c r="A27" s="365"/>
      <c r="B27" s="366" t="s">
        <v>346</v>
      </c>
      <c r="C27" s="362"/>
      <c r="D27" s="362"/>
      <c r="E27" s="363"/>
      <c r="F27" s="542">
        <v>37.4</v>
      </c>
      <c r="G27" s="542">
        <v>40.1</v>
      </c>
      <c r="H27" s="542">
        <v>39.200000000000003</v>
      </c>
      <c r="I27" s="542">
        <v>41.4</v>
      </c>
      <c r="J27" s="542">
        <v>34.700000000000003</v>
      </c>
      <c r="K27" s="543" t="s">
        <v>349</v>
      </c>
      <c r="L27" s="364">
        <v>2.6999999999999957</v>
      </c>
    </row>
    <row r="28" spans="1:12" s="110" customFormat="1" ht="15" customHeight="1" x14ac:dyDescent="0.2">
      <c r="A28" s="365" t="s">
        <v>113</v>
      </c>
      <c r="B28" s="366" t="s">
        <v>108</v>
      </c>
      <c r="C28" s="362"/>
      <c r="D28" s="362"/>
      <c r="E28" s="363"/>
      <c r="F28" s="542">
        <v>46.4</v>
      </c>
      <c r="G28" s="542">
        <v>47.3</v>
      </c>
      <c r="H28" s="542">
        <v>42.6</v>
      </c>
      <c r="I28" s="542">
        <v>49</v>
      </c>
      <c r="J28" s="542">
        <v>44.2</v>
      </c>
      <c r="K28" s="543" t="s">
        <v>349</v>
      </c>
      <c r="L28" s="364">
        <v>2.1999999999999957</v>
      </c>
    </row>
    <row r="29" spans="1:12" s="110" customFormat="1" ht="11.25" x14ac:dyDescent="0.2">
      <c r="A29" s="365"/>
      <c r="B29" s="366" t="s">
        <v>109</v>
      </c>
      <c r="C29" s="362"/>
      <c r="D29" s="362"/>
      <c r="E29" s="363"/>
      <c r="F29" s="542">
        <v>33.1</v>
      </c>
      <c r="G29" s="542">
        <v>38.1</v>
      </c>
      <c r="H29" s="542">
        <v>35.700000000000003</v>
      </c>
      <c r="I29" s="542">
        <v>34.200000000000003</v>
      </c>
      <c r="J29" s="544">
        <v>33.700000000000003</v>
      </c>
      <c r="K29" s="543" t="s">
        <v>349</v>
      </c>
      <c r="L29" s="364">
        <v>-0.60000000000000142</v>
      </c>
    </row>
    <row r="30" spans="1:12" s="110" customFormat="1" ht="15" customHeight="1" x14ac:dyDescent="0.2">
      <c r="A30" s="365"/>
      <c r="B30" s="366" t="s">
        <v>110</v>
      </c>
      <c r="C30" s="362"/>
      <c r="D30" s="362"/>
      <c r="E30" s="363"/>
      <c r="F30" s="542">
        <v>27.2</v>
      </c>
      <c r="G30" s="542">
        <v>29</v>
      </c>
      <c r="H30" s="542">
        <v>26</v>
      </c>
      <c r="I30" s="542">
        <v>29.2</v>
      </c>
      <c r="J30" s="542">
        <v>19.7</v>
      </c>
      <c r="K30" s="543" t="s">
        <v>349</v>
      </c>
      <c r="L30" s="364">
        <v>7.5</v>
      </c>
    </row>
    <row r="31" spans="1:12" s="110" customFormat="1" ht="15" customHeight="1" x14ac:dyDescent="0.2">
      <c r="A31" s="365"/>
      <c r="B31" s="366" t="s">
        <v>111</v>
      </c>
      <c r="C31" s="362"/>
      <c r="D31" s="362"/>
      <c r="E31" s="363"/>
      <c r="F31" s="542">
        <v>15.8</v>
      </c>
      <c r="G31" s="542">
        <v>32.4</v>
      </c>
      <c r="H31" s="542">
        <v>25</v>
      </c>
      <c r="I31" s="542">
        <v>19.399999999999999</v>
      </c>
      <c r="J31" s="542">
        <v>24.3</v>
      </c>
      <c r="K31" s="543" t="s">
        <v>349</v>
      </c>
      <c r="L31" s="364">
        <v>-8.5</v>
      </c>
    </row>
    <row r="32" spans="1:12" s="110" customFormat="1" ht="15" customHeight="1" x14ac:dyDescent="0.2">
      <c r="A32" s="367" t="s">
        <v>113</v>
      </c>
      <c r="B32" s="368" t="s">
        <v>181</v>
      </c>
      <c r="C32" s="362"/>
      <c r="D32" s="362"/>
      <c r="E32" s="363"/>
      <c r="F32" s="542">
        <v>35.799999999999997</v>
      </c>
      <c r="G32" s="542">
        <v>39.700000000000003</v>
      </c>
      <c r="H32" s="542">
        <v>36.1</v>
      </c>
      <c r="I32" s="542">
        <v>36.9</v>
      </c>
      <c r="J32" s="544">
        <v>35</v>
      </c>
      <c r="K32" s="543" t="s">
        <v>349</v>
      </c>
      <c r="L32" s="364">
        <v>0.79999999999999716</v>
      </c>
    </row>
    <row r="33" spans="1:12" s="110" customFormat="1" ht="15" customHeight="1" x14ac:dyDescent="0.2">
      <c r="A33" s="367"/>
      <c r="B33" s="368" t="s">
        <v>182</v>
      </c>
      <c r="C33" s="362"/>
      <c r="D33" s="362"/>
      <c r="E33" s="363"/>
      <c r="F33" s="542">
        <v>33.5</v>
      </c>
      <c r="G33" s="542">
        <v>38.299999999999997</v>
      </c>
      <c r="H33" s="542">
        <v>38.5</v>
      </c>
      <c r="I33" s="542">
        <v>38</v>
      </c>
      <c r="J33" s="542">
        <v>33.700000000000003</v>
      </c>
      <c r="K33" s="543" t="s">
        <v>349</v>
      </c>
      <c r="L33" s="364">
        <v>-0.20000000000000284</v>
      </c>
    </row>
    <row r="34" spans="1:12" s="369" customFormat="1" ht="15" customHeight="1" x14ac:dyDescent="0.2">
      <c r="A34" s="367" t="s">
        <v>113</v>
      </c>
      <c r="B34" s="368" t="s">
        <v>116</v>
      </c>
      <c r="C34" s="362"/>
      <c r="D34" s="362"/>
      <c r="E34" s="363"/>
      <c r="F34" s="542">
        <v>28.9</v>
      </c>
      <c r="G34" s="542">
        <v>30.6</v>
      </c>
      <c r="H34" s="542">
        <v>31.6</v>
      </c>
      <c r="I34" s="542">
        <v>33.6</v>
      </c>
      <c r="J34" s="542">
        <v>27.8</v>
      </c>
      <c r="K34" s="543" t="s">
        <v>349</v>
      </c>
      <c r="L34" s="364">
        <v>1.0999999999999979</v>
      </c>
    </row>
    <row r="35" spans="1:12" s="369" customFormat="1" ht="11.25" x14ac:dyDescent="0.2">
      <c r="A35" s="370"/>
      <c r="B35" s="371" t="s">
        <v>117</v>
      </c>
      <c r="C35" s="372"/>
      <c r="D35" s="372"/>
      <c r="E35" s="373"/>
      <c r="F35" s="545">
        <v>49.8</v>
      </c>
      <c r="G35" s="545">
        <v>57.1</v>
      </c>
      <c r="H35" s="545">
        <v>49.6</v>
      </c>
      <c r="I35" s="545">
        <v>45.9</v>
      </c>
      <c r="J35" s="546">
        <v>50.9</v>
      </c>
      <c r="K35" s="547" t="s">
        <v>349</v>
      </c>
      <c r="L35" s="374">
        <v>-1.1000000000000014</v>
      </c>
    </row>
    <row r="36" spans="1:12" s="369" customFormat="1" ht="15.95" customHeight="1" x14ac:dyDescent="0.2">
      <c r="A36" s="375" t="s">
        <v>350</v>
      </c>
      <c r="B36" s="376"/>
      <c r="C36" s="377"/>
      <c r="D36" s="376"/>
      <c r="E36" s="378"/>
      <c r="F36" s="548">
        <v>4079</v>
      </c>
      <c r="G36" s="548">
        <v>2954</v>
      </c>
      <c r="H36" s="548">
        <v>4035</v>
      </c>
      <c r="I36" s="548">
        <v>3426</v>
      </c>
      <c r="J36" s="548">
        <v>4020</v>
      </c>
      <c r="K36" s="549">
        <v>59</v>
      </c>
      <c r="L36" s="380">
        <v>1.4676616915422886</v>
      </c>
    </row>
    <row r="37" spans="1:12" s="369" customFormat="1" ht="15.95" customHeight="1" x14ac:dyDescent="0.2">
      <c r="A37" s="381"/>
      <c r="B37" s="382" t="s">
        <v>113</v>
      </c>
      <c r="C37" s="382" t="s">
        <v>351</v>
      </c>
      <c r="D37" s="382"/>
      <c r="E37" s="383"/>
      <c r="F37" s="548">
        <v>1435</v>
      </c>
      <c r="G37" s="548">
        <v>1159</v>
      </c>
      <c r="H37" s="548">
        <v>1484</v>
      </c>
      <c r="I37" s="548">
        <v>1274</v>
      </c>
      <c r="J37" s="548">
        <v>1393</v>
      </c>
      <c r="K37" s="549">
        <v>42</v>
      </c>
      <c r="L37" s="380">
        <v>3.0150753768844223</v>
      </c>
    </row>
    <row r="38" spans="1:12" s="369" customFormat="1" ht="15.95" customHeight="1" x14ac:dyDescent="0.2">
      <c r="A38" s="381"/>
      <c r="B38" s="384" t="s">
        <v>105</v>
      </c>
      <c r="C38" s="384" t="s">
        <v>106</v>
      </c>
      <c r="D38" s="385"/>
      <c r="E38" s="383"/>
      <c r="F38" s="548">
        <v>2553</v>
      </c>
      <c r="G38" s="548">
        <v>1623</v>
      </c>
      <c r="H38" s="548">
        <v>2329</v>
      </c>
      <c r="I38" s="548">
        <v>2140</v>
      </c>
      <c r="J38" s="550">
        <v>2425</v>
      </c>
      <c r="K38" s="549">
        <v>128</v>
      </c>
      <c r="L38" s="380">
        <v>5.2783505154639174</v>
      </c>
    </row>
    <row r="39" spans="1:12" s="369" customFormat="1" ht="15.95" customHeight="1" x14ac:dyDescent="0.2">
      <c r="A39" s="381"/>
      <c r="B39" s="385"/>
      <c r="C39" s="382" t="s">
        <v>352</v>
      </c>
      <c r="D39" s="385"/>
      <c r="E39" s="383"/>
      <c r="F39" s="548">
        <v>865</v>
      </c>
      <c r="G39" s="548">
        <v>625</v>
      </c>
      <c r="H39" s="548">
        <v>815</v>
      </c>
      <c r="I39" s="548">
        <v>742</v>
      </c>
      <c r="J39" s="548">
        <v>839</v>
      </c>
      <c r="K39" s="549">
        <v>26</v>
      </c>
      <c r="L39" s="380">
        <v>3.0989272943980928</v>
      </c>
    </row>
    <row r="40" spans="1:12" s="369" customFormat="1" ht="15.95" customHeight="1" x14ac:dyDescent="0.2">
      <c r="A40" s="381"/>
      <c r="B40" s="384"/>
      <c r="C40" s="384" t="s">
        <v>107</v>
      </c>
      <c r="D40" s="385"/>
      <c r="E40" s="383"/>
      <c r="F40" s="548">
        <v>1526</v>
      </c>
      <c r="G40" s="548">
        <v>1331</v>
      </c>
      <c r="H40" s="548">
        <v>1706</v>
      </c>
      <c r="I40" s="548">
        <v>1286</v>
      </c>
      <c r="J40" s="548">
        <v>1595</v>
      </c>
      <c r="K40" s="549">
        <v>-69</v>
      </c>
      <c r="L40" s="380">
        <v>-4.3260188087774294</v>
      </c>
    </row>
    <row r="41" spans="1:12" s="369" customFormat="1" ht="24" customHeight="1" x14ac:dyDescent="0.2">
      <c r="A41" s="381"/>
      <c r="B41" s="385"/>
      <c r="C41" s="382" t="s">
        <v>352</v>
      </c>
      <c r="D41" s="385"/>
      <c r="E41" s="383"/>
      <c r="F41" s="548">
        <v>570</v>
      </c>
      <c r="G41" s="548">
        <v>534</v>
      </c>
      <c r="H41" s="548">
        <v>669</v>
      </c>
      <c r="I41" s="548">
        <v>532</v>
      </c>
      <c r="J41" s="550">
        <v>554</v>
      </c>
      <c r="K41" s="549">
        <v>16</v>
      </c>
      <c r="L41" s="380">
        <v>2.8880866425992782</v>
      </c>
    </row>
    <row r="42" spans="1:12" s="110" customFormat="1" ht="15" customHeight="1" x14ac:dyDescent="0.2">
      <c r="A42" s="381"/>
      <c r="B42" s="384" t="s">
        <v>113</v>
      </c>
      <c r="C42" s="384" t="s">
        <v>353</v>
      </c>
      <c r="D42" s="385"/>
      <c r="E42" s="383"/>
      <c r="F42" s="548">
        <v>864</v>
      </c>
      <c r="G42" s="548">
        <v>626</v>
      </c>
      <c r="H42" s="548">
        <v>1095</v>
      </c>
      <c r="I42" s="548">
        <v>819</v>
      </c>
      <c r="J42" s="548">
        <v>882</v>
      </c>
      <c r="K42" s="549">
        <v>-18</v>
      </c>
      <c r="L42" s="380">
        <v>-2.0408163265306123</v>
      </c>
    </row>
    <row r="43" spans="1:12" s="110" customFormat="1" ht="15" customHeight="1" x14ac:dyDescent="0.2">
      <c r="A43" s="381"/>
      <c r="B43" s="385"/>
      <c r="C43" s="382" t="s">
        <v>352</v>
      </c>
      <c r="D43" s="385"/>
      <c r="E43" s="383"/>
      <c r="F43" s="548">
        <v>401</v>
      </c>
      <c r="G43" s="548">
        <v>296</v>
      </c>
      <c r="H43" s="548">
        <v>466</v>
      </c>
      <c r="I43" s="548">
        <v>401</v>
      </c>
      <c r="J43" s="548">
        <v>390</v>
      </c>
      <c r="K43" s="549">
        <v>11</v>
      </c>
      <c r="L43" s="380">
        <v>2.8205128205128207</v>
      </c>
    </row>
    <row r="44" spans="1:12" s="110" customFormat="1" ht="15" customHeight="1" x14ac:dyDescent="0.2">
      <c r="A44" s="381"/>
      <c r="B44" s="384"/>
      <c r="C44" s="366" t="s">
        <v>109</v>
      </c>
      <c r="D44" s="385"/>
      <c r="E44" s="383"/>
      <c r="F44" s="548">
        <v>2824</v>
      </c>
      <c r="G44" s="548">
        <v>2056</v>
      </c>
      <c r="H44" s="548">
        <v>2627</v>
      </c>
      <c r="I44" s="548">
        <v>2305</v>
      </c>
      <c r="J44" s="550">
        <v>2745</v>
      </c>
      <c r="K44" s="549">
        <v>79</v>
      </c>
      <c r="L44" s="380">
        <v>2.8779599271402549</v>
      </c>
    </row>
    <row r="45" spans="1:12" s="110" customFormat="1" ht="15" customHeight="1" x14ac:dyDescent="0.2">
      <c r="A45" s="381"/>
      <c r="B45" s="385"/>
      <c r="C45" s="382" t="s">
        <v>352</v>
      </c>
      <c r="D45" s="385"/>
      <c r="E45" s="383"/>
      <c r="F45" s="548">
        <v>934</v>
      </c>
      <c r="G45" s="548">
        <v>783</v>
      </c>
      <c r="H45" s="548">
        <v>937</v>
      </c>
      <c r="I45" s="548">
        <v>788</v>
      </c>
      <c r="J45" s="548">
        <v>924</v>
      </c>
      <c r="K45" s="549">
        <v>10</v>
      </c>
      <c r="L45" s="380">
        <v>1.0822510822510822</v>
      </c>
    </row>
    <row r="46" spans="1:12" s="110" customFormat="1" ht="15" customHeight="1" x14ac:dyDescent="0.2">
      <c r="A46" s="381"/>
      <c r="B46" s="384"/>
      <c r="C46" s="366" t="s">
        <v>110</v>
      </c>
      <c r="D46" s="385"/>
      <c r="E46" s="383"/>
      <c r="F46" s="548">
        <v>334</v>
      </c>
      <c r="G46" s="548">
        <v>238</v>
      </c>
      <c r="H46" s="548">
        <v>281</v>
      </c>
      <c r="I46" s="548">
        <v>271</v>
      </c>
      <c r="J46" s="548">
        <v>356</v>
      </c>
      <c r="K46" s="549">
        <v>-22</v>
      </c>
      <c r="L46" s="380">
        <v>-6.1797752808988768</v>
      </c>
    </row>
    <row r="47" spans="1:12" s="110" customFormat="1" ht="15" customHeight="1" x14ac:dyDescent="0.2">
      <c r="A47" s="381"/>
      <c r="B47" s="385"/>
      <c r="C47" s="382" t="s">
        <v>352</v>
      </c>
      <c r="D47" s="385"/>
      <c r="E47" s="383"/>
      <c r="F47" s="548">
        <v>91</v>
      </c>
      <c r="G47" s="548">
        <v>69</v>
      </c>
      <c r="H47" s="548">
        <v>73</v>
      </c>
      <c r="I47" s="548">
        <v>79</v>
      </c>
      <c r="J47" s="550">
        <v>70</v>
      </c>
      <c r="K47" s="549">
        <v>21</v>
      </c>
      <c r="L47" s="380">
        <v>30</v>
      </c>
    </row>
    <row r="48" spans="1:12" s="110" customFormat="1" ht="15" customHeight="1" x14ac:dyDescent="0.2">
      <c r="A48" s="381"/>
      <c r="B48" s="385"/>
      <c r="C48" s="366" t="s">
        <v>111</v>
      </c>
      <c r="D48" s="386"/>
      <c r="E48" s="387"/>
      <c r="F48" s="548">
        <v>57</v>
      </c>
      <c r="G48" s="548">
        <v>34</v>
      </c>
      <c r="H48" s="548">
        <v>32</v>
      </c>
      <c r="I48" s="548">
        <v>31</v>
      </c>
      <c r="J48" s="548">
        <v>37</v>
      </c>
      <c r="K48" s="549">
        <v>20</v>
      </c>
      <c r="L48" s="380">
        <v>54.054054054054056</v>
      </c>
    </row>
    <row r="49" spans="1:12" s="110" customFormat="1" ht="15" customHeight="1" x14ac:dyDescent="0.2">
      <c r="A49" s="381"/>
      <c r="B49" s="385"/>
      <c r="C49" s="382" t="s">
        <v>352</v>
      </c>
      <c r="D49" s="385"/>
      <c r="E49" s="383"/>
      <c r="F49" s="548">
        <v>9</v>
      </c>
      <c r="G49" s="548">
        <v>11</v>
      </c>
      <c r="H49" s="548">
        <v>8</v>
      </c>
      <c r="I49" s="548">
        <v>6</v>
      </c>
      <c r="J49" s="548">
        <v>9</v>
      </c>
      <c r="K49" s="549">
        <v>0</v>
      </c>
      <c r="L49" s="380">
        <v>0</v>
      </c>
    </row>
    <row r="50" spans="1:12" s="110" customFormat="1" ht="15" customHeight="1" x14ac:dyDescent="0.2">
      <c r="A50" s="381"/>
      <c r="B50" s="384" t="s">
        <v>113</v>
      </c>
      <c r="C50" s="382" t="s">
        <v>181</v>
      </c>
      <c r="D50" s="385"/>
      <c r="E50" s="383"/>
      <c r="F50" s="548">
        <v>2996</v>
      </c>
      <c r="G50" s="548">
        <v>1978</v>
      </c>
      <c r="H50" s="548">
        <v>2925</v>
      </c>
      <c r="I50" s="548">
        <v>2491</v>
      </c>
      <c r="J50" s="550">
        <v>2914</v>
      </c>
      <c r="K50" s="549">
        <v>82</v>
      </c>
      <c r="L50" s="380">
        <v>2.8140013726835966</v>
      </c>
    </row>
    <row r="51" spans="1:12" s="110" customFormat="1" ht="15" customHeight="1" x14ac:dyDescent="0.2">
      <c r="A51" s="381"/>
      <c r="B51" s="385"/>
      <c r="C51" s="382" t="s">
        <v>352</v>
      </c>
      <c r="D51" s="385"/>
      <c r="E51" s="383"/>
      <c r="F51" s="548">
        <v>1072</v>
      </c>
      <c r="G51" s="548">
        <v>785</v>
      </c>
      <c r="H51" s="548">
        <v>1057</v>
      </c>
      <c r="I51" s="548">
        <v>919</v>
      </c>
      <c r="J51" s="548">
        <v>1020</v>
      </c>
      <c r="K51" s="549">
        <v>52</v>
      </c>
      <c r="L51" s="380">
        <v>5.0980392156862742</v>
      </c>
    </row>
    <row r="52" spans="1:12" s="110" customFormat="1" ht="15" customHeight="1" x14ac:dyDescent="0.2">
      <c r="A52" s="381"/>
      <c r="B52" s="384"/>
      <c r="C52" s="382" t="s">
        <v>182</v>
      </c>
      <c r="D52" s="385"/>
      <c r="E52" s="383"/>
      <c r="F52" s="548">
        <v>1083</v>
      </c>
      <c r="G52" s="548">
        <v>976</v>
      </c>
      <c r="H52" s="548">
        <v>1110</v>
      </c>
      <c r="I52" s="548">
        <v>935</v>
      </c>
      <c r="J52" s="548">
        <v>1106</v>
      </c>
      <c r="K52" s="549">
        <v>-23</v>
      </c>
      <c r="L52" s="380">
        <v>-2.0795660036166366</v>
      </c>
    </row>
    <row r="53" spans="1:12" s="269" customFormat="1" ht="11.25" customHeight="1" x14ac:dyDescent="0.2">
      <c r="A53" s="381"/>
      <c r="B53" s="385"/>
      <c r="C53" s="382" t="s">
        <v>352</v>
      </c>
      <c r="D53" s="385"/>
      <c r="E53" s="383"/>
      <c r="F53" s="548">
        <v>363</v>
      </c>
      <c r="G53" s="548">
        <v>374</v>
      </c>
      <c r="H53" s="548">
        <v>427</v>
      </c>
      <c r="I53" s="548">
        <v>355</v>
      </c>
      <c r="J53" s="550">
        <v>373</v>
      </c>
      <c r="K53" s="549">
        <v>-10</v>
      </c>
      <c r="L53" s="380">
        <v>-2.6809651474530831</v>
      </c>
    </row>
    <row r="54" spans="1:12" s="151" customFormat="1" ht="12.75" customHeight="1" x14ac:dyDescent="0.2">
      <c r="A54" s="381"/>
      <c r="B54" s="384" t="s">
        <v>113</v>
      </c>
      <c r="C54" s="384" t="s">
        <v>116</v>
      </c>
      <c r="D54" s="385"/>
      <c r="E54" s="383"/>
      <c r="F54" s="548">
        <v>2845</v>
      </c>
      <c r="G54" s="548">
        <v>1983</v>
      </c>
      <c r="H54" s="548">
        <v>2878</v>
      </c>
      <c r="I54" s="548">
        <v>2424</v>
      </c>
      <c r="J54" s="548">
        <v>2834</v>
      </c>
      <c r="K54" s="549">
        <v>11</v>
      </c>
      <c r="L54" s="380">
        <v>0.38814396612561752</v>
      </c>
    </row>
    <row r="55" spans="1:12" ht="11.25" x14ac:dyDescent="0.2">
      <c r="A55" s="381"/>
      <c r="B55" s="385"/>
      <c r="C55" s="382" t="s">
        <v>352</v>
      </c>
      <c r="D55" s="385"/>
      <c r="E55" s="383"/>
      <c r="F55" s="548">
        <v>821</v>
      </c>
      <c r="G55" s="548">
        <v>606</v>
      </c>
      <c r="H55" s="548">
        <v>910</v>
      </c>
      <c r="I55" s="548">
        <v>814</v>
      </c>
      <c r="J55" s="548">
        <v>789</v>
      </c>
      <c r="K55" s="549">
        <v>32</v>
      </c>
      <c r="L55" s="380">
        <v>4.0557667934093793</v>
      </c>
    </row>
    <row r="56" spans="1:12" ht="14.25" customHeight="1" x14ac:dyDescent="0.2">
      <c r="A56" s="381"/>
      <c r="B56" s="385"/>
      <c r="C56" s="384" t="s">
        <v>117</v>
      </c>
      <c r="D56" s="385"/>
      <c r="E56" s="383"/>
      <c r="F56" s="548">
        <v>1232</v>
      </c>
      <c r="G56" s="548">
        <v>969</v>
      </c>
      <c r="H56" s="548">
        <v>1155</v>
      </c>
      <c r="I56" s="548">
        <v>1001</v>
      </c>
      <c r="J56" s="548">
        <v>1185</v>
      </c>
      <c r="K56" s="549">
        <v>47</v>
      </c>
      <c r="L56" s="380">
        <v>3.9662447257383966</v>
      </c>
    </row>
    <row r="57" spans="1:12" ht="18.75" customHeight="1" x14ac:dyDescent="0.2">
      <c r="A57" s="388"/>
      <c r="B57" s="389"/>
      <c r="C57" s="390" t="s">
        <v>352</v>
      </c>
      <c r="D57" s="389"/>
      <c r="E57" s="391"/>
      <c r="F57" s="551">
        <v>613</v>
      </c>
      <c r="G57" s="552">
        <v>553</v>
      </c>
      <c r="H57" s="552">
        <v>573</v>
      </c>
      <c r="I57" s="552">
        <v>459</v>
      </c>
      <c r="J57" s="552">
        <v>603</v>
      </c>
      <c r="K57" s="553">
        <f t="shared" ref="K57" si="0">IF(OR(F57=".",J57=".")=TRUE,".",IF(OR(F57="*",J57="*")=TRUE,"*",IF(AND(F57="-",J57="-")=TRUE,"-",IF(AND(ISNUMBER(J57),ISNUMBER(F57))=TRUE,IF(F57-J57=0,0,F57-J57),IF(ISNUMBER(F57)=TRUE,F57,-J57)))))</f>
        <v>10</v>
      </c>
      <c r="L57" s="392">
        <f t="shared" ref="L57" si="1">IF(K57 =".",".",IF(K57 ="*","*",IF(K57="-","-",IF(K57=0,0,IF(OR(J57="-",J57=".",F57="-",F57=".")=TRUE,"X",IF(J57=0,"0,0",IF(ABS(K57*100/J57)&gt;250,".X",(K57*100/J57))))))))</f>
        <v>1.6583747927031509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4163</v>
      </c>
      <c r="E11" s="114">
        <v>3057</v>
      </c>
      <c r="F11" s="114">
        <v>5492</v>
      </c>
      <c r="G11" s="114">
        <v>3490</v>
      </c>
      <c r="H11" s="140">
        <v>4153</v>
      </c>
      <c r="I11" s="115">
        <v>10</v>
      </c>
      <c r="J11" s="116">
        <v>0.24078979051288224</v>
      </c>
    </row>
    <row r="12" spans="1:15" s="110" customFormat="1" ht="24.95" customHeight="1" x14ac:dyDescent="0.2">
      <c r="A12" s="193" t="s">
        <v>132</v>
      </c>
      <c r="B12" s="194" t="s">
        <v>133</v>
      </c>
      <c r="C12" s="113">
        <v>2.8344943550324286</v>
      </c>
      <c r="D12" s="115">
        <v>118</v>
      </c>
      <c r="E12" s="114">
        <v>75</v>
      </c>
      <c r="F12" s="114">
        <v>178</v>
      </c>
      <c r="G12" s="114">
        <v>68</v>
      </c>
      <c r="H12" s="140">
        <v>73</v>
      </c>
      <c r="I12" s="115">
        <v>45</v>
      </c>
      <c r="J12" s="116">
        <v>61.643835616438359</v>
      </c>
    </row>
    <row r="13" spans="1:15" s="110" customFormat="1" ht="24.95" customHeight="1" x14ac:dyDescent="0.2">
      <c r="A13" s="193" t="s">
        <v>134</v>
      </c>
      <c r="B13" s="199" t="s">
        <v>214</v>
      </c>
      <c r="C13" s="113">
        <v>1.3692049003122748</v>
      </c>
      <c r="D13" s="115">
        <v>57</v>
      </c>
      <c r="E13" s="114">
        <v>107</v>
      </c>
      <c r="F13" s="114">
        <v>136</v>
      </c>
      <c r="G13" s="114">
        <v>50</v>
      </c>
      <c r="H13" s="140">
        <v>89</v>
      </c>
      <c r="I13" s="115">
        <v>-32</v>
      </c>
      <c r="J13" s="116">
        <v>-35.955056179775283</v>
      </c>
    </row>
    <row r="14" spans="1:15" s="287" customFormat="1" ht="24.95" customHeight="1" x14ac:dyDescent="0.2">
      <c r="A14" s="193" t="s">
        <v>215</v>
      </c>
      <c r="B14" s="199" t="s">
        <v>137</v>
      </c>
      <c r="C14" s="113">
        <v>18.832572663944269</v>
      </c>
      <c r="D14" s="115">
        <v>784</v>
      </c>
      <c r="E14" s="114">
        <v>392</v>
      </c>
      <c r="F14" s="114">
        <v>986</v>
      </c>
      <c r="G14" s="114">
        <v>548</v>
      </c>
      <c r="H14" s="140">
        <v>669</v>
      </c>
      <c r="I14" s="115">
        <v>115</v>
      </c>
      <c r="J14" s="116">
        <v>17.189835575485798</v>
      </c>
      <c r="K14" s="110"/>
      <c r="L14" s="110"/>
      <c r="M14" s="110"/>
      <c r="N14" s="110"/>
      <c r="O14" s="110"/>
    </row>
    <row r="15" spans="1:15" s="110" customFormat="1" ht="24.95" customHeight="1" x14ac:dyDescent="0.2">
      <c r="A15" s="193" t="s">
        <v>216</v>
      </c>
      <c r="B15" s="199" t="s">
        <v>217</v>
      </c>
      <c r="C15" s="113">
        <v>7.2543838577948598</v>
      </c>
      <c r="D15" s="115">
        <v>302</v>
      </c>
      <c r="E15" s="114">
        <v>140</v>
      </c>
      <c r="F15" s="114">
        <v>255</v>
      </c>
      <c r="G15" s="114">
        <v>164</v>
      </c>
      <c r="H15" s="140">
        <v>158</v>
      </c>
      <c r="I15" s="115">
        <v>144</v>
      </c>
      <c r="J15" s="116">
        <v>91.139240506329116</v>
      </c>
    </row>
    <row r="16" spans="1:15" s="287" customFormat="1" ht="24.95" customHeight="1" x14ac:dyDescent="0.2">
      <c r="A16" s="193" t="s">
        <v>218</v>
      </c>
      <c r="B16" s="199" t="s">
        <v>141</v>
      </c>
      <c r="C16" s="113">
        <v>7.1823204419889501</v>
      </c>
      <c r="D16" s="115">
        <v>299</v>
      </c>
      <c r="E16" s="114">
        <v>123</v>
      </c>
      <c r="F16" s="114">
        <v>434</v>
      </c>
      <c r="G16" s="114">
        <v>215</v>
      </c>
      <c r="H16" s="140">
        <v>322</v>
      </c>
      <c r="I16" s="115">
        <v>-23</v>
      </c>
      <c r="J16" s="116">
        <v>-7.1428571428571432</v>
      </c>
      <c r="K16" s="110"/>
      <c r="L16" s="110"/>
      <c r="M16" s="110"/>
      <c r="N16" s="110"/>
      <c r="O16" s="110"/>
    </row>
    <row r="17" spans="1:15" s="110" customFormat="1" ht="24.95" customHeight="1" x14ac:dyDescent="0.2">
      <c r="A17" s="193" t="s">
        <v>142</v>
      </c>
      <c r="B17" s="199" t="s">
        <v>220</v>
      </c>
      <c r="C17" s="113">
        <v>4.395868364160461</v>
      </c>
      <c r="D17" s="115">
        <v>183</v>
      </c>
      <c r="E17" s="114">
        <v>129</v>
      </c>
      <c r="F17" s="114">
        <v>297</v>
      </c>
      <c r="G17" s="114">
        <v>169</v>
      </c>
      <c r="H17" s="140">
        <v>189</v>
      </c>
      <c r="I17" s="115">
        <v>-6</v>
      </c>
      <c r="J17" s="116">
        <v>-3.1746031746031744</v>
      </c>
    </row>
    <row r="18" spans="1:15" s="287" customFormat="1" ht="24.95" customHeight="1" x14ac:dyDescent="0.2">
      <c r="A18" s="201" t="s">
        <v>144</v>
      </c>
      <c r="B18" s="202" t="s">
        <v>145</v>
      </c>
      <c r="C18" s="113">
        <v>9.8006245496036506</v>
      </c>
      <c r="D18" s="115">
        <v>408</v>
      </c>
      <c r="E18" s="114">
        <v>193</v>
      </c>
      <c r="F18" s="114">
        <v>499</v>
      </c>
      <c r="G18" s="114">
        <v>310</v>
      </c>
      <c r="H18" s="140">
        <v>342</v>
      </c>
      <c r="I18" s="115">
        <v>66</v>
      </c>
      <c r="J18" s="116">
        <v>19.298245614035089</v>
      </c>
      <c r="K18" s="110"/>
      <c r="L18" s="110"/>
      <c r="M18" s="110"/>
      <c r="N18" s="110"/>
      <c r="O18" s="110"/>
    </row>
    <row r="19" spans="1:15" s="110" customFormat="1" ht="24.95" customHeight="1" x14ac:dyDescent="0.2">
      <c r="A19" s="193" t="s">
        <v>146</v>
      </c>
      <c r="B19" s="199" t="s">
        <v>147</v>
      </c>
      <c r="C19" s="113">
        <v>12.466970934422292</v>
      </c>
      <c r="D19" s="115">
        <v>519</v>
      </c>
      <c r="E19" s="114">
        <v>418</v>
      </c>
      <c r="F19" s="114">
        <v>746</v>
      </c>
      <c r="G19" s="114">
        <v>468</v>
      </c>
      <c r="H19" s="140">
        <v>680</v>
      </c>
      <c r="I19" s="115">
        <v>-161</v>
      </c>
      <c r="J19" s="116">
        <v>-23.676470588235293</v>
      </c>
    </row>
    <row r="20" spans="1:15" s="287" customFormat="1" ht="24.95" customHeight="1" x14ac:dyDescent="0.2">
      <c r="A20" s="193" t="s">
        <v>148</v>
      </c>
      <c r="B20" s="199" t="s">
        <v>149</v>
      </c>
      <c r="C20" s="113">
        <v>5.4768196012490993</v>
      </c>
      <c r="D20" s="115">
        <v>228</v>
      </c>
      <c r="E20" s="114">
        <v>202</v>
      </c>
      <c r="F20" s="114">
        <v>324</v>
      </c>
      <c r="G20" s="114">
        <v>336</v>
      </c>
      <c r="H20" s="140">
        <v>195</v>
      </c>
      <c r="I20" s="115">
        <v>33</v>
      </c>
      <c r="J20" s="116">
        <v>16.923076923076923</v>
      </c>
      <c r="K20" s="110"/>
      <c r="L20" s="110"/>
      <c r="M20" s="110"/>
      <c r="N20" s="110"/>
      <c r="O20" s="110"/>
    </row>
    <row r="21" spans="1:15" s="110" customFormat="1" ht="24.95" customHeight="1" x14ac:dyDescent="0.2">
      <c r="A21" s="201" t="s">
        <v>150</v>
      </c>
      <c r="B21" s="202" t="s">
        <v>151</v>
      </c>
      <c r="C21" s="113">
        <v>4.2757626711506127</v>
      </c>
      <c r="D21" s="115">
        <v>178</v>
      </c>
      <c r="E21" s="114">
        <v>150</v>
      </c>
      <c r="F21" s="114">
        <v>221</v>
      </c>
      <c r="G21" s="114">
        <v>181</v>
      </c>
      <c r="H21" s="140">
        <v>303</v>
      </c>
      <c r="I21" s="115">
        <v>-125</v>
      </c>
      <c r="J21" s="116">
        <v>-41.254125412541256</v>
      </c>
    </row>
    <row r="22" spans="1:15" s="110" customFormat="1" ht="24.95" customHeight="1" x14ac:dyDescent="0.2">
      <c r="A22" s="201" t="s">
        <v>152</v>
      </c>
      <c r="B22" s="199" t="s">
        <v>153</v>
      </c>
      <c r="C22" s="113">
        <v>0.88878212827288017</v>
      </c>
      <c r="D22" s="115">
        <v>37</v>
      </c>
      <c r="E22" s="114">
        <v>24</v>
      </c>
      <c r="F22" s="114">
        <v>74</v>
      </c>
      <c r="G22" s="114">
        <v>33</v>
      </c>
      <c r="H22" s="140">
        <v>35</v>
      </c>
      <c r="I22" s="115">
        <v>2</v>
      </c>
      <c r="J22" s="116">
        <v>5.7142857142857144</v>
      </c>
    </row>
    <row r="23" spans="1:15" s="110" customFormat="1" ht="24.95" customHeight="1" x14ac:dyDescent="0.2">
      <c r="A23" s="193" t="s">
        <v>154</v>
      </c>
      <c r="B23" s="199" t="s">
        <v>155</v>
      </c>
      <c r="C23" s="113">
        <v>0.98486668268075905</v>
      </c>
      <c r="D23" s="115">
        <v>41</v>
      </c>
      <c r="E23" s="114">
        <v>18</v>
      </c>
      <c r="F23" s="114">
        <v>57</v>
      </c>
      <c r="G23" s="114">
        <v>22</v>
      </c>
      <c r="H23" s="140">
        <v>43</v>
      </c>
      <c r="I23" s="115">
        <v>-2</v>
      </c>
      <c r="J23" s="116">
        <v>-4.6511627906976747</v>
      </c>
    </row>
    <row r="24" spans="1:15" s="110" customFormat="1" ht="24.95" customHeight="1" x14ac:dyDescent="0.2">
      <c r="A24" s="193" t="s">
        <v>156</v>
      </c>
      <c r="B24" s="199" t="s">
        <v>221</v>
      </c>
      <c r="C24" s="113">
        <v>3.0026423252462169</v>
      </c>
      <c r="D24" s="115">
        <v>125</v>
      </c>
      <c r="E24" s="114">
        <v>102</v>
      </c>
      <c r="F24" s="114">
        <v>228</v>
      </c>
      <c r="G24" s="114">
        <v>123</v>
      </c>
      <c r="H24" s="140">
        <v>109</v>
      </c>
      <c r="I24" s="115">
        <v>16</v>
      </c>
      <c r="J24" s="116">
        <v>14.678899082568808</v>
      </c>
    </row>
    <row r="25" spans="1:15" s="110" customFormat="1" ht="24.95" customHeight="1" x14ac:dyDescent="0.2">
      <c r="A25" s="193" t="s">
        <v>222</v>
      </c>
      <c r="B25" s="204" t="s">
        <v>159</v>
      </c>
      <c r="C25" s="113">
        <v>4.49195291856834</v>
      </c>
      <c r="D25" s="115">
        <v>187</v>
      </c>
      <c r="E25" s="114">
        <v>108</v>
      </c>
      <c r="F25" s="114">
        <v>158</v>
      </c>
      <c r="G25" s="114">
        <v>168</v>
      </c>
      <c r="H25" s="140">
        <v>157</v>
      </c>
      <c r="I25" s="115">
        <v>30</v>
      </c>
      <c r="J25" s="116">
        <v>19.108280254777071</v>
      </c>
    </row>
    <row r="26" spans="1:15" s="110" customFormat="1" ht="24.95" customHeight="1" x14ac:dyDescent="0.2">
      <c r="A26" s="201">
        <v>782.78300000000002</v>
      </c>
      <c r="B26" s="203" t="s">
        <v>160</v>
      </c>
      <c r="C26" s="113">
        <v>18.135959644487148</v>
      </c>
      <c r="D26" s="115">
        <v>755</v>
      </c>
      <c r="E26" s="114">
        <v>620</v>
      </c>
      <c r="F26" s="114">
        <v>714</v>
      </c>
      <c r="G26" s="114">
        <v>581</v>
      </c>
      <c r="H26" s="140">
        <v>792</v>
      </c>
      <c r="I26" s="115">
        <v>-37</v>
      </c>
      <c r="J26" s="116">
        <v>-4.6717171717171722</v>
      </c>
    </row>
    <row r="27" spans="1:15" s="110" customFormat="1" ht="24.95" customHeight="1" x14ac:dyDescent="0.2">
      <c r="A27" s="193" t="s">
        <v>161</v>
      </c>
      <c r="B27" s="199" t="s">
        <v>162</v>
      </c>
      <c r="C27" s="113">
        <v>1.6334374249339418</v>
      </c>
      <c r="D27" s="115">
        <v>68</v>
      </c>
      <c r="E27" s="114">
        <v>43</v>
      </c>
      <c r="F27" s="114">
        <v>102</v>
      </c>
      <c r="G27" s="114">
        <v>59</v>
      </c>
      <c r="H27" s="140">
        <v>51</v>
      </c>
      <c r="I27" s="115">
        <v>17</v>
      </c>
      <c r="J27" s="116">
        <v>33.333333333333336</v>
      </c>
    </row>
    <row r="28" spans="1:15" s="110" customFormat="1" ht="24.95" customHeight="1" x14ac:dyDescent="0.2">
      <c r="A28" s="193" t="s">
        <v>163</v>
      </c>
      <c r="B28" s="199" t="s">
        <v>164</v>
      </c>
      <c r="C28" s="113">
        <v>1.9457122267595484</v>
      </c>
      <c r="D28" s="115">
        <v>81</v>
      </c>
      <c r="E28" s="114">
        <v>46</v>
      </c>
      <c r="F28" s="114">
        <v>163</v>
      </c>
      <c r="G28" s="114">
        <v>38</v>
      </c>
      <c r="H28" s="140">
        <v>48</v>
      </c>
      <c r="I28" s="115">
        <v>33</v>
      </c>
      <c r="J28" s="116">
        <v>68.75</v>
      </c>
    </row>
    <row r="29" spans="1:15" s="110" customFormat="1" ht="24.95" customHeight="1" x14ac:dyDescent="0.2">
      <c r="A29" s="193">
        <v>86</v>
      </c>
      <c r="B29" s="199" t="s">
        <v>165</v>
      </c>
      <c r="C29" s="113">
        <v>4.2277203939466732</v>
      </c>
      <c r="D29" s="115">
        <v>176</v>
      </c>
      <c r="E29" s="114">
        <v>159</v>
      </c>
      <c r="F29" s="114">
        <v>226</v>
      </c>
      <c r="G29" s="114">
        <v>159</v>
      </c>
      <c r="H29" s="140">
        <v>197</v>
      </c>
      <c r="I29" s="115">
        <v>-21</v>
      </c>
      <c r="J29" s="116">
        <v>-10.659898477157361</v>
      </c>
    </row>
    <row r="30" spans="1:15" s="110" customFormat="1" ht="24.95" customHeight="1" x14ac:dyDescent="0.2">
      <c r="A30" s="193">
        <v>87.88</v>
      </c>
      <c r="B30" s="204" t="s">
        <v>166</v>
      </c>
      <c r="C30" s="113">
        <v>7.2784049963968291</v>
      </c>
      <c r="D30" s="115">
        <v>303</v>
      </c>
      <c r="E30" s="114">
        <v>309</v>
      </c>
      <c r="F30" s="114">
        <v>541</v>
      </c>
      <c r="G30" s="114">
        <v>257</v>
      </c>
      <c r="H30" s="140">
        <v>284</v>
      </c>
      <c r="I30" s="115">
        <v>19</v>
      </c>
      <c r="J30" s="116">
        <v>6.6901408450704229</v>
      </c>
    </row>
    <row r="31" spans="1:15" s="110" customFormat="1" ht="24.95" customHeight="1" x14ac:dyDescent="0.2">
      <c r="A31" s="193" t="s">
        <v>167</v>
      </c>
      <c r="B31" s="199" t="s">
        <v>168</v>
      </c>
      <c r="C31" s="113">
        <v>2.3540715829930337</v>
      </c>
      <c r="D31" s="115">
        <v>98</v>
      </c>
      <c r="E31" s="114">
        <v>91</v>
      </c>
      <c r="F31" s="114">
        <v>139</v>
      </c>
      <c r="G31" s="114">
        <v>89</v>
      </c>
      <c r="H31" s="140">
        <v>86</v>
      </c>
      <c r="I31" s="115">
        <v>12</v>
      </c>
      <c r="J31" s="116">
        <v>13.953488372093023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2.8344943550324286</v>
      </c>
      <c r="D34" s="115">
        <v>118</v>
      </c>
      <c r="E34" s="114">
        <v>75</v>
      </c>
      <c r="F34" s="114">
        <v>178</v>
      </c>
      <c r="G34" s="114">
        <v>68</v>
      </c>
      <c r="H34" s="140">
        <v>73</v>
      </c>
      <c r="I34" s="115">
        <v>45</v>
      </c>
      <c r="J34" s="116">
        <v>61.643835616438359</v>
      </c>
    </row>
    <row r="35" spans="1:10" s="110" customFormat="1" ht="24.95" customHeight="1" x14ac:dyDescent="0.2">
      <c r="A35" s="292" t="s">
        <v>171</v>
      </c>
      <c r="B35" s="293" t="s">
        <v>172</v>
      </c>
      <c r="C35" s="113">
        <v>30.002402113860196</v>
      </c>
      <c r="D35" s="115">
        <v>1249</v>
      </c>
      <c r="E35" s="114">
        <v>692</v>
      </c>
      <c r="F35" s="114">
        <v>1621</v>
      </c>
      <c r="G35" s="114">
        <v>908</v>
      </c>
      <c r="H35" s="140">
        <v>1100</v>
      </c>
      <c r="I35" s="115">
        <v>149</v>
      </c>
      <c r="J35" s="116">
        <v>13.545454545454545</v>
      </c>
    </row>
    <row r="36" spans="1:10" s="110" customFormat="1" ht="24.95" customHeight="1" x14ac:dyDescent="0.2">
      <c r="A36" s="294" t="s">
        <v>173</v>
      </c>
      <c r="B36" s="295" t="s">
        <v>174</v>
      </c>
      <c r="C36" s="125">
        <v>67.163103531107367</v>
      </c>
      <c r="D36" s="143">
        <v>2796</v>
      </c>
      <c r="E36" s="144">
        <v>2290</v>
      </c>
      <c r="F36" s="144">
        <v>3693</v>
      </c>
      <c r="G36" s="144">
        <v>2514</v>
      </c>
      <c r="H36" s="145">
        <v>2980</v>
      </c>
      <c r="I36" s="143">
        <v>-184</v>
      </c>
      <c r="J36" s="146">
        <v>-6.174496644295302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4163</v>
      </c>
      <c r="F11" s="264">
        <v>3057</v>
      </c>
      <c r="G11" s="264">
        <v>5492</v>
      </c>
      <c r="H11" s="264">
        <v>3490</v>
      </c>
      <c r="I11" s="265">
        <v>4153</v>
      </c>
      <c r="J11" s="263">
        <v>10</v>
      </c>
      <c r="K11" s="266">
        <v>0.24078979051288224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37.184722555849149</v>
      </c>
      <c r="E13" s="115">
        <v>1548</v>
      </c>
      <c r="F13" s="114">
        <v>1100</v>
      </c>
      <c r="G13" s="114">
        <v>1437</v>
      </c>
      <c r="H13" s="114">
        <v>1168</v>
      </c>
      <c r="I13" s="140">
        <v>1418</v>
      </c>
      <c r="J13" s="115">
        <v>130</v>
      </c>
      <c r="K13" s="116">
        <v>9.16784203102962</v>
      </c>
    </row>
    <row r="14" spans="1:15" ht="15.95" customHeight="1" x14ac:dyDescent="0.2">
      <c r="A14" s="306" t="s">
        <v>230</v>
      </c>
      <c r="B14" s="307"/>
      <c r="C14" s="308"/>
      <c r="D14" s="113">
        <v>49.747778044679315</v>
      </c>
      <c r="E14" s="115">
        <v>2071</v>
      </c>
      <c r="F14" s="114">
        <v>1503</v>
      </c>
      <c r="G14" s="114">
        <v>3292</v>
      </c>
      <c r="H14" s="114">
        <v>1906</v>
      </c>
      <c r="I14" s="140">
        <v>2211</v>
      </c>
      <c r="J14" s="115">
        <v>-140</v>
      </c>
      <c r="K14" s="116">
        <v>-6.3319764812302122</v>
      </c>
    </row>
    <row r="15" spans="1:15" ht="15.95" customHeight="1" x14ac:dyDescent="0.2">
      <c r="A15" s="306" t="s">
        <v>231</v>
      </c>
      <c r="B15" s="307"/>
      <c r="C15" s="308"/>
      <c r="D15" s="113">
        <v>6.4857074225318279</v>
      </c>
      <c r="E15" s="115">
        <v>270</v>
      </c>
      <c r="F15" s="114">
        <v>206</v>
      </c>
      <c r="G15" s="114">
        <v>352</v>
      </c>
      <c r="H15" s="114">
        <v>214</v>
      </c>
      <c r="I15" s="140">
        <v>276</v>
      </c>
      <c r="J15" s="115">
        <v>-6</v>
      </c>
      <c r="K15" s="116">
        <v>-2.1739130434782608</v>
      </c>
    </row>
    <row r="16" spans="1:15" ht="15.95" customHeight="1" x14ac:dyDescent="0.2">
      <c r="A16" s="306" t="s">
        <v>232</v>
      </c>
      <c r="B16" s="307"/>
      <c r="C16" s="308"/>
      <c r="D16" s="113">
        <v>6.2695171751141006</v>
      </c>
      <c r="E16" s="115">
        <v>261</v>
      </c>
      <c r="F16" s="114">
        <v>198</v>
      </c>
      <c r="G16" s="114">
        <v>380</v>
      </c>
      <c r="H16" s="114">
        <v>179</v>
      </c>
      <c r="I16" s="140">
        <v>235</v>
      </c>
      <c r="J16" s="115">
        <v>26</v>
      </c>
      <c r="K16" s="116">
        <v>11.063829787234043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2.0417967811674274</v>
      </c>
      <c r="E18" s="115">
        <v>85</v>
      </c>
      <c r="F18" s="114">
        <v>73</v>
      </c>
      <c r="G18" s="114">
        <v>163</v>
      </c>
      <c r="H18" s="114">
        <v>54</v>
      </c>
      <c r="I18" s="140">
        <v>60</v>
      </c>
      <c r="J18" s="115">
        <v>25</v>
      </c>
      <c r="K18" s="116">
        <v>41.666666666666664</v>
      </c>
    </row>
    <row r="19" spans="1:11" ht="14.1" customHeight="1" x14ac:dyDescent="0.2">
      <c r="A19" s="306" t="s">
        <v>235</v>
      </c>
      <c r="B19" s="307" t="s">
        <v>236</v>
      </c>
      <c r="C19" s="308"/>
      <c r="D19" s="113">
        <v>1.4412683161181841</v>
      </c>
      <c r="E19" s="115">
        <v>60</v>
      </c>
      <c r="F19" s="114">
        <v>46</v>
      </c>
      <c r="G19" s="114">
        <v>135</v>
      </c>
      <c r="H19" s="114">
        <v>33</v>
      </c>
      <c r="I19" s="140">
        <v>38</v>
      </c>
      <c r="J19" s="115">
        <v>22</v>
      </c>
      <c r="K19" s="116">
        <v>57.89473684210526</v>
      </c>
    </row>
    <row r="20" spans="1:11" ht="14.1" customHeight="1" x14ac:dyDescent="0.2">
      <c r="A20" s="306">
        <v>12</v>
      </c>
      <c r="B20" s="307" t="s">
        <v>237</v>
      </c>
      <c r="C20" s="308"/>
      <c r="D20" s="113">
        <v>2.3540715829930337</v>
      </c>
      <c r="E20" s="115">
        <v>98</v>
      </c>
      <c r="F20" s="114">
        <v>33</v>
      </c>
      <c r="G20" s="114">
        <v>75</v>
      </c>
      <c r="H20" s="114">
        <v>76</v>
      </c>
      <c r="I20" s="140">
        <v>90</v>
      </c>
      <c r="J20" s="115">
        <v>8</v>
      </c>
      <c r="K20" s="116">
        <v>8.8888888888888893</v>
      </c>
    </row>
    <row r="21" spans="1:11" ht="14.1" customHeight="1" x14ac:dyDescent="0.2">
      <c r="A21" s="306">
        <v>21</v>
      </c>
      <c r="B21" s="307" t="s">
        <v>238</v>
      </c>
      <c r="C21" s="308"/>
      <c r="D21" s="113">
        <v>1.1289935142925775</v>
      </c>
      <c r="E21" s="115">
        <v>47</v>
      </c>
      <c r="F21" s="114">
        <v>35</v>
      </c>
      <c r="G21" s="114">
        <v>58</v>
      </c>
      <c r="H21" s="114">
        <v>45</v>
      </c>
      <c r="I21" s="140">
        <v>59</v>
      </c>
      <c r="J21" s="115">
        <v>-12</v>
      </c>
      <c r="K21" s="116">
        <v>-20.338983050847457</v>
      </c>
    </row>
    <row r="22" spans="1:11" ht="14.1" customHeight="1" x14ac:dyDescent="0.2">
      <c r="A22" s="306">
        <v>22</v>
      </c>
      <c r="B22" s="307" t="s">
        <v>239</v>
      </c>
      <c r="C22" s="308"/>
      <c r="D22" s="113">
        <v>3.0747057410521257</v>
      </c>
      <c r="E22" s="115">
        <v>128</v>
      </c>
      <c r="F22" s="114">
        <v>84</v>
      </c>
      <c r="G22" s="114">
        <v>235</v>
      </c>
      <c r="H22" s="114">
        <v>159</v>
      </c>
      <c r="I22" s="140">
        <v>177</v>
      </c>
      <c r="J22" s="115">
        <v>-49</v>
      </c>
      <c r="K22" s="116">
        <v>-27.683615819209038</v>
      </c>
    </row>
    <row r="23" spans="1:11" ht="14.1" customHeight="1" x14ac:dyDescent="0.2">
      <c r="A23" s="306">
        <v>23</v>
      </c>
      <c r="B23" s="307" t="s">
        <v>240</v>
      </c>
      <c r="C23" s="308"/>
      <c r="D23" s="113">
        <v>0.62454960365121304</v>
      </c>
      <c r="E23" s="115">
        <v>26</v>
      </c>
      <c r="F23" s="114">
        <v>17</v>
      </c>
      <c r="G23" s="114">
        <v>53</v>
      </c>
      <c r="H23" s="114">
        <v>24</v>
      </c>
      <c r="I23" s="140">
        <v>38</v>
      </c>
      <c r="J23" s="115">
        <v>-12</v>
      </c>
      <c r="K23" s="116">
        <v>-31.578947368421051</v>
      </c>
    </row>
    <row r="24" spans="1:11" ht="14.1" customHeight="1" x14ac:dyDescent="0.2">
      <c r="A24" s="306">
        <v>24</v>
      </c>
      <c r="B24" s="307" t="s">
        <v>241</v>
      </c>
      <c r="C24" s="308"/>
      <c r="D24" s="113">
        <v>5.3807350468412203</v>
      </c>
      <c r="E24" s="115">
        <v>224</v>
      </c>
      <c r="F24" s="114">
        <v>151</v>
      </c>
      <c r="G24" s="114">
        <v>302</v>
      </c>
      <c r="H24" s="114">
        <v>208</v>
      </c>
      <c r="I24" s="140">
        <v>285</v>
      </c>
      <c r="J24" s="115">
        <v>-61</v>
      </c>
      <c r="K24" s="116">
        <v>-21.403508771929825</v>
      </c>
    </row>
    <row r="25" spans="1:11" ht="14.1" customHeight="1" x14ac:dyDescent="0.2">
      <c r="A25" s="306">
        <v>25</v>
      </c>
      <c r="B25" s="307" t="s">
        <v>242</v>
      </c>
      <c r="C25" s="308"/>
      <c r="D25" s="113">
        <v>4.588037472976219</v>
      </c>
      <c r="E25" s="115">
        <v>191</v>
      </c>
      <c r="F25" s="114">
        <v>69</v>
      </c>
      <c r="G25" s="114">
        <v>226</v>
      </c>
      <c r="H25" s="114">
        <v>113</v>
      </c>
      <c r="I25" s="140">
        <v>235</v>
      </c>
      <c r="J25" s="115">
        <v>-44</v>
      </c>
      <c r="K25" s="116">
        <v>-18.723404255319149</v>
      </c>
    </row>
    <row r="26" spans="1:11" ht="14.1" customHeight="1" x14ac:dyDescent="0.2">
      <c r="A26" s="306">
        <v>26</v>
      </c>
      <c r="B26" s="307" t="s">
        <v>243</v>
      </c>
      <c r="C26" s="308"/>
      <c r="D26" s="113">
        <v>3.2908959884698534</v>
      </c>
      <c r="E26" s="115">
        <v>137</v>
      </c>
      <c r="F26" s="114">
        <v>88</v>
      </c>
      <c r="G26" s="114">
        <v>211</v>
      </c>
      <c r="H26" s="114">
        <v>72</v>
      </c>
      <c r="I26" s="140">
        <v>117</v>
      </c>
      <c r="J26" s="115">
        <v>20</v>
      </c>
      <c r="K26" s="116">
        <v>17.094017094017094</v>
      </c>
    </row>
    <row r="27" spans="1:11" ht="14.1" customHeight="1" x14ac:dyDescent="0.2">
      <c r="A27" s="306">
        <v>27</v>
      </c>
      <c r="B27" s="307" t="s">
        <v>244</v>
      </c>
      <c r="C27" s="308"/>
      <c r="D27" s="113">
        <v>1.3932260389142446</v>
      </c>
      <c r="E27" s="115">
        <v>58</v>
      </c>
      <c r="F27" s="114">
        <v>36</v>
      </c>
      <c r="G27" s="114">
        <v>82</v>
      </c>
      <c r="H27" s="114">
        <v>33</v>
      </c>
      <c r="I27" s="140">
        <v>50</v>
      </c>
      <c r="J27" s="115">
        <v>8</v>
      </c>
      <c r="K27" s="116">
        <v>16</v>
      </c>
    </row>
    <row r="28" spans="1:11" ht="14.1" customHeight="1" x14ac:dyDescent="0.2">
      <c r="A28" s="306">
        <v>28</v>
      </c>
      <c r="B28" s="307" t="s">
        <v>245</v>
      </c>
      <c r="C28" s="308"/>
      <c r="D28" s="113">
        <v>0.52846504924333415</v>
      </c>
      <c r="E28" s="115">
        <v>22</v>
      </c>
      <c r="F28" s="114">
        <v>36</v>
      </c>
      <c r="G28" s="114">
        <v>42</v>
      </c>
      <c r="H28" s="114">
        <v>28</v>
      </c>
      <c r="I28" s="140">
        <v>35</v>
      </c>
      <c r="J28" s="115">
        <v>-13</v>
      </c>
      <c r="K28" s="116">
        <v>-37.142857142857146</v>
      </c>
    </row>
    <row r="29" spans="1:11" ht="14.1" customHeight="1" x14ac:dyDescent="0.2">
      <c r="A29" s="306">
        <v>29</v>
      </c>
      <c r="B29" s="307" t="s">
        <v>246</v>
      </c>
      <c r="C29" s="308"/>
      <c r="D29" s="113">
        <v>11.914484746576989</v>
      </c>
      <c r="E29" s="115">
        <v>496</v>
      </c>
      <c r="F29" s="114">
        <v>379</v>
      </c>
      <c r="G29" s="114">
        <v>332</v>
      </c>
      <c r="H29" s="114">
        <v>243</v>
      </c>
      <c r="I29" s="140">
        <v>350</v>
      </c>
      <c r="J29" s="115">
        <v>146</v>
      </c>
      <c r="K29" s="116">
        <v>41.714285714285715</v>
      </c>
    </row>
    <row r="30" spans="1:11" ht="14.1" customHeight="1" x14ac:dyDescent="0.2">
      <c r="A30" s="306" t="s">
        <v>247</v>
      </c>
      <c r="B30" s="307" t="s">
        <v>248</v>
      </c>
      <c r="C30" s="308"/>
      <c r="D30" s="113">
        <v>10.257026183041075</v>
      </c>
      <c r="E30" s="115">
        <v>427</v>
      </c>
      <c r="F30" s="114">
        <v>315</v>
      </c>
      <c r="G30" s="114">
        <v>283</v>
      </c>
      <c r="H30" s="114">
        <v>191</v>
      </c>
      <c r="I30" s="140">
        <v>269</v>
      </c>
      <c r="J30" s="115">
        <v>158</v>
      </c>
      <c r="K30" s="116">
        <v>58.736059479553901</v>
      </c>
    </row>
    <row r="31" spans="1:11" ht="14.1" customHeight="1" x14ac:dyDescent="0.2">
      <c r="A31" s="306" t="s">
        <v>249</v>
      </c>
      <c r="B31" s="307" t="s">
        <v>250</v>
      </c>
      <c r="C31" s="308"/>
      <c r="D31" s="113">
        <v>1.6574585635359116</v>
      </c>
      <c r="E31" s="115">
        <v>69</v>
      </c>
      <c r="F31" s="114">
        <v>64</v>
      </c>
      <c r="G31" s="114">
        <v>49</v>
      </c>
      <c r="H31" s="114">
        <v>52</v>
      </c>
      <c r="I31" s="140">
        <v>81</v>
      </c>
      <c r="J31" s="115">
        <v>-12</v>
      </c>
      <c r="K31" s="116">
        <v>-14.814814814814815</v>
      </c>
    </row>
    <row r="32" spans="1:11" ht="14.1" customHeight="1" x14ac:dyDescent="0.2">
      <c r="A32" s="306">
        <v>31</v>
      </c>
      <c r="B32" s="307" t="s">
        <v>251</v>
      </c>
      <c r="C32" s="308"/>
      <c r="D32" s="113">
        <v>0.67259188085515254</v>
      </c>
      <c r="E32" s="115">
        <v>28</v>
      </c>
      <c r="F32" s="114">
        <v>20</v>
      </c>
      <c r="G32" s="114">
        <v>22</v>
      </c>
      <c r="H32" s="114">
        <v>22</v>
      </c>
      <c r="I32" s="140">
        <v>29</v>
      </c>
      <c r="J32" s="115">
        <v>-1</v>
      </c>
      <c r="K32" s="116">
        <v>-3.4482758620689653</v>
      </c>
    </row>
    <row r="33" spans="1:11" ht="14.1" customHeight="1" x14ac:dyDescent="0.2">
      <c r="A33" s="306">
        <v>32</v>
      </c>
      <c r="B33" s="307" t="s">
        <v>252</v>
      </c>
      <c r="C33" s="308"/>
      <c r="D33" s="113">
        <v>3.0266634638481862</v>
      </c>
      <c r="E33" s="115">
        <v>126</v>
      </c>
      <c r="F33" s="114">
        <v>90</v>
      </c>
      <c r="G33" s="114">
        <v>194</v>
      </c>
      <c r="H33" s="114">
        <v>147</v>
      </c>
      <c r="I33" s="140">
        <v>139</v>
      </c>
      <c r="J33" s="115">
        <v>-13</v>
      </c>
      <c r="K33" s="116">
        <v>-9.3525179856115113</v>
      </c>
    </row>
    <row r="34" spans="1:11" ht="14.1" customHeight="1" x14ac:dyDescent="0.2">
      <c r="A34" s="306">
        <v>33</v>
      </c>
      <c r="B34" s="307" t="s">
        <v>253</v>
      </c>
      <c r="C34" s="308"/>
      <c r="D34" s="113">
        <v>2.1378813355753064</v>
      </c>
      <c r="E34" s="115">
        <v>89</v>
      </c>
      <c r="F34" s="114">
        <v>26</v>
      </c>
      <c r="G34" s="114">
        <v>88</v>
      </c>
      <c r="H34" s="114">
        <v>60</v>
      </c>
      <c r="I34" s="140">
        <v>62</v>
      </c>
      <c r="J34" s="115">
        <v>27</v>
      </c>
      <c r="K34" s="116">
        <v>43.548387096774192</v>
      </c>
    </row>
    <row r="35" spans="1:11" ht="14.1" customHeight="1" x14ac:dyDescent="0.2">
      <c r="A35" s="306">
        <v>34</v>
      </c>
      <c r="B35" s="307" t="s">
        <v>254</v>
      </c>
      <c r="C35" s="308"/>
      <c r="D35" s="113">
        <v>2.2339658899831853</v>
      </c>
      <c r="E35" s="115">
        <v>93</v>
      </c>
      <c r="F35" s="114">
        <v>46</v>
      </c>
      <c r="G35" s="114">
        <v>88</v>
      </c>
      <c r="H35" s="114">
        <v>57</v>
      </c>
      <c r="I35" s="140">
        <v>64</v>
      </c>
      <c r="J35" s="115">
        <v>29</v>
      </c>
      <c r="K35" s="116">
        <v>45.3125</v>
      </c>
    </row>
    <row r="36" spans="1:11" ht="14.1" customHeight="1" x14ac:dyDescent="0.2">
      <c r="A36" s="306">
        <v>41</v>
      </c>
      <c r="B36" s="307" t="s">
        <v>255</v>
      </c>
      <c r="C36" s="308"/>
      <c r="D36" s="113">
        <v>0.31227480182560652</v>
      </c>
      <c r="E36" s="115">
        <v>13</v>
      </c>
      <c r="F36" s="114">
        <v>5</v>
      </c>
      <c r="G36" s="114">
        <v>13</v>
      </c>
      <c r="H36" s="114">
        <v>9</v>
      </c>
      <c r="I36" s="140">
        <v>21</v>
      </c>
      <c r="J36" s="115">
        <v>-8</v>
      </c>
      <c r="K36" s="116">
        <v>-38.095238095238095</v>
      </c>
    </row>
    <row r="37" spans="1:11" ht="14.1" customHeight="1" x14ac:dyDescent="0.2">
      <c r="A37" s="306">
        <v>42</v>
      </c>
      <c r="B37" s="307" t="s">
        <v>256</v>
      </c>
      <c r="C37" s="308"/>
      <c r="D37" s="113" t="s">
        <v>513</v>
      </c>
      <c r="E37" s="115" t="s">
        <v>513</v>
      </c>
      <c r="F37" s="114" t="s">
        <v>513</v>
      </c>
      <c r="G37" s="114" t="s">
        <v>513</v>
      </c>
      <c r="H37" s="114" t="s">
        <v>513</v>
      </c>
      <c r="I37" s="140">
        <v>5</v>
      </c>
      <c r="J37" s="115" t="s">
        <v>513</v>
      </c>
      <c r="K37" s="116" t="s">
        <v>513</v>
      </c>
    </row>
    <row r="38" spans="1:11" ht="14.1" customHeight="1" x14ac:dyDescent="0.2">
      <c r="A38" s="306">
        <v>43</v>
      </c>
      <c r="B38" s="307" t="s">
        <v>257</v>
      </c>
      <c r="C38" s="308"/>
      <c r="D38" s="113">
        <v>0.43238049483545521</v>
      </c>
      <c r="E38" s="115">
        <v>18</v>
      </c>
      <c r="F38" s="114">
        <v>17</v>
      </c>
      <c r="G38" s="114">
        <v>73</v>
      </c>
      <c r="H38" s="114">
        <v>42</v>
      </c>
      <c r="I38" s="140">
        <v>43</v>
      </c>
      <c r="J38" s="115">
        <v>-25</v>
      </c>
      <c r="K38" s="116">
        <v>-58.139534883720927</v>
      </c>
    </row>
    <row r="39" spans="1:11" ht="14.1" customHeight="1" x14ac:dyDescent="0.2">
      <c r="A39" s="306">
        <v>51</v>
      </c>
      <c r="B39" s="307" t="s">
        <v>258</v>
      </c>
      <c r="C39" s="308"/>
      <c r="D39" s="113">
        <v>11.025702618304107</v>
      </c>
      <c r="E39" s="115">
        <v>459</v>
      </c>
      <c r="F39" s="114">
        <v>397</v>
      </c>
      <c r="G39" s="114">
        <v>537</v>
      </c>
      <c r="H39" s="114">
        <v>470</v>
      </c>
      <c r="I39" s="140">
        <v>416</v>
      </c>
      <c r="J39" s="115">
        <v>43</v>
      </c>
      <c r="K39" s="116">
        <v>10.336538461538462</v>
      </c>
    </row>
    <row r="40" spans="1:11" ht="14.1" customHeight="1" x14ac:dyDescent="0.2">
      <c r="A40" s="306" t="s">
        <v>259</v>
      </c>
      <c r="B40" s="307" t="s">
        <v>260</v>
      </c>
      <c r="C40" s="308"/>
      <c r="D40" s="113">
        <v>10.473216430458804</v>
      </c>
      <c r="E40" s="115">
        <v>436</v>
      </c>
      <c r="F40" s="114">
        <v>389</v>
      </c>
      <c r="G40" s="114">
        <v>500</v>
      </c>
      <c r="H40" s="114">
        <v>448</v>
      </c>
      <c r="I40" s="140">
        <v>405</v>
      </c>
      <c r="J40" s="115">
        <v>31</v>
      </c>
      <c r="K40" s="116">
        <v>7.6543209876543212</v>
      </c>
    </row>
    <row r="41" spans="1:11" ht="14.1" customHeight="1" x14ac:dyDescent="0.2">
      <c r="A41" s="306"/>
      <c r="B41" s="307" t="s">
        <v>261</v>
      </c>
      <c r="C41" s="308"/>
      <c r="D41" s="113">
        <v>9.7285611337977418</v>
      </c>
      <c r="E41" s="115">
        <v>405</v>
      </c>
      <c r="F41" s="114">
        <v>348</v>
      </c>
      <c r="G41" s="114">
        <v>452</v>
      </c>
      <c r="H41" s="114">
        <v>392</v>
      </c>
      <c r="I41" s="140">
        <v>379</v>
      </c>
      <c r="J41" s="115">
        <v>26</v>
      </c>
      <c r="K41" s="116">
        <v>6.8601583113456464</v>
      </c>
    </row>
    <row r="42" spans="1:11" ht="14.1" customHeight="1" x14ac:dyDescent="0.2">
      <c r="A42" s="306">
        <v>52</v>
      </c>
      <c r="B42" s="307" t="s">
        <v>262</v>
      </c>
      <c r="C42" s="308"/>
      <c r="D42" s="113">
        <v>5.068460245015614</v>
      </c>
      <c r="E42" s="115">
        <v>211</v>
      </c>
      <c r="F42" s="114">
        <v>114</v>
      </c>
      <c r="G42" s="114">
        <v>173</v>
      </c>
      <c r="H42" s="114">
        <v>238</v>
      </c>
      <c r="I42" s="140">
        <v>178</v>
      </c>
      <c r="J42" s="115">
        <v>33</v>
      </c>
      <c r="K42" s="116">
        <v>18.539325842696631</v>
      </c>
    </row>
    <row r="43" spans="1:11" ht="14.1" customHeight="1" x14ac:dyDescent="0.2">
      <c r="A43" s="306" t="s">
        <v>263</v>
      </c>
      <c r="B43" s="307" t="s">
        <v>264</v>
      </c>
      <c r="C43" s="308"/>
      <c r="D43" s="113">
        <v>4.107614700936824</v>
      </c>
      <c r="E43" s="115">
        <v>171</v>
      </c>
      <c r="F43" s="114">
        <v>99</v>
      </c>
      <c r="G43" s="114">
        <v>144</v>
      </c>
      <c r="H43" s="114">
        <v>210</v>
      </c>
      <c r="I43" s="140">
        <v>152</v>
      </c>
      <c r="J43" s="115">
        <v>19</v>
      </c>
      <c r="K43" s="116">
        <v>12.5</v>
      </c>
    </row>
    <row r="44" spans="1:11" ht="14.1" customHeight="1" x14ac:dyDescent="0.2">
      <c r="A44" s="306">
        <v>53</v>
      </c>
      <c r="B44" s="307" t="s">
        <v>265</v>
      </c>
      <c r="C44" s="308"/>
      <c r="D44" s="113">
        <v>0.79269757386500117</v>
      </c>
      <c r="E44" s="115">
        <v>33</v>
      </c>
      <c r="F44" s="114">
        <v>30</v>
      </c>
      <c r="G44" s="114">
        <v>30</v>
      </c>
      <c r="H44" s="114">
        <v>28</v>
      </c>
      <c r="I44" s="140">
        <v>18</v>
      </c>
      <c r="J44" s="115">
        <v>15</v>
      </c>
      <c r="K44" s="116">
        <v>83.333333333333329</v>
      </c>
    </row>
    <row r="45" spans="1:11" ht="14.1" customHeight="1" x14ac:dyDescent="0.2">
      <c r="A45" s="306" t="s">
        <v>266</v>
      </c>
      <c r="B45" s="307" t="s">
        <v>267</v>
      </c>
      <c r="C45" s="308"/>
      <c r="D45" s="113">
        <v>0.69661301945712228</v>
      </c>
      <c r="E45" s="115">
        <v>29</v>
      </c>
      <c r="F45" s="114">
        <v>26</v>
      </c>
      <c r="G45" s="114">
        <v>28</v>
      </c>
      <c r="H45" s="114">
        <v>27</v>
      </c>
      <c r="I45" s="140">
        <v>17</v>
      </c>
      <c r="J45" s="115">
        <v>12</v>
      </c>
      <c r="K45" s="116">
        <v>70.588235294117652</v>
      </c>
    </row>
    <row r="46" spans="1:11" ht="14.1" customHeight="1" x14ac:dyDescent="0.2">
      <c r="A46" s="306">
        <v>54</v>
      </c>
      <c r="B46" s="307" t="s">
        <v>268</v>
      </c>
      <c r="C46" s="308"/>
      <c r="D46" s="113">
        <v>3.0506846024501559</v>
      </c>
      <c r="E46" s="115">
        <v>127</v>
      </c>
      <c r="F46" s="114">
        <v>99</v>
      </c>
      <c r="G46" s="114">
        <v>112</v>
      </c>
      <c r="H46" s="114">
        <v>95</v>
      </c>
      <c r="I46" s="140">
        <v>101</v>
      </c>
      <c r="J46" s="115">
        <v>26</v>
      </c>
      <c r="K46" s="116">
        <v>25.742574257425744</v>
      </c>
    </row>
    <row r="47" spans="1:11" ht="14.1" customHeight="1" x14ac:dyDescent="0.2">
      <c r="A47" s="306">
        <v>61</v>
      </c>
      <c r="B47" s="307" t="s">
        <v>269</v>
      </c>
      <c r="C47" s="308"/>
      <c r="D47" s="113">
        <v>2.4501561374009126</v>
      </c>
      <c r="E47" s="115">
        <v>102</v>
      </c>
      <c r="F47" s="114">
        <v>50</v>
      </c>
      <c r="G47" s="114">
        <v>128</v>
      </c>
      <c r="H47" s="114">
        <v>88</v>
      </c>
      <c r="I47" s="140">
        <v>99</v>
      </c>
      <c r="J47" s="115">
        <v>3</v>
      </c>
      <c r="K47" s="116">
        <v>3.0303030303030303</v>
      </c>
    </row>
    <row r="48" spans="1:11" ht="14.1" customHeight="1" x14ac:dyDescent="0.2">
      <c r="A48" s="306">
        <v>62</v>
      </c>
      <c r="B48" s="307" t="s">
        <v>270</v>
      </c>
      <c r="C48" s="308"/>
      <c r="D48" s="113">
        <v>4.5399951957722795</v>
      </c>
      <c r="E48" s="115">
        <v>189</v>
      </c>
      <c r="F48" s="114">
        <v>241</v>
      </c>
      <c r="G48" s="114">
        <v>366</v>
      </c>
      <c r="H48" s="114">
        <v>203</v>
      </c>
      <c r="I48" s="140">
        <v>277</v>
      </c>
      <c r="J48" s="115">
        <v>-88</v>
      </c>
      <c r="K48" s="116">
        <v>-31.768953068592058</v>
      </c>
    </row>
    <row r="49" spans="1:11" ht="14.1" customHeight="1" x14ac:dyDescent="0.2">
      <c r="A49" s="306">
        <v>63</v>
      </c>
      <c r="B49" s="307" t="s">
        <v>271</v>
      </c>
      <c r="C49" s="308"/>
      <c r="D49" s="113">
        <v>2.6663463848186404</v>
      </c>
      <c r="E49" s="115">
        <v>111</v>
      </c>
      <c r="F49" s="114">
        <v>91</v>
      </c>
      <c r="G49" s="114">
        <v>168</v>
      </c>
      <c r="H49" s="114">
        <v>131</v>
      </c>
      <c r="I49" s="140">
        <v>215</v>
      </c>
      <c r="J49" s="115">
        <v>-104</v>
      </c>
      <c r="K49" s="116">
        <v>-48.372093023255815</v>
      </c>
    </row>
    <row r="50" spans="1:11" ht="14.1" customHeight="1" x14ac:dyDescent="0.2">
      <c r="A50" s="306" t="s">
        <v>272</v>
      </c>
      <c r="B50" s="307" t="s">
        <v>273</v>
      </c>
      <c r="C50" s="308"/>
      <c r="D50" s="113">
        <v>0.45640163343742496</v>
      </c>
      <c r="E50" s="115">
        <v>19</v>
      </c>
      <c r="F50" s="114">
        <v>15</v>
      </c>
      <c r="G50" s="114">
        <v>35</v>
      </c>
      <c r="H50" s="114">
        <v>12</v>
      </c>
      <c r="I50" s="140">
        <v>102</v>
      </c>
      <c r="J50" s="115">
        <v>-83</v>
      </c>
      <c r="K50" s="116">
        <v>-81.372549019607845</v>
      </c>
    </row>
    <row r="51" spans="1:11" ht="14.1" customHeight="1" x14ac:dyDescent="0.2">
      <c r="A51" s="306" t="s">
        <v>274</v>
      </c>
      <c r="B51" s="307" t="s">
        <v>275</v>
      </c>
      <c r="C51" s="308"/>
      <c r="D51" s="113">
        <v>2.0417967811674274</v>
      </c>
      <c r="E51" s="115">
        <v>85</v>
      </c>
      <c r="F51" s="114">
        <v>74</v>
      </c>
      <c r="G51" s="114">
        <v>107</v>
      </c>
      <c r="H51" s="114">
        <v>105</v>
      </c>
      <c r="I51" s="140">
        <v>106</v>
      </c>
      <c r="J51" s="115">
        <v>-21</v>
      </c>
      <c r="K51" s="116">
        <v>-19.811320754716981</v>
      </c>
    </row>
    <row r="52" spans="1:11" ht="14.1" customHeight="1" x14ac:dyDescent="0.2">
      <c r="A52" s="306">
        <v>71</v>
      </c>
      <c r="B52" s="307" t="s">
        <v>276</v>
      </c>
      <c r="C52" s="308"/>
      <c r="D52" s="113">
        <v>7.3744895508047081</v>
      </c>
      <c r="E52" s="115">
        <v>307</v>
      </c>
      <c r="F52" s="114">
        <v>174</v>
      </c>
      <c r="G52" s="114">
        <v>444</v>
      </c>
      <c r="H52" s="114">
        <v>253</v>
      </c>
      <c r="I52" s="140">
        <v>280</v>
      </c>
      <c r="J52" s="115">
        <v>27</v>
      </c>
      <c r="K52" s="116">
        <v>9.6428571428571423</v>
      </c>
    </row>
    <row r="53" spans="1:11" ht="14.1" customHeight="1" x14ac:dyDescent="0.2">
      <c r="A53" s="306" t="s">
        <v>277</v>
      </c>
      <c r="B53" s="307" t="s">
        <v>278</v>
      </c>
      <c r="C53" s="308"/>
      <c r="D53" s="113">
        <v>3.3869805428777324</v>
      </c>
      <c r="E53" s="115">
        <v>141</v>
      </c>
      <c r="F53" s="114">
        <v>63</v>
      </c>
      <c r="G53" s="114">
        <v>187</v>
      </c>
      <c r="H53" s="114">
        <v>101</v>
      </c>
      <c r="I53" s="140">
        <v>110</v>
      </c>
      <c r="J53" s="115">
        <v>31</v>
      </c>
      <c r="K53" s="116">
        <v>28.181818181818183</v>
      </c>
    </row>
    <row r="54" spans="1:11" ht="14.1" customHeight="1" x14ac:dyDescent="0.2">
      <c r="A54" s="306" t="s">
        <v>279</v>
      </c>
      <c r="B54" s="307" t="s">
        <v>280</v>
      </c>
      <c r="C54" s="308"/>
      <c r="D54" s="113">
        <v>3.2668748498678837</v>
      </c>
      <c r="E54" s="115">
        <v>136</v>
      </c>
      <c r="F54" s="114">
        <v>90</v>
      </c>
      <c r="G54" s="114">
        <v>237</v>
      </c>
      <c r="H54" s="114">
        <v>128</v>
      </c>
      <c r="I54" s="140">
        <v>138</v>
      </c>
      <c r="J54" s="115">
        <v>-2</v>
      </c>
      <c r="K54" s="116">
        <v>-1.4492753623188406</v>
      </c>
    </row>
    <row r="55" spans="1:11" ht="14.1" customHeight="1" x14ac:dyDescent="0.2">
      <c r="A55" s="306">
        <v>72</v>
      </c>
      <c r="B55" s="307" t="s">
        <v>281</v>
      </c>
      <c r="C55" s="308"/>
      <c r="D55" s="113">
        <v>1.7055008407398511</v>
      </c>
      <c r="E55" s="115">
        <v>71</v>
      </c>
      <c r="F55" s="114">
        <v>51</v>
      </c>
      <c r="G55" s="114">
        <v>129</v>
      </c>
      <c r="H55" s="114">
        <v>54</v>
      </c>
      <c r="I55" s="140">
        <v>79</v>
      </c>
      <c r="J55" s="115">
        <v>-8</v>
      </c>
      <c r="K55" s="116">
        <v>-10.126582278481013</v>
      </c>
    </row>
    <row r="56" spans="1:11" ht="14.1" customHeight="1" x14ac:dyDescent="0.2">
      <c r="A56" s="306" t="s">
        <v>282</v>
      </c>
      <c r="B56" s="307" t="s">
        <v>283</v>
      </c>
      <c r="C56" s="308"/>
      <c r="D56" s="113">
        <v>0.74465529666106178</v>
      </c>
      <c r="E56" s="115">
        <v>31</v>
      </c>
      <c r="F56" s="114">
        <v>14</v>
      </c>
      <c r="G56" s="114">
        <v>49</v>
      </c>
      <c r="H56" s="114">
        <v>15</v>
      </c>
      <c r="I56" s="140">
        <v>34</v>
      </c>
      <c r="J56" s="115">
        <v>-3</v>
      </c>
      <c r="K56" s="116">
        <v>-8.8235294117647065</v>
      </c>
    </row>
    <row r="57" spans="1:11" ht="14.1" customHeight="1" x14ac:dyDescent="0.2">
      <c r="A57" s="306" t="s">
        <v>284</v>
      </c>
      <c r="B57" s="307" t="s">
        <v>285</v>
      </c>
      <c r="C57" s="308"/>
      <c r="D57" s="113">
        <v>0.72063415805909203</v>
      </c>
      <c r="E57" s="115">
        <v>30</v>
      </c>
      <c r="F57" s="114">
        <v>26</v>
      </c>
      <c r="G57" s="114">
        <v>30</v>
      </c>
      <c r="H57" s="114">
        <v>26</v>
      </c>
      <c r="I57" s="140">
        <v>38</v>
      </c>
      <c r="J57" s="115">
        <v>-8</v>
      </c>
      <c r="K57" s="116">
        <v>-21.05263157894737</v>
      </c>
    </row>
    <row r="58" spans="1:11" ht="14.1" customHeight="1" x14ac:dyDescent="0.2">
      <c r="A58" s="306">
        <v>73</v>
      </c>
      <c r="B58" s="307" t="s">
        <v>286</v>
      </c>
      <c r="C58" s="308"/>
      <c r="D58" s="113">
        <v>0.72063415805909203</v>
      </c>
      <c r="E58" s="115">
        <v>30</v>
      </c>
      <c r="F58" s="114">
        <v>27</v>
      </c>
      <c r="G58" s="114">
        <v>64</v>
      </c>
      <c r="H58" s="114">
        <v>35</v>
      </c>
      <c r="I58" s="140">
        <v>28</v>
      </c>
      <c r="J58" s="115">
        <v>2</v>
      </c>
      <c r="K58" s="116">
        <v>7.1428571428571432</v>
      </c>
    </row>
    <row r="59" spans="1:11" ht="14.1" customHeight="1" x14ac:dyDescent="0.2">
      <c r="A59" s="306" t="s">
        <v>287</v>
      </c>
      <c r="B59" s="307" t="s">
        <v>288</v>
      </c>
      <c r="C59" s="308"/>
      <c r="D59" s="113">
        <v>0.45640163343742496</v>
      </c>
      <c r="E59" s="115">
        <v>19</v>
      </c>
      <c r="F59" s="114">
        <v>19</v>
      </c>
      <c r="G59" s="114">
        <v>50</v>
      </c>
      <c r="H59" s="114">
        <v>24</v>
      </c>
      <c r="I59" s="140">
        <v>22</v>
      </c>
      <c r="J59" s="115">
        <v>-3</v>
      </c>
      <c r="K59" s="116">
        <v>-13.636363636363637</v>
      </c>
    </row>
    <row r="60" spans="1:11" ht="14.1" customHeight="1" x14ac:dyDescent="0.2">
      <c r="A60" s="306">
        <v>81</v>
      </c>
      <c r="B60" s="307" t="s">
        <v>289</v>
      </c>
      <c r="C60" s="308"/>
      <c r="D60" s="113">
        <v>5.6930098486668266</v>
      </c>
      <c r="E60" s="115">
        <v>237</v>
      </c>
      <c r="F60" s="114">
        <v>233</v>
      </c>
      <c r="G60" s="114">
        <v>342</v>
      </c>
      <c r="H60" s="114">
        <v>198</v>
      </c>
      <c r="I60" s="140">
        <v>258</v>
      </c>
      <c r="J60" s="115">
        <v>-21</v>
      </c>
      <c r="K60" s="116">
        <v>-8.1395348837209305</v>
      </c>
    </row>
    <row r="61" spans="1:11" ht="14.1" customHeight="1" x14ac:dyDescent="0.2">
      <c r="A61" s="306" t="s">
        <v>290</v>
      </c>
      <c r="B61" s="307" t="s">
        <v>291</v>
      </c>
      <c r="C61" s="308"/>
      <c r="D61" s="113">
        <v>1.7295219793418208</v>
      </c>
      <c r="E61" s="115">
        <v>72</v>
      </c>
      <c r="F61" s="114">
        <v>53</v>
      </c>
      <c r="G61" s="114">
        <v>107</v>
      </c>
      <c r="H61" s="114">
        <v>80</v>
      </c>
      <c r="I61" s="140">
        <v>98</v>
      </c>
      <c r="J61" s="115">
        <v>-26</v>
      </c>
      <c r="K61" s="116">
        <v>-26.530612244897959</v>
      </c>
    </row>
    <row r="62" spans="1:11" ht="14.1" customHeight="1" x14ac:dyDescent="0.2">
      <c r="A62" s="306" t="s">
        <v>292</v>
      </c>
      <c r="B62" s="307" t="s">
        <v>293</v>
      </c>
      <c r="C62" s="308"/>
      <c r="D62" s="113">
        <v>2.0898390583713669</v>
      </c>
      <c r="E62" s="115">
        <v>87</v>
      </c>
      <c r="F62" s="114">
        <v>99</v>
      </c>
      <c r="G62" s="114">
        <v>156</v>
      </c>
      <c r="H62" s="114">
        <v>53</v>
      </c>
      <c r="I62" s="140">
        <v>76</v>
      </c>
      <c r="J62" s="115">
        <v>11</v>
      </c>
      <c r="K62" s="116">
        <v>14.473684210526315</v>
      </c>
    </row>
    <row r="63" spans="1:11" ht="14.1" customHeight="1" x14ac:dyDescent="0.2">
      <c r="A63" s="306"/>
      <c r="B63" s="307" t="s">
        <v>294</v>
      </c>
      <c r="C63" s="308"/>
      <c r="D63" s="113">
        <v>1.8256065337496998</v>
      </c>
      <c r="E63" s="115">
        <v>76</v>
      </c>
      <c r="F63" s="114">
        <v>85</v>
      </c>
      <c r="G63" s="114">
        <v>121</v>
      </c>
      <c r="H63" s="114">
        <v>50</v>
      </c>
      <c r="I63" s="140">
        <v>63</v>
      </c>
      <c r="J63" s="115">
        <v>13</v>
      </c>
      <c r="K63" s="116">
        <v>20.634920634920636</v>
      </c>
    </row>
    <row r="64" spans="1:11" ht="14.1" customHeight="1" x14ac:dyDescent="0.2">
      <c r="A64" s="306" t="s">
        <v>295</v>
      </c>
      <c r="B64" s="307" t="s">
        <v>296</v>
      </c>
      <c r="C64" s="308"/>
      <c r="D64" s="113">
        <v>0.9608455440787893</v>
      </c>
      <c r="E64" s="115">
        <v>40</v>
      </c>
      <c r="F64" s="114">
        <v>23</v>
      </c>
      <c r="G64" s="114">
        <v>26</v>
      </c>
      <c r="H64" s="114">
        <v>30</v>
      </c>
      <c r="I64" s="140">
        <v>28</v>
      </c>
      <c r="J64" s="115">
        <v>12</v>
      </c>
      <c r="K64" s="116">
        <v>42.857142857142854</v>
      </c>
    </row>
    <row r="65" spans="1:11" ht="14.1" customHeight="1" x14ac:dyDescent="0.2">
      <c r="A65" s="306" t="s">
        <v>297</v>
      </c>
      <c r="B65" s="307" t="s">
        <v>298</v>
      </c>
      <c r="C65" s="308"/>
      <c r="D65" s="113">
        <v>0.26423252462166708</v>
      </c>
      <c r="E65" s="115">
        <v>11</v>
      </c>
      <c r="F65" s="114">
        <v>30</v>
      </c>
      <c r="G65" s="114">
        <v>21</v>
      </c>
      <c r="H65" s="114">
        <v>17</v>
      </c>
      <c r="I65" s="140">
        <v>18</v>
      </c>
      <c r="J65" s="115">
        <v>-7</v>
      </c>
      <c r="K65" s="116">
        <v>-38.888888888888886</v>
      </c>
    </row>
    <row r="66" spans="1:11" ht="14.1" customHeight="1" x14ac:dyDescent="0.2">
      <c r="A66" s="306">
        <v>82</v>
      </c>
      <c r="B66" s="307" t="s">
        <v>299</v>
      </c>
      <c r="C66" s="308"/>
      <c r="D66" s="113">
        <v>3.0266634638481862</v>
      </c>
      <c r="E66" s="115">
        <v>126</v>
      </c>
      <c r="F66" s="114">
        <v>95</v>
      </c>
      <c r="G66" s="114">
        <v>171</v>
      </c>
      <c r="H66" s="114">
        <v>98</v>
      </c>
      <c r="I66" s="140">
        <v>124</v>
      </c>
      <c r="J66" s="115">
        <v>2</v>
      </c>
      <c r="K66" s="116">
        <v>1.6129032258064515</v>
      </c>
    </row>
    <row r="67" spans="1:11" ht="14.1" customHeight="1" x14ac:dyDescent="0.2">
      <c r="A67" s="306" t="s">
        <v>300</v>
      </c>
      <c r="B67" s="307" t="s">
        <v>301</v>
      </c>
      <c r="C67" s="308"/>
      <c r="D67" s="113">
        <v>2.2579870285851551</v>
      </c>
      <c r="E67" s="115">
        <v>94</v>
      </c>
      <c r="F67" s="114">
        <v>64</v>
      </c>
      <c r="G67" s="114">
        <v>114</v>
      </c>
      <c r="H67" s="114">
        <v>66</v>
      </c>
      <c r="I67" s="140">
        <v>85</v>
      </c>
      <c r="J67" s="115">
        <v>9</v>
      </c>
      <c r="K67" s="116">
        <v>10.588235294117647</v>
      </c>
    </row>
    <row r="68" spans="1:11" ht="14.1" customHeight="1" x14ac:dyDescent="0.2">
      <c r="A68" s="306" t="s">
        <v>302</v>
      </c>
      <c r="B68" s="307" t="s">
        <v>303</v>
      </c>
      <c r="C68" s="308"/>
      <c r="D68" s="113">
        <v>0.40835935623348546</v>
      </c>
      <c r="E68" s="115">
        <v>17</v>
      </c>
      <c r="F68" s="114">
        <v>23</v>
      </c>
      <c r="G68" s="114">
        <v>37</v>
      </c>
      <c r="H68" s="114">
        <v>28</v>
      </c>
      <c r="I68" s="140">
        <v>24</v>
      </c>
      <c r="J68" s="115">
        <v>-7</v>
      </c>
      <c r="K68" s="116">
        <v>-29.166666666666668</v>
      </c>
    </row>
    <row r="69" spans="1:11" ht="14.1" customHeight="1" x14ac:dyDescent="0.2">
      <c r="A69" s="306">
        <v>83</v>
      </c>
      <c r="B69" s="307" t="s">
        <v>304</v>
      </c>
      <c r="C69" s="308"/>
      <c r="D69" s="113">
        <v>4.0115301465289459</v>
      </c>
      <c r="E69" s="115">
        <v>167</v>
      </c>
      <c r="F69" s="114">
        <v>146</v>
      </c>
      <c r="G69" s="114">
        <v>443</v>
      </c>
      <c r="H69" s="114">
        <v>134</v>
      </c>
      <c r="I69" s="140">
        <v>148</v>
      </c>
      <c r="J69" s="115">
        <v>19</v>
      </c>
      <c r="K69" s="116">
        <v>12.837837837837839</v>
      </c>
    </row>
    <row r="70" spans="1:11" ht="14.1" customHeight="1" x14ac:dyDescent="0.2">
      <c r="A70" s="306" t="s">
        <v>305</v>
      </c>
      <c r="B70" s="307" t="s">
        <v>306</v>
      </c>
      <c r="C70" s="308"/>
      <c r="D70" s="113">
        <v>2.7143886620225799</v>
      </c>
      <c r="E70" s="115">
        <v>113</v>
      </c>
      <c r="F70" s="114">
        <v>102</v>
      </c>
      <c r="G70" s="114">
        <v>395</v>
      </c>
      <c r="H70" s="114">
        <v>90</v>
      </c>
      <c r="I70" s="140">
        <v>106</v>
      </c>
      <c r="J70" s="115">
        <v>7</v>
      </c>
      <c r="K70" s="116">
        <v>6.6037735849056602</v>
      </c>
    </row>
    <row r="71" spans="1:11" ht="14.1" customHeight="1" x14ac:dyDescent="0.2">
      <c r="A71" s="306"/>
      <c r="B71" s="307" t="s">
        <v>307</v>
      </c>
      <c r="C71" s="308"/>
      <c r="D71" s="113">
        <v>1.0329089598846986</v>
      </c>
      <c r="E71" s="115">
        <v>43</v>
      </c>
      <c r="F71" s="114">
        <v>40</v>
      </c>
      <c r="G71" s="114">
        <v>164</v>
      </c>
      <c r="H71" s="114">
        <v>29</v>
      </c>
      <c r="I71" s="140">
        <v>47</v>
      </c>
      <c r="J71" s="115">
        <v>-4</v>
      </c>
      <c r="K71" s="116">
        <v>-8.5106382978723403</v>
      </c>
    </row>
    <row r="72" spans="1:11" ht="14.1" customHeight="1" x14ac:dyDescent="0.2">
      <c r="A72" s="306">
        <v>84</v>
      </c>
      <c r="B72" s="307" t="s">
        <v>308</v>
      </c>
      <c r="C72" s="308"/>
      <c r="D72" s="113">
        <v>0.88878212827288017</v>
      </c>
      <c r="E72" s="115">
        <v>37</v>
      </c>
      <c r="F72" s="114">
        <v>23</v>
      </c>
      <c r="G72" s="114">
        <v>48</v>
      </c>
      <c r="H72" s="114">
        <v>26</v>
      </c>
      <c r="I72" s="140">
        <v>30</v>
      </c>
      <c r="J72" s="115">
        <v>7</v>
      </c>
      <c r="K72" s="116">
        <v>23.333333333333332</v>
      </c>
    </row>
    <row r="73" spans="1:11" ht="14.1" customHeight="1" x14ac:dyDescent="0.2">
      <c r="A73" s="306" t="s">
        <v>309</v>
      </c>
      <c r="B73" s="307" t="s">
        <v>310</v>
      </c>
      <c r="C73" s="308"/>
      <c r="D73" s="113">
        <v>0.40835935623348546</v>
      </c>
      <c r="E73" s="115">
        <v>17</v>
      </c>
      <c r="F73" s="114">
        <v>9</v>
      </c>
      <c r="G73" s="114">
        <v>18</v>
      </c>
      <c r="H73" s="114">
        <v>10</v>
      </c>
      <c r="I73" s="140">
        <v>16</v>
      </c>
      <c r="J73" s="115">
        <v>1</v>
      </c>
      <c r="K73" s="116">
        <v>6.25</v>
      </c>
    </row>
    <row r="74" spans="1:11" ht="14.1" customHeight="1" x14ac:dyDescent="0.2">
      <c r="A74" s="306" t="s">
        <v>311</v>
      </c>
      <c r="B74" s="307" t="s">
        <v>312</v>
      </c>
      <c r="C74" s="308"/>
      <c r="D74" s="113">
        <v>9.6084554407878928E-2</v>
      </c>
      <c r="E74" s="115">
        <v>4</v>
      </c>
      <c r="F74" s="114">
        <v>4</v>
      </c>
      <c r="G74" s="114">
        <v>9</v>
      </c>
      <c r="H74" s="114">
        <v>3</v>
      </c>
      <c r="I74" s="140" t="s">
        <v>513</v>
      </c>
      <c r="J74" s="115" t="s">
        <v>513</v>
      </c>
      <c r="K74" s="116" t="s">
        <v>513</v>
      </c>
    </row>
    <row r="75" spans="1:11" ht="14.1" customHeight="1" x14ac:dyDescent="0.2">
      <c r="A75" s="306" t="s">
        <v>313</v>
      </c>
      <c r="B75" s="307" t="s">
        <v>314</v>
      </c>
      <c r="C75" s="308"/>
      <c r="D75" s="113">
        <v>9.6084554407878928E-2</v>
      </c>
      <c r="E75" s="115">
        <v>4</v>
      </c>
      <c r="F75" s="114">
        <v>0</v>
      </c>
      <c r="G75" s="114" t="s">
        <v>513</v>
      </c>
      <c r="H75" s="114" t="s">
        <v>513</v>
      </c>
      <c r="I75" s="140" t="s">
        <v>513</v>
      </c>
      <c r="J75" s="115" t="s">
        <v>513</v>
      </c>
      <c r="K75" s="116" t="s">
        <v>513</v>
      </c>
    </row>
    <row r="76" spans="1:11" ht="14.1" customHeight="1" x14ac:dyDescent="0.2">
      <c r="A76" s="306">
        <v>91</v>
      </c>
      <c r="B76" s="307" t="s">
        <v>315</v>
      </c>
      <c r="C76" s="308"/>
      <c r="D76" s="113">
        <v>0.31227480182560652</v>
      </c>
      <c r="E76" s="115">
        <v>13</v>
      </c>
      <c r="F76" s="114">
        <v>4</v>
      </c>
      <c r="G76" s="114">
        <v>8</v>
      </c>
      <c r="H76" s="114">
        <v>0</v>
      </c>
      <c r="I76" s="140" t="s">
        <v>513</v>
      </c>
      <c r="J76" s="115" t="s">
        <v>513</v>
      </c>
      <c r="K76" s="116" t="s">
        <v>513</v>
      </c>
    </row>
    <row r="77" spans="1:11" ht="14.1" customHeight="1" x14ac:dyDescent="0.2">
      <c r="A77" s="306">
        <v>92</v>
      </c>
      <c r="B77" s="307" t="s">
        <v>316</v>
      </c>
      <c r="C77" s="308"/>
      <c r="D77" s="113">
        <v>0.9608455440787893</v>
      </c>
      <c r="E77" s="115">
        <v>40</v>
      </c>
      <c r="F77" s="114">
        <v>12</v>
      </c>
      <c r="G77" s="114">
        <v>18</v>
      </c>
      <c r="H77" s="114">
        <v>13</v>
      </c>
      <c r="I77" s="140">
        <v>16</v>
      </c>
      <c r="J77" s="115">
        <v>24</v>
      </c>
      <c r="K77" s="116">
        <v>150</v>
      </c>
    </row>
    <row r="78" spans="1:11" ht="14.1" customHeight="1" x14ac:dyDescent="0.2">
      <c r="A78" s="306">
        <v>93</v>
      </c>
      <c r="B78" s="307" t="s">
        <v>317</v>
      </c>
      <c r="C78" s="308"/>
      <c r="D78" s="113">
        <v>9.6084554407878928E-2</v>
      </c>
      <c r="E78" s="115">
        <v>4</v>
      </c>
      <c r="F78" s="114">
        <v>12</v>
      </c>
      <c r="G78" s="114">
        <v>15</v>
      </c>
      <c r="H78" s="114" t="s">
        <v>513</v>
      </c>
      <c r="I78" s="140">
        <v>10</v>
      </c>
      <c r="J78" s="115">
        <v>-6</v>
      </c>
      <c r="K78" s="116">
        <v>-60</v>
      </c>
    </row>
    <row r="79" spans="1:11" ht="14.1" customHeight="1" x14ac:dyDescent="0.2">
      <c r="A79" s="306">
        <v>94</v>
      </c>
      <c r="B79" s="307" t="s">
        <v>318</v>
      </c>
      <c r="C79" s="308"/>
      <c r="D79" s="113">
        <v>9.6084554407878928E-2</v>
      </c>
      <c r="E79" s="115">
        <v>4</v>
      </c>
      <c r="F79" s="114" t="s">
        <v>513</v>
      </c>
      <c r="G79" s="114">
        <v>5</v>
      </c>
      <c r="H79" s="114">
        <v>5</v>
      </c>
      <c r="I79" s="140" t="s">
        <v>513</v>
      </c>
      <c r="J79" s="115" t="s">
        <v>513</v>
      </c>
      <c r="K79" s="116" t="s">
        <v>513</v>
      </c>
    </row>
    <row r="80" spans="1:11" ht="14.1" customHeight="1" x14ac:dyDescent="0.2">
      <c r="A80" s="306" t="s">
        <v>319</v>
      </c>
      <c r="B80" s="307" t="s">
        <v>320</v>
      </c>
      <c r="C80" s="308"/>
      <c r="D80" s="113" t="s">
        <v>513</v>
      </c>
      <c r="E80" s="115" t="s">
        <v>513</v>
      </c>
      <c r="F80" s="114">
        <v>0</v>
      </c>
      <c r="G80" s="114" t="s">
        <v>513</v>
      </c>
      <c r="H80" s="114" t="s">
        <v>513</v>
      </c>
      <c r="I80" s="140">
        <v>0</v>
      </c>
      <c r="J80" s="115" t="s">
        <v>513</v>
      </c>
      <c r="K80" s="116" t="s">
        <v>513</v>
      </c>
    </row>
    <row r="81" spans="1:11" ht="14.1" customHeight="1" x14ac:dyDescent="0.2">
      <c r="A81" s="310" t="s">
        <v>321</v>
      </c>
      <c r="B81" s="311" t="s">
        <v>333</v>
      </c>
      <c r="C81" s="312"/>
      <c r="D81" s="125">
        <v>0.31227480182560652</v>
      </c>
      <c r="E81" s="143">
        <v>13</v>
      </c>
      <c r="F81" s="144">
        <v>50</v>
      </c>
      <c r="G81" s="144">
        <v>31</v>
      </c>
      <c r="H81" s="144">
        <v>23</v>
      </c>
      <c r="I81" s="145">
        <v>13</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3969</v>
      </c>
      <c r="E11" s="114">
        <v>3321</v>
      </c>
      <c r="F11" s="114">
        <v>4463</v>
      </c>
      <c r="G11" s="114">
        <v>3528</v>
      </c>
      <c r="H11" s="140">
        <v>3923</v>
      </c>
      <c r="I11" s="115">
        <v>46</v>
      </c>
      <c r="J11" s="116">
        <v>1.1725720112159062</v>
      </c>
    </row>
    <row r="12" spans="1:15" s="110" customFormat="1" ht="24.95" customHeight="1" x14ac:dyDescent="0.2">
      <c r="A12" s="193" t="s">
        <v>132</v>
      </c>
      <c r="B12" s="194" t="s">
        <v>133</v>
      </c>
      <c r="C12" s="113">
        <v>2.0660115898211138</v>
      </c>
      <c r="D12" s="115">
        <v>82</v>
      </c>
      <c r="E12" s="114">
        <v>80</v>
      </c>
      <c r="F12" s="114">
        <v>165</v>
      </c>
      <c r="G12" s="114">
        <v>71</v>
      </c>
      <c r="H12" s="140">
        <v>77</v>
      </c>
      <c r="I12" s="115">
        <v>5</v>
      </c>
      <c r="J12" s="116">
        <v>6.4935064935064934</v>
      </c>
    </row>
    <row r="13" spans="1:15" s="110" customFormat="1" ht="24.95" customHeight="1" x14ac:dyDescent="0.2">
      <c r="A13" s="193" t="s">
        <v>134</v>
      </c>
      <c r="B13" s="199" t="s">
        <v>214</v>
      </c>
      <c r="C13" s="113">
        <v>1.7384731670445956</v>
      </c>
      <c r="D13" s="115">
        <v>69</v>
      </c>
      <c r="E13" s="114">
        <v>101</v>
      </c>
      <c r="F13" s="114">
        <v>118</v>
      </c>
      <c r="G13" s="114">
        <v>134</v>
      </c>
      <c r="H13" s="140">
        <v>109</v>
      </c>
      <c r="I13" s="115">
        <v>-40</v>
      </c>
      <c r="J13" s="116">
        <v>-36.697247706422019</v>
      </c>
    </row>
    <row r="14" spans="1:15" s="287" customFormat="1" ht="24.95" customHeight="1" x14ac:dyDescent="0.2">
      <c r="A14" s="193" t="s">
        <v>215</v>
      </c>
      <c r="B14" s="199" t="s">
        <v>137</v>
      </c>
      <c r="C14" s="113">
        <v>19.576719576719576</v>
      </c>
      <c r="D14" s="115">
        <v>777</v>
      </c>
      <c r="E14" s="114">
        <v>499</v>
      </c>
      <c r="F14" s="114">
        <v>708</v>
      </c>
      <c r="G14" s="114">
        <v>554</v>
      </c>
      <c r="H14" s="140">
        <v>628</v>
      </c>
      <c r="I14" s="115">
        <v>149</v>
      </c>
      <c r="J14" s="116">
        <v>23.726114649681527</v>
      </c>
      <c r="K14" s="110"/>
      <c r="L14" s="110"/>
      <c r="M14" s="110"/>
      <c r="N14" s="110"/>
      <c r="O14" s="110"/>
    </row>
    <row r="15" spans="1:15" s="110" customFormat="1" ht="24.95" customHeight="1" x14ac:dyDescent="0.2">
      <c r="A15" s="193" t="s">
        <v>216</v>
      </c>
      <c r="B15" s="199" t="s">
        <v>217</v>
      </c>
      <c r="C15" s="113">
        <v>8.1884605694129498</v>
      </c>
      <c r="D15" s="115">
        <v>325</v>
      </c>
      <c r="E15" s="114">
        <v>157</v>
      </c>
      <c r="F15" s="114">
        <v>193</v>
      </c>
      <c r="G15" s="114">
        <v>136</v>
      </c>
      <c r="H15" s="140">
        <v>143</v>
      </c>
      <c r="I15" s="115">
        <v>182</v>
      </c>
      <c r="J15" s="116">
        <v>127.27272727272727</v>
      </c>
    </row>
    <row r="16" spans="1:15" s="287" customFormat="1" ht="24.95" customHeight="1" x14ac:dyDescent="0.2">
      <c r="A16" s="193" t="s">
        <v>218</v>
      </c>
      <c r="B16" s="199" t="s">
        <v>141</v>
      </c>
      <c r="C16" s="113">
        <v>7.180650037792895</v>
      </c>
      <c r="D16" s="115">
        <v>285</v>
      </c>
      <c r="E16" s="114">
        <v>176</v>
      </c>
      <c r="F16" s="114">
        <v>303</v>
      </c>
      <c r="G16" s="114">
        <v>174</v>
      </c>
      <c r="H16" s="140">
        <v>317</v>
      </c>
      <c r="I16" s="115">
        <v>-32</v>
      </c>
      <c r="J16" s="116">
        <v>-10.094637223974763</v>
      </c>
      <c r="K16" s="110"/>
      <c r="L16" s="110"/>
      <c r="M16" s="110"/>
      <c r="N16" s="110"/>
      <c r="O16" s="110"/>
    </row>
    <row r="17" spans="1:15" s="110" customFormat="1" ht="24.95" customHeight="1" x14ac:dyDescent="0.2">
      <c r="A17" s="193" t="s">
        <v>142</v>
      </c>
      <c r="B17" s="199" t="s">
        <v>220</v>
      </c>
      <c r="C17" s="113">
        <v>4.2076089695137311</v>
      </c>
      <c r="D17" s="115">
        <v>167</v>
      </c>
      <c r="E17" s="114">
        <v>166</v>
      </c>
      <c r="F17" s="114">
        <v>212</v>
      </c>
      <c r="G17" s="114">
        <v>244</v>
      </c>
      <c r="H17" s="140">
        <v>168</v>
      </c>
      <c r="I17" s="115">
        <v>-1</v>
      </c>
      <c r="J17" s="116">
        <v>-0.59523809523809523</v>
      </c>
    </row>
    <row r="18" spans="1:15" s="287" customFormat="1" ht="24.95" customHeight="1" x14ac:dyDescent="0.2">
      <c r="A18" s="201" t="s">
        <v>144</v>
      </c>
      <c r="B18" s="202" t="s">
        <v>145</v>
      </c>
      <c r="C18" s="113">
        <v>9.7505668934240362</v>
      </c>
      <c r="D18" s="115">
        <v>387</v>
      </c>
      <c r="E18" s="114">
        <v>256</v>
      </c>
      <c r="F18" s="114">
        <v>340</v>
      </c>
      <c r="G18" s="114">
        <v>268</v>
      </c>
      <c r="H18" s="140">
        <v>306</v>
      </c>
      <c r="I18" s="115">
        <v>81</v>
      </c>
      <c r="J18" s="116">
        <v>26.470588235294116</v>
      </c>
      <c r="K18" s="110"/>
      <c r="L18" s="110"/>
      <c r="M18" s="110"/>
      <c r="N18" s="110"/>
      <c r="O18" s="110"/>
    </row>
    <row r="19" spans="1:15" s="110" customFormat="1" ht="24.95" customHeight="1" x14ac:dyDescent="0.2">
      <c r="A19" s="193" t="s">
        <v>146</v>
      </c>
      <c r="B19" s="199" t="s">
        <v>147</v>
      </c>
      <c r="C19" s="113">
        <v>13.580246913580247</v>
      </c>
      <c r="D19" s="115">
        <v>539</v>
      </c>
      <c r="E19" s="114">
        <v>420</v>
      </c>
      <c r="F19" s="114">
        <v>547</v>
      </c>
      <c r="G19" s="114">
        <v>548</v>
      </c>
      <c r="H19" s="140">
        <v>661</v>
      </c>
      <c r="I19" s="115">
        <v>-122</v>
      </c>
      <c r="J19" s="116">
        <v>-18.456883509833585</v>
      </c>
    </row>
    <row r="20" spans="1:15" s="287" customFormat="1" ht="24.95" customHeight="1" x14ac:dyDescent="0.2">
      <c r="A20" s="193" t="s">
        <v>148</v>
      </c>
      <c r="B20" s="199" t="s">
        <v>149</v>
      </c>
      <c r="C20" s="113">
        <v>6.0216679264298314</v>
      </c>
      <c r="D20" s="115">
        <v>239</v>
      </c>
      <c r="E20" s="114">
        <v>195</v>
      </c>
      <c r="F20" s="114">
        <v>275</v>
      </c>
      <c r="G20" s="114">
        <v>195</v>
      </c>
      <c r="H20" s="140">
        <v>204</v>
      </c>
      <c r="I20" s="115">
        <v>35</v>
      </c>
      <c r="J20" s="116">
        <v>17.156862745098039</v>
      </c>
      <c r="K20" s="110"/>
      <c r="L20" s="110"/>
      <c r="M20" s="110"/>
      <c r="N20" s="110"/>
      <c r="O20" s="110"/>
    </row>
    <row r="21" spans="1:15" s="110" customFormat="1" ht="24.95" customHeight="1" x14ac:dyDescent="0.2">
      <c r="A21" s="201" t="s">
        <v>150</v>
      </c>
      <c r="B21" s="202" t="s">
        <v>151</v>
      </c>
      <c r="C21" s="113">
        <v>4.3839758125472414</v>
      </c>
      <c r="D21" s="115">
        <v>174</v>
      </c>
      <c r="E21" s="114">
        <v>177</v>
      </c>
      <c r="F21" s="114">
        <v>225</v>
      </c>
      <c r="G21" s="114">
        <v>156</v>
      </c>
      <c r="H21" s="140">
        <v>284</v>
      </c>
      <c r="I21" s="115">
        <v>-110</v>
      </c>
      <c r="J21" s="116">
        <v>-38.732394366197184</v>
      </c>
    </row>
    <row r="22" spans="1:15" s="110" customFormat="1" ht="24.95" customHeight="1" x14ac:dyDescent="0.2">
      <c r="A22" s="201" t="s">
        <v>152</v>
      </c>
      <c r="B22" s="199" t="s">
        <v>153</v>
      </c>
      <c r="C22" s="113">
        <v>0.9322247417485513</v>
      </c>
      <c r="D22" s="115">
        <v>37</v>
      </c>
      <c r="E22" s="114">
        <v>25</v>
      </c>
      <c r="F22" s="114">
        <v>36</v>
      </c>
      <c r="G22" s="114">
        <v>45</v>
      </c>
      <c r="H22" s="140">
        <v>41</v>
      </c>
      <c r="I22" s="115">
        <v>-4</v>
      </c>
      <c r="J22" s="116">
        <v>-9.7560975609756095</v>
      </c>
    </row>
    <row r="23" spans="1:15" s="110" customFormat="1" ht="24.95" customHeight="1" x14ac:dyDescent="0.2">
      <c r="A23" s="193" t="s">
        <v>154</v>
      </c>
      <c r="B23" s="199" t="s">
        <v>155</v>
      </c>
      <c r="C23" s="113">
        <v>1.436130007558579</v>
      </c>
      <c r="D23" s="115">
        <v>57</v>
      </c>
      <c r="E23" s="114">
        <v>36</v>
      </c>
      <c r="F23" s="114">
        <v>34</v>
      </c>
      <c r="G23" s="114">
        <v>25</v>
      </c>
      <c r="H23" s="140">
        <v>41</v>
      </c>
      <c r="I23" s="115">
        <v>16</v>
      </c>
      <c r="J23" s="116">
        <v>39.024390243902438</v>
      </c>
    </row>
    <row r="24" spans="1:15" s="110" customFormat="1" ht="24.95" customHeight="1" x14ac:dyDescent="0.2">
      <c r="A24" s="193" t="s">
        <v>156</v>
      </c>
      <c r="B24" s="199" t="s">
        <v>221</v>
      </c>
      <c r="C24" s="113">
        <v>3.9556563366087176</v>
      </c>
      <c r="D24" s="115">
        <v>157</v>
      </c>
      <c r="E24" s="114">
        <v>102</v>
      </c>
      <c r="F24" s="114">
        <v>137</v>
      </c>
      <c r="G24" s="114">
        <v>126</v>
      </c>
      <c r="H24" s="140">
        <v>119</v>
      </c>
      <c r="I24" s="115">
        <v>38</v>
      </c>
      <c r="J24" s="116">
        <v>31.932773109243698</v>
      </c>
    </row>
    <row r="25" spans="1:15" s="110" customFormat="1" ht="24.95" customHeight="1" x14ac:dyDescent="0.2">
      <c r="A25" s="193" t="s">
        <v>222</v>
      </c>
      <c r="B25" s="204" t="s">
        <v>159</v>
      </c>
      <c r="C25" s="113">
        <v>3.4769463340891913</v>
      </c>
      <c r="D25" s="115">
        <v>138</v>
      </c>
      <c r="E25" s="114">
        <v>127</v>
      </c>
      <c r="F25" s="114">
        <v>156</v>
      </c>
      <c r="G25" s="114">
        <v>126</v>
      </c>
      <c r="H25" s="140">
        <v>136</v>
      </c>
      <c r="I25" s="115">
        <v>2</v>
      </c>
      <c r="J25" s="116">
        <v>1.4705882352941178</v>
      </c>
    </row>
    <row r="26" spans="1:15" s="110" customFormat="1" ht="24.95" customHeight="1" x14ac:dyDescent="0.2">
      <c r="A26" s="201">
        <v>782.78300000000002</v>
      </c>
      <c r="B26" s="203" t="s">
        <v>160</v>
      </c>
      <c r="C26" s="113">
        <v>16.175359032501891</v>
      </c>
      <c r="D26" s="115">
        <v>642</v>
      </c>
      <c r="E26" s="114">
        <v>759</v>
      </c>
      <c r="F26" s="114">
        <v>774</v>
      </c>
      <c r="G26" s="114">
        <v>686</v>
      </c>
      <c r="H26" s="140">
        <v>676</v>
      </c>
      <c r="I26" s="115">
        <v>-34</v>
      </c>
      <c r="J26" s="116">
        <v>-5.0295857988165684</v>
      </c>
    </row>
    <row r="27" spans="1:15" s="110" customFormat="1" ht="24.95" customHeight="1" x14ac:dyDescent="0.2">
      <c r="A27" s="193" t="s">
        <v>161</v>
      </c>
      <c r="B27" s="199" t="s">
        <v>162</v>
      </c>
      <c r="C27" s="113">
        <v>1.5369110607205845</v>
      </c>
      <c r="D27" s="115">
        <v>61</v>
      </c>
      <c r="E27" s="114">
        <v>50</v>
      </c>
      <c r="F27" s="114">
        <v>66</v>
      </c>
      <c r="G27" s="114">
        <v>59</v>
      </c>
      <c r="H27" s="140">
        <v>53</v>
      </c>
      <c r="I27" s="115">
        <v>8</v>
      </c>
      <c r="J27" s="116">
        <v>15.09433962264151</v>
      </c>
    </row>
    <row r="28" spans="1:15" s="110" customFormat="1" ht="24.95" customHeight="1" x14ac:dyDescent="0.2">
      <c r="A28" s="193" t="s">
        <v>163</v>
      </c>
      <c r="B28" s="199" t="s">
        <v>164</v>
      </c>
      <c r="C28" s="113">
        <v>1.9652305366591081</v>
      </c>
      <c r="D28" s="115">
        <v>78</v>
      </c>
      <c r="E28" s="114">
        <v>30</v>
      </c>
      <c r="F28" s="114">
        <v>147</v>
      </c>
      <c r="G28" s="114">
        <v>41</v>
      </c>
      <c r="H28" s="140">
        <v>68</v>
      </c>
      <c r="I28" s="115">
        <v>10</v>
      </c>
      <c r="J28" s="116">
        <v>14.705882352941176</v>
      </c>
    </row>
    <row r="29" spans="1:15" s="110" customFormat="1" ht="24.95" customHeight="1" x14ac:dyDescent="0.2">
      <c r="A29" s="193">
        <v>86</v>
      </c>
      <c r="B29" s="199" t="s">
        <v>165</v>
      </c>
      <c r="C29" s="113">
        <v>4.2076089695137311</v>
      </c>
      <c r="D29" s="115">
        <v>167</v>
      </c>
      <c r="E29" s="114">
        <v>147</v>
      </c>
      <c r="F29" s="114">
        <v>180</v>
      </c>
      <c r="G29" s="114">
        <v>170</v>
      </c>
      <c r="H29" s="140">
        <v>165</v>
      </c>
      <c r="I29" s="115">
        <v>2</v>
      </c>
      <c r="J29" s="116">
        <v>1.2121212121212122</v>
      </c>
    </row>
    <row r="30" spans="1:15" s="110" customFormat="1" ht="24.95" customHeight="1" x14ac:dyDescent="0.2">
      <c r="A30" s="193">
        <v>87.88</v>
      </c>
      <c r="B30" s="204" t="s">
        <v>166</v>
      </c>
      <c r="C30" s="113">
        <v>6.6263542454018642</v>
      </c>
      <c r="D30" s="115">
        <v>263</v>
      </c>
      <c r="E30" s="114">
        <v>244</v>
      </c>
      <c r="F30" s="114">
        <v>432</v>
      </c>
      <c r="G30" s="114">
        <v>226</v>
      </c>
      <c r="H30" s="140">
        <v>262</v>
      </c>
      <c r="I30" s="115">
        <v>1</v>
      </c>
      <c r="J30" s="116">
        <v>0.38167938931297712</v>
      </c>
    </row>
    <row r="31" spans="1:15" s="110" customFormat="1" ht="24.95" customHeight="1" x14ac:dyDescent="0.2">
      <c r="A31" s="193" t="s">
        <v>167</v>
      </c>
      <c r="B31" s="199" t="s">
        <v>168</v>
      </c>
      <c r="C31" s="113">
        <v>2.5699168556311411</v>
      </c>
      <c r="D31" s="115">
        <v>102</v>
      </c>
      <c r="E31" s="114">
        <v>73</v>
      </c>
      <c r="F31" s="114">
        <v>123</v>
      </c>
      <c r="G31" s="114">
        <v>98</v>
      </c>
      <c r="H31" s="140">
        <v>93</v>
      </c>
      <c r="I31" s="115">
        <v>9</v>
      </c>
      <c r="J31" s="116">
        <v>9.67741935483871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2.0660115898211138</v>
      </c>
      <c r="D34" s="115">
        <v>82</v>
      </c>
      <c r="E34" s="114">
        <v>80</v>
      </c>
      <c r="F34" s="114">
        <v>165</v>
      </c>
      <c r="G34" s="114">
        <v>71</v>
      </c>
      <c r="H34" s="140">
        <v>77</v>
      </c>
      <c r="I34" s="115">
        <v>5</v>
      </c>
      <c r="J34" s="116">
        <v>6.4935064935064934</v>
      </c>
    </row>
    <row r="35" spans="1:10" s="110" customFormat="1" ht="24.95" customHeight="1" x14ac:dyDescent="0.2">
      <c r="A35" s="292" t="s">
        <v>171</v>
      </c>
      <c r="B35" s="293" t="s">
        <v>172</v>
      </c>
      <c r="C35" s="113">
        <v>31.065759637188208</v>
      </c>
      <c r="D35" s="115">
        <v>1233</v>
      </c>
      <c r="E35" s="114">
        <v>856</v>
      </c>
      <c r="F35" s="114">
        <v>1166</v>
      </c>
      <c r="G35" s="114">
        <v>956</v>
      </c>
      <c r="H35" s="140">
        <v>1043</v>
      </c>
      <c r="I35" s="115">
        <v>190</v>
      </c>
      <c r="J35" s="116">
        <v>18.216682646212849</v>
      </c>
    </row>
    <row r="36" spans="1:10" s="110" customFormat="1" ht="24.95" customHeight="1" x14ac:dyDescent="0.2">
      <c r="A36" s="294" t="s">
        <v>173</v>
      </c>
      <c r="B36" s="295" t="s">
        <v>174</v>
      </c>
      <c r="C36" s="125">
        <v>66.868228772990676</v>
      </c>
      <c r="D36" s="143">
        <v>2654</v>
      </c>
      <c r="E36" s="144">
        <v>2385</v>
      </c>
      <c r="F36" s="144">
        <v>3132</v>
      </c>
      <c r="G36" s="144">
        <v>2501</v>
      </c>
      <c r="H36" s="145">
        <v>2803</v>
      </c>
      <c r="I36" s="143">
        <v>-149</v>
      </c>
      <c r="J36" s="146">
        <v>-5.3157331430610064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3969</v>
      </c>
      <c r="F11" s="264">
        <v>3321</v>
      </c>
      <c r="G11" s="264">
        <v>4463</v>
      </c>
      <c r="H11" s="264">
        <v>3528</v>
      </c>
      <c r="I11" s="265">
        <v>3923</v>
      </c>
      <c r="J11" s="263">
        <v>46</v>
      </c>
      <c r="K11" s="266">
        <v>1.1725720112159062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32.350718065003782</v>
      </c>
      <c r="E13" s="115">
        <v>1284</v>
      </c>
      <c r="F13" s="114">
        <v>1242</v>
      </c>
      <c r="G13" s="114">
        <v>1373</v>
      </c>
      <c r="H13" s="114">
        <v>1130</v>
      </c>
      <c r="I13" s="140">
        <v>1169</v>
      </c>
      <c r="J13" s="115">
        <v>115</v>
      </c>
      <c r="K13" s="116">
        <v>9.8374679213002558</v>
      </c>
    </row>
    <row r="14" spans="1:17" ht="15.95" customHeight="1" x14ac:dyDescent="0.2">
      <c r="A14" s="306" t="s">
        <v>230</v>
      </c>
      <c r="B14" s="307"/>
      <c r="C14" s="308"/>
      <c r="D14" s="113">
        <v>55.580750818846056</v>
      </c>
      <c r="E14" s="115">
        <v>2206</v>
      </c>
      <c r="F14" s="114">
        <v>1672</v>
      </c>
      <c r="G14" s="114">
        <v>2472</v>
      </c>
      <c r="H14" s="114">
        <v>2028</v>
      </c>
      <c r="I14" s="140">
        <v>2286</v>
      </c>
      <c r="J14" s="115">
        <v>-80</v>
      </c>
      <c r="K14" s="116">
        <v>-3.499562554680665</v>
      </c>
    </row>
    <row r="15" spans="1:17" ht="15.95" customHeight="1" x14ac:dyDescent="0.2">
      <c r="A15" s="306" t="s">
        <v>231</v>
      </c>
      <c r="B15" s="307"/>
      <c r="C15" s="308"/>
      <c r="D15" s="113">
        <v>5.3665910808767956</v>
      </c>
      <c r="E15" s="115">
        <v>213</v>
      </c>
      <c r="F15" s="114">
        <v>201</v>
      </c>
      <c r="G15" s="114">
        <v>279</v>
      </c>
      <c r="H15" s="114">
        <v>183</v>
      </c>
      <c r="I15" s="140">
        <v>230</v>
      </c>
      <c r="J15" s="115">
        <v>-17</v>
      </c>
      <c r="K15" s="116">
        <v>-7.3913043478260869</v>
      </c>
    </row>
    <row r="16" spans="1:17" ht="15.95" customHeight="1" x14ac:dyDescent="0.2">
      <c r="A16" s="306" t="s">
        <v>232</v>
      </c>
      <c r="B16" s="307"/>
      <c r="C16" s="308"/>
      <c r="D16" s="113">
        <v>6.2736205593348453</v>
      </c>
      <c r="E16" s="115">
        <v>249</v>
      </c>
      <c r="F16" s="114">
        <v>152</v>
      </c>
      <c r="G16" s="114">
        <v>326</v>
      </c>
      <c r="H16" s="114">
        <v>167</v>
      </c>
      <c r="I16" s="140">
        <v>212</v>
      </c>
      <c r="J16" s="115">
        <v>37</v>
      </c>
      <c r="K16" s="116">
        <v>17.452830188679247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1.8644494834971026</v>
      </c>
      <c r="E18" s="115">
        <v>74</v>
      </c>
      <c r="F18" s="114">
        <v>83</v>
      </c>
      <c r="G18" s="114">
        <v>159</v>
      </c>
      <c r="H18" s="114">
        <v>57</v>
      </c>
      <c r="I18" s="140">
        <v>64</v>
      </c>
      <c r="J18" s="115">
        <v>10</v>
      </c>
      <c r="K18" s="116">
        <v>15.625</v>
      </c>
    </row>
    <row r="19" spans="1:11" ht="14.1" customHeight="1" x14ac:dyDescent="0.2">
      <c r="A19" s="306" t="s">
        <v>235</v>
      </c>
      <c r="B19" s="307" t="s">
        <v>236</v>
      </c>
      <c r="C19" s="308"/>
      <c r="D19" s="113">
        <v>1.2849584278155706</v>
      </c>
      <c r="E19" s="115">
        <v>51</v>
      </c>
      <c r="F19" s="114">
        <v>62</v>
      </c>
      <c r="G19" s="114">
        <v>139</v>
      </c>
      <c r="H19" s="114">
        <v>37</v>
      </c>
      <c r="I19" s="140">
        <v>40</v>
      </c>
      <c r="J19" s="115">
        <v>11</v>
      </c>
      <c r="K19" s="116">
        <v>27.5</v>
      </c>
    </row>
    <row r="20" spans="1:11" ht="14.1" customHeight="1" x14ac:dyDescent="0.2">
      <c r="A20" s="306">
        <v>12</v>
      </c>
      <c r="B20" s="307" t="s">
        <v>237</v>
      </c>
      <c r="C20" s="308"/>
      <c r="D20" s="113">
        <v>1.5117157974300832</v>
      </c>
      <c r="E20" s="115">
        <v>60</v>
      </c>
      <c r="F20" s="114">
        <v>61</v>
      </c>
      <c r="G20" s="114">
        <v>72</v>
      </c>
      <c r="H20" s="114">
        <v>81</v>
      </c>
      <c r="I20" s="140">
        <v>44</v>
      </c>
      <c r="J20" s="115">
        <v>16</v>
      </c>
      <c r="K20" s="116">
        <v>36.363636363636367</v>
      </c>
    </row>
    <row r="21" spans="1:11" ht="14.1" customHeight="1" x14ac:dyDescent="0.2">
      <c r="A21" s="306">
        <v>21</v>
      </c>
      <c r="B21" s="307" t="s">
        <v>238</v>
      </c>
      <c r="C21" s="308"/>
      <c r="D21" s="113">
        <v>1.0582010582010581</v>
      </c>
      <c r="E21" s="115">
        <v>42</v>
      </c>
      <c r="F21" s="114">
        <v>51</v>
      </c>
      <c r="G21" s="114">
        <v>67</v>
      </c>
      <c r="H21" s="114">
        <v>106</v>
      </c>
      <c r="I21" s="140">
        <v>49</v>
      </c>
      <c r="J21" s="115">
        <v>-7</v>
      </c>
      <c r="K21" s="116">
        <v>-14.285714285714286</v>
      </c>
    </row>
    <row r="22" spans="1:11" ht="14.1" customHeight="1" x14ac:dyDescent="0.2">
      <c r="A22" s="306">
        <v>22</v>
      </c>
      <c r="B22" s="307" t="s">
        <v>239</v>
      </c>
      <c r="C22" s="308"/>
      <c r="D22" s="113">
        <v>3.2249937011841774</v>
      </c>
      <c r="E22" s="115">
        <v>128</v>
      </c>
      <c r="F22" s="114">
        <v>128</v>
      </c>
      <c r="G22" s="114">
        <v>223</v>
      </c>
      <c r="H22" s="114">
        <v>150</v>
      </c>
      <c r="I22" s="140">
        <v>169</v>
      </c>
      <c r="J22" s="115">
        <v>-41</v>
      </c>
      <c r="K22" s="116">
        <v>-24.260355029585799</v>
      </c>
    </row>
    <row r="23" spans="1:11" ht="14.1" customHeight="1" x14ac:dyDescent="0.2">
      <c r="A23" s="306">
        <v>23</v>
      </c>
      <c r="B23" s="307" t="s">
        <v>240</v>
      </c>
      <c r="C23" s="308"/>
      <c r="D23" s="113">
        <v>0.55429579239103044</v>
      </c>
      <c r="E23" s="115">
        <v>22</v>
      </c>
      <c r="F23" s="114">
        <v>22</v>
      </c>
      <c r="G23" s="114">
        <v>42</v>
      </c>
      <c r="H23" s="114">
        <v>41</v>
      </c>
      <c r="I23" s="140">
        <v>33</v>
      </c>
      <c r="J23" s="115">
        <v>-11</v>
      </c>
      <c r="K23" s="116">
        <v>-33.333333333333336</v>
      </c>
    </row>
    <row r="24" spans="1:11" ht="14.1" customHeight="1" x14ac:dyDescent="0.2">
      <c r="A24" s="306">
        <v>24</v>
      </c>
      <c r="B24" s="307" t="s">
        <v>241</v>
      </c>
      <c r="C24" s="308"/>
      <c r="D24" s="113">
        <v>5.6185437137818086</v>
      </c>
      <c r="E24" s="115">
        <v>223</v>
      </c>
      <c r="F24" s="114">
        <v>220</v>
      </c>
      <c r="G24" s="114">
        <v>274</v>
      </c>
      <c r="H24" s="114">
        <v>210</v>
      </c>
      <c r="I24" s="140">
        <v>233</v>
      </c>
      <c r="J24" s="115">
        <v>-10</v>
      </c>
      <c r="K24" s="116">
        <v>-4.2918454935622314</v>
      </c>
    </row>
    <row r="25" spans="1:11" ht="14.1" customHeight="1" x14ac:dyDescent="0.2">
      <c r="A25" s="306">
        <v>25</v>
      </c>
      <c r="B25" s="307" t="s">
        <v>242</v>
      </c>
      <c r="C25" s="308"/>
      <c r="D25" s="113">
        <v>5.4925673973293021</v>
      </c>
      <c r="E25" s="115">
        <v>218</v>
      </c>
      <c r="F25" s="114">
        <v>103</v>
      </c>
      <c r="G25" s="114">
        <v>145</v>
      </c>
      <c r="H25" s="114">
        <v>125</v>
      </c>
      <c r="I25" s="140">
        <v>243</v>
      </c>
      <c r="J25" s="115">
        <v>-25</v>
      </c>
      <c r="K25" s="116">
        <v>-10.2880658436214</v>
      </c>
    </row>
    <row r="26" spans="1:11" ht="14.1" customHeight="1" x14ac:dyDescent="0.2">
      <c r="A26" s="306">
        <v>26</v>
      </c>
      <c r="B26" s="307" t="s">
        <v>243</v>
      </c>
      <c r="C26" s="308"/>
      <c r="D26" s="113">
        <v>3.3005794910556814</v>
      </c>
      <c r="E26" s="115">
        <v>131</v>
      </c>
      <c r="F26" s="114">
        <v>94</v>
      </c>
      <c r="G26" s="114">
        <v>138</v>
      </c>
      <c r="H26" s="114">
        <v>58</v>
      </c>
      <c r="I26" s="140">
        <v>124</v>
      </c>
      <c r="J26" s="115">
        <v>7</v>
      </c>
      <c r="K26" s="116">
        <v>5.645161290322581</v>
      </c>
    </row>
    <row r="27" spans="1:11" ht="14.1" customHeight="1" x14ac:dyDescent="0.2">
      <c r="A27" s="306">
        <v>27</v>
      </c>
      <c r="B27" s="307" t="s">
        <v>244</v>
      </c>
      <c r="C27" s="308"/>
      <c r="D27" s="113">
        <v>1.0582010582010581</v>
      </c>
      <c r="E27" s="115">
        <v>42</v>
      </c>
      <c r="F27" s="114">
        <v>38</v>
      </c>
      <c r="G27" s="114">
        <v>60</v>
      </c>
      <c r="H27" s="114">
        <v>26</v>
      </c>
      <c r="I27" s="140">
        <v>46</v>
      </c>
      <c r="J27" s="115">
        <v>-4</v>
      </c>
      <c r="K27" s="116">
        <v>-8.695652173913043</v>
      </c>
    </row>
    <row r="28" spans="1:11" ht="14.1" customHeight="1" x14ac:dyDescent="0.2">
      <c r="A28" s="306">
        <v>28</v>
      </c>
      <c r="B28" s="307" t="s">
        <v>245</v>
      </c>
      <c r="C28" s="308"/>
      <c r="D28" s="113">
        <v>0.65507684555303602</v>
      </c>
      <c r="E28" s="115">
        <v>26</v>
      </c>
      <c r="F28" s="114">
        <v>32</v>
      </c>
      <c r="G28" s="114">
        <v>39</v>
      </c>
      <c r="H28" s="114">
        <v>24</v>
      </c>
      <c r="I28" s="140">
        <v>27</v>
      </c>
      <c r="J28" s="115">
        <v>-1</v>
      </c>
      <c r="K28" s="116">
        <v>-3.7037037037037037</v>
      </c>
    </row>
    <row r="29" spans="1:11" ht="14.1" customHeight="1" x14ac:dyDescent="0.2">
      <c r="A29" s="306">
        <v>29</v>
      </c>
      <c r="B29" s="307" t="s">
        <v>246</v>
      </c>
      <c r="C29" s="308"/>
      <c r="D29" s="113">
        <v>12.370874275636181</v>
      </c>
      <c r="E29" s="115">
        <v>491</v>
      </c>
      <c r="F29" s="114">
        <v>325</v>
      </c>
      <c r="G29" s="114">
        <v>291</v>
      </c>
      <c r="H29" s="114">
        <v>280</v>
      </c>
      <c r="I29" s="140">
        <v>300</v>
      </c>
      <c r="J29" s="115">
        <v>191</v>
      </c>
      <c r="K29" s="116">
        <v>63.666666666666664</v>
      </c>
    </row>
    <row r="30" spans="1:11" ht="14.1" customHeight="1" x14ac:dyDescent="0.2">
      <c r="A30" s="306" t="s">
        <v>247</v>
      </c>
      <c r="B30" s="307" t="s">
        <v>248</v>
      </c>
      <c r="C30" s="308"/>
      <c r="D30" s="113">
        <v>10.959939531368104</v>
      </c>
      <c r="E30" s="115">
        <v>435</v>
      </c>
      <c r="F30" s="114">
        <v>283</v>
      </c>
      <c r="G30" s="114">
        <v>243</v>
      </c>
      <c r="H30" s="114">
        <v>240</v>
      </c>
      <c r="I30" s="140">
        <v>225</v>
      </c>
      <c r="J30" s="115">
        <v>210</v>
      </c>
      <c r="K30" s="116">
        <v>93.333333333333329</v>
      </c>
    </row>
    <row r="31" spans="1:11" ht="14.1" customHeight="1" x14ac:dyDescent="0.2">
      <c r="A31" s="306" t="s">
        <v>249</v>
      </c>
      <c r="B31" s="307" t="s">
        <v>250</v>
      </c>
      <c r="C31" s="308"/>
      <c r="D31" s="113">
        <v>1.4109347442680775</v>
      </c>
      <c r="E31" s="115">
        <v>56</v>
      </c>
      <c r="F31" s="114">
        <v>42</v>
      </c>
      <c r="G31" s="114">
        <v>48</v>
      </c>
      <c r="H31" s="114">
        <v>40</v>
      </c>
      <c r="I31" s="140">
        <v>75</v>
      </c>
      <c r="J31" s="115">
        <v>-19</v>
      </c>
      <c r="K31" s="116">
        <v>-25.333333333333332</v>
      </c>
    </row>
    <row r="32" spans="1:11" ht="14.1" customHeight="1" x14ac:dyDescent="0.2">
      <c r="A32" s="306">
        <v>31</v>
      </c>
      <c r="B32" s="307" t="s">
        <v>251</v>
      </c>
      <c r="C32" s="308"/>
      <c r="D32" s="113">
        <v>0.57949105568153192</v>
      </c>
      <c r="E32" s="115">
        <v>23</v>
      </c>
      <c r="F32" s="114">
        <v>13</v>
      </c>
      <c r="G32" s="114">
        <v>15</v>
      </c>
      <c r="H32" s="114">
        <v>18</v>
      </c>
      <c r="I32" s="140">
        <v>16</v>
      </c>
      <c r="J32" s="115">
        <v>7</v>
      </c>
      <c r="K32" s="116">
        <v>43.75</v>
      </c>
    </row>
    <row r="33" spans="1:11" ht="14.1" customHeight="1" x14ac:dyDescent="0.2">
      <c r="A33" s="306">
        <v>32</v>
      </c>
      <c r="B33" s="307" t="s">
        <v>252</v>
      </c>
      <c r="C33" s="308"/>
      <c r="D33" s="113">
        <v>2.3935500125976317</v>
      </c>
      <c r="E33" s="115">
        <v>95</v>
      </c>
      <c r="F33" s="114">
        <v>104</v>
      </c>
      <c r="G33" s="114">
        <v>170</v>
      </c>
      <c r="H33" s="114">
        <v>127</v>
      </c>
      <c r="I33" s="140">
        <v>126</v>
      </c>
      <c r="J33" s="115">
        <v>-31</v>
      </c>
      <c r="K33" s="116">
        <v>-24.603174603174605</v>
      </c>
    </row>
    <row r="34" spans="1:11" ht="14.1" customHeight="1" x14ac:dyDescent="0.2">
      <c r="A34" s="306">
        <v>33</v>
      </c>
      <c r="B34" s="307" t="s">
        <v>253</v>
      </c>
      <c r="C34" s="308"/>
      <c r="D34" s="113">
        <v>2.0408163265306123</v>
      </c>
      <c r="E34" s="115">
        <v>81</v>
      </c>
      <c r="F34" s="114">
        <v>64</v>
      </c>
      <c r="G34" s="114">
        <v>67</v>
      </c>
      <c r="H34" s="114">
        <v>47</v>
      </c>
      <c r="I34" s="140">
        <v>62</v>
      </c>
      <c r="J34" s="115">
        <v>19</v>
      </c>
      <c r="K34" s="116">
        <v>30.64516129032258</v>
      </c>
    </row>
    <row r="35" spans="1:11" ht="14.1" customHeight="1" x14ac:dyDescent="0.2">
      <c r="A35" s="306">
        <v>34</v>
      </c>
      <c r="B35" s="307" t="s">
        <v>254</v>
      </c>
      <c r="C35" s="308"/>
      <c r="D35" s="113">
        <v>2.5447215923406401</v>
      </c>
      <c r="E35" s="115">
        <v>101</v>
      </c>
      <c r="F35" s="114">
        <v>63</v>
      </c>
      <c r="G35" s="114">
        <v>88</v>
      </c>
      <c r="H35" s="114">
        <v>59</v>
      </c>
      <c r="I35" s="140">
        <v>100</v>
      </c>
      <c r="J35" s="115">
        <v>1</v>
      </c>
      <c r="K35" s="116">
        <v>1</v>
      </c>
    </row>
    <row r="36" spans="1:11" ht="14.1" customHeight="1" x14ac:dyDescent="0.2">
      <c r="A36" s="306">
        <v>41</v>
      </c>
      <c r="B36" s="307" t="s">
        <v>255</v>
      </c>
      <c r="C36" s="308"/>
      <c r="D36" s="113">
        <v>0.32753842277651801</v>
      </c>
      <c r="E36" s="115">
        <v>13</v>
      </c>
      <c r="F36" s="114">
        <v>6</v>
      </c>
      <c r="G36" s="114">
        <v>16</v>
      </c>
      <c r="H36" s="114">
        <v>13</v>
      </c>
      <c r="I36" s="140">
        <v>18</v>
      </c>
      <c r="J36" s="115">
        <v>-5</v>
      </c>
      <c r="K36" s="116">
        <v>-27.777777777777779</v>
      </c>
    </row>
    <row r="37" spans="1:11" ht="14.1" customHeight="1" x14ac:dyDescent="0.2">
      <c r="A37" s="306">
        <v>42</v>
      </c>
      <c r="B37" s="307" t="s">
        <v>256</v>
      </c>
      <c r="C37" s="308"/>
      <c r="D37" s="113">
        <v>0.10078105316200554</v>
      </c>
      <c r="E37" s="115">
        <v>4</v>
      </c>
      <c r="F37" s="114" t="s">
        <v>513</v>
      </c>
      <c r="G37" s="114" t="s">
        <v>513</v>
      </c>
      <c r="H37" s="114">
        <v>0</v>
      </c>
      <c r="I37" s="140" t="s">
        <v>513</v>
      </c>
      <c r="J37" s="115" t="s">
        <v>513</v>
      </c>
      <c r="K37" s="116" t="s">
        <v>513</v>
      </c>
    </row>
    <row r="38" spans="1:11" ht="14.1" customHeight="1" x14ac:dyDescent="0.2">
      <c r="A38" s="306">
        <v>43</v>
      </c>
      <c r="B38" s="307" t="s">
        <v>257</v>
      </c>
      <c r="C38" s="308"/>
      <c r="D38" s="113">
        <v>0.5039052658100277</v>
      </c>
      <c r="E38" s="115">
        <v>20</v>
      </c>
      <c r="F38" s="114">
        <v>16</v>
      </c>
      <c r="G38" s="114">
        <v>32</v>
      </c>
      <c r="H38" s="114">
        <v>38</v>
      </c>
      <c r="I38" s="140">
        <v>30</v>
      </c>
      <c r="J38" s="115">
        <v>-10</v>
      </c>
      <c r="K38" s="116">
        <v>-33.333333333333336</v>
      </c>
    </row>
    <row r="39" spans="1:11" ht="14.1" customHeight="1" x14ac:dyDescent="0.2">
      <c r="A39" s="306">
        <v>51</v>
      </c>
      <c r="B39" s="307" t="s">
        <v>258</v>
      </c>
      <c r="C39" s="308"/>
      <c r="D39" s="113">
        <v>10.607205845301083</v>
      </c>
      <c r="E39" s="115">
        <v>421</v>
      </c>
      <c r="F39" s="114">
        <v>458</v>
      </c>
      <c r="G39" s="114">
        <v>508</v>
      </c>
      <c r="H39" s="114">
        <v>419</v>
      </c>
      <c r="I39" s="140">
        <v>450</v>
      </c>
      <c r="J39" s="115">
        <v>-29</v>
      </c>
      <c r="K39" s="116">
        <v>-6.4444444444444446</v>
      </c>
    </row>
    <row r="40" spans="1:11" ht="14.1" customHeight="1" x14ac:dyDescent="0.2">
      <c r="A40" s="306" t="s">
        <v>259</v>
      </c>
      <c r="B40" s="307" t="s">
        <v>260</v>
      </c>
      <c r="C40" s="308"/>
      <c r="D40" s="113">
        <v>10.103300579491055</v>
      </c>
      <c r="E40" s="115">
        <v>401</v>
      </c>
      <c r="F40" s="114">
        <v>450</v>
      </c>
      <c r="G40" s="114">
        <v>489</v>
      </c>
      <c r="H40" s="114">
        <v>396</v>
      </c>
      <c r="I40" s="140">
        <v>441</v>
      </c>
      <c r="J40" s="115">
        <v>-40</v>
      </c>
      <c r="K40" s="116">
        <v>-9.0702947845804989</v>
      </c>
    </row>
    <row r="41" spans="1:11" ht="14.1" customHeight="1" x14ac:dyDescent="0.2">
      <c r="A41" s="306"/>
      <c r="B41" s="307" t="s">
        <v>261</v>
      </c>
      <c r="C41" s="308"/>
      <c r="D41" s="113">
        <v>8.9947089947089953</v>
      </c>
      <c r="E41" s="115">
        <v>357</v>
      </c>
      <c r="F41" s="114">
        <v>416</v>
      </c>
      <c r="G41" s="114">
        <v>437</v>
      </c>
      <c r="H41" s="114">
        <v>367</v>
      </c>
      <c r="I41" s="140">
        <v>399</v>
      </c>
      <c r="J41" s="115">
        <v>-42</v>
      </c>
      <c r="K41" s="116">
        <v>-10.526315789473685</v>
      </c>
    </row>
    <row r="42" spans="1:11" ht="14.1" customHeight="1" x14ac:dyDescent="0.2">
      <c r="A42" s="306">
        <v>52</v>
      </c>
      <c r="B42" s="307" t="s">
        <v>262</v>
      </c>
      <c r="C42" s="308"/>
      <c r="D42" s="113">
        <v>4.2076089695137311</v>
      </c>
      <c r="E42" s="115">
        <v>167</v>
      </c>
      <c r="F42" s="114">
        <v>112</v>
      </c>
      <c r="G42" s="114">
        <v>147</v>
      </c>
      <c r="H42" s="114">
        <v>195</v>
      </c>
      <c r="I42" s="140">
        <v>139</v>
      </c>
      <c r="J42" s="115">
        <v>28</v>
      </c>
      <c r="K42" s="116">
        <v>20.14388489208633</v>
      </c>
    </row>
    <row r="43" spans="1:11" ht="14.1" customHeight="1" x14ac:dyDescent="0.2">
      <c r="A43" s="306" t="s">
        <v>263</v>
      </c>
      <c r="B43" s="307" t="s">
        <v>264</v>
      </c>
      <c r="C43" s="308"/>
      <c r="D43" s="113">
        <v>3.4265558075081883</v>
      </c>
      <c r="E43" s="115">
        <v>136</v>
      </c>
      <c r="F43" s="114">
        <v>99</v>
      </c>
      <c r="G43" s="114">
        <v>123</v>
      </c>
      <c r="H43" s="114">
        <v>178</v>
      </c>
      <c r="I43" s="140">
        <v>112</v>
      </c>
      <c r="J43" s="115">
        <v>24</v>
      </c>
      <c r="K43" s="116">
        <v>21.428571428571427</v>
      </c>
    </row>
    <row r="44" spans="1:11" ht="14.1" customHeight="1" x14ac:dyDescent="0.2">
      <c r="A44" s="306">
        <v>53</v>
      </c>
      <c r="B44" s="307" t="s">
        <v>265</v>
      </c>
      <c r="C44" s="308"/>
      <c r="D44" s="113">
        <v>0.70546737213403876</v>
      </c>
      <c r="E44" s="115">
        <v>28</v>
      </c>
      <c r="F44" s="114">
        <v>21</v>
      </c>
      <c r="G44" s="114">
        <v>21</v>
      </c>
      <c r="H44" s="114">
        <v>22</v>
      </c>
      <c r="I44" s="140">
        <v>23</v>
      </c>
      <c r="J44" s="115">
        <v>5</v>
      </c>
      <c r="K44" s="116">
        <v>21.739130434782609</v>
      </c>
    </row>
    <row r="45" spans="1:11" ht="14.1" customHeight="1" x14ac:dyDescent="0.2">
      <c r="A45" s="306" t="s">
        <v>266</v>
      </c>
      <c r="B45" s="307" t="s">
        <v>267</v>
      </c>
      <c r="C45" s="308"/>
      <c r="D45" s="113">
        <v>0.65507684555303602</v>
      </c>
      <c r="E45" s="115">
        <v>26</v>
      </c>
      <c r="F45" s="114">
        <v>17</v>
      </c>
      <c r="G45" s="114">
        <v>20</v>
      </c>
      <c r="H45" s="114">
        <v>22</v>
      </c>
      <c r="I45" s="140">
        <v>21</v>
      </c>
      <c r="J45" s="115">
        <v>5</v>
      </c>
      <c r="K45" s="116">
        <v>23.80952380952381</v>
      </c>
    </row>
    <row r="46" spans="1:11" ht="14.1" customHeight="1" x14ac:dyDescent="0.2">
      <c r="A46" s="306">
        <v>54</v>
      </c>
      <c r="B46" s="307" t="s">
        <v>268</v>
      </c>
      <c r="C46" s="308"/>
      <c r="D46" s="113">
        <v>2.3179642227261277</v>
      </c>
      <c r="E46" s="115">
        <v>92</v>
      </c>
      <c r="F46" s="114">
        <v>92</v>
      </c>
      <c r="G46" s="114">
        <v>87</v>
      </c>
      <c r="H46" s="114">
        <v>71</v>
      </c>
      <c r="I46" s="140">
        <v>86</v>
      </c>
      <c r="J46" s="115">
        <v>6</v>
      </c>
      <c r="K46" s="116">
        <v>6.9767441860465116</v>
      </c>
    </row>
    <row r="47" spans="1:11" ht="14.1" customHeight="1" x14ac:dyDescent="0.2">
      <c r="A47" s="306">
        <v>61</v>
      </c>
      <c r="B47" s="307" t="s">
        <v>269</v>
      </c>
      <c r="C47" s="308"/>
      <c r="D47" s="113">
        <v>2.3179642227261277</v>
      </c>
      <c r="E47" s="115">
        <v>92</v>
      </c>
      <c r="F47" s="114">
        <v>60</v>
      </c>
      <c r="G47" s="114">
        <v>74</v>
      </c>
      <c r="H47" s="114">
        <v>99</v>
      </c>
      <c r="I47" s="140">
        <v>95</v>
      </c>
      <c r="J47" s="115">
        <v>-3</v>
      </c>
      <c r="K47" s="116">
        <v>-3.1578947368421053</v>
      </c>
    </row>
    <row r="48" spans="1:11" ht="14.1" customHeight="1" x14ac:dyDescent="0.2">
      <c r="A48" s="306">
        <v>62</v>
      </c>
      <c r="B48" s="307" t="s">
        <v>270</v>
      </c>
      <c r="C48" s="308"/>
      <c r="D48" s="113">
        <v>6.1224489795918364</v>
      </c>
      <c r="E48" s="115">
        <v>243</v>
      </c>
      <c r="F48" s="114">
        <v>229</v>
      </c>
      <c r="G48" s="114">
        <v>287</v>
      </c>
      <c r="H48" s="114">
        <v>247</v>
      </c>
      <c r="I48" s="140">
        <v>260</v>
      </c>
      <c r="J48" s="115">
        <v>-17</v>
      </c>
      <c r="K48" s="116">
        <v>-6.5384615384615383</v>
      </c>
    </row>
    <row r="49" spans="1:11" ht="14.1" customHeight="1" x14ac:dyDescent="0.2">
      <c r="A49" s="306">
        <v>63</v>
      </c>
      <c r="B49" s="307" t="s">
        <v>271</v>
      </c>
      <c r="C49" s="308"/>
      <c r="D49" s="113">
        <v>3.1242126480221719</v>
      </c>
      <c r="E49" s="115">
        <v>124</v>
      </c>
      <c r="F49" s="114">
        <v>121</v>
      </c>
      <c r="G49" s="114">
        <v>147</v>
      </c>
      <c r="H49" s="114">
        <v>131</v>
      </c>
      <c r="I49" s="140">
        <v>218</v>
      </c>
      <c r="J49" s="115">
        <v>-94</v>
      </c>
      <c r="K49" s="116">
        <v>-43.11926605504587</v>
      </c>
    </row>
    <row r="50" spans="1:11" ht="14.1" customHeight="1" x14ac:dyDescent="0.2">
      <c r="A50" s="306" t="s">
        <v>272</v>
      </c>
      <c r="B50" s="307" t="s">
        <v>273</v>
      </c>
      <c r="C50" s="308"/>
      <c r="D50" s="113">
        <v>0.68027210884353739</v>
      </c>
      <c r="E50" s="115">
        <v>27</v>
      </c>
      <c r="F50" s="114">
        <v>21</v>
      </c>
      <c r="G50" s="114">
        <v>23</v>
      </c>
      <c r="H50" s="114">
        <v>25</v>
      </c>
      <c r="I50" s="140">
        <v>112</v>
      </c>
      <c r="J50" s="115">
        <v>-85</v>
      </c>
      <c r="K50" s="116">
        <v>-75.892857142857139</v>
      </c>
    </row>
    <row r="51" spans="1:11" ht="14.1" customHeight="1" x14ac:dyDescent="0.2">
      <c r="A51" s="306" t="s">
        <v>274</v>
      </c>
      <c r="B51" s="307" t="s">
        <v>275</v>
      </c>
      <c r="C51" s="308"/>
      <c r="D51" s="113">
        <v>2.2171831695641218</v>
      </c>
      <c r="E51" s="115">
        <v>88</v>
      </c>
      <c r="F51" s="114">
        <v>97</v>
      </c>
      <c r="G51" s="114">
        <v>113</v>
      </c>
      <c r="H51" s="114">
        <v>87</v>
      </c>
      <c r="I51" s="140">
        <v>92</v>
      </c>
      <c r="J51" s="115">
        <v>-4</v>
      </c>
      <c r="K51" s="116">
        <v>-4.3478260869565215</v>
      </c>
    </row>
    <row r="52" spans="1:11" ht="14.1" customHeight="1" x14ac:dyDescent="0.2">
      <c r="A52" s="306">
        <v>71</v>
      </c>
      <c r="B52" s="307" t="s">
        <v>276</v>
      </c>
      <c r="C52" s="308"/>
      <c r="D52" s="113">
        <v>7.382212144116906</v>
      </c>
      <c r="E52" s="115">
        <v>293</v>
      </c>
      <c r="F52" s="114">
        <v>196</v>
      </c>
      <c r="G52" s="114">
        <v>293</v>
      </c>
      <c r="H52" s="114">
        <v>268</v>
      </c>
      <c r="I52" s="140">
        <v>271</v>
      </c>
      <c r="J52" s="115">
        <v>22</v>
      </c>
      <c r="K52" s="116">
        <v>8.1180811808118083</v>
      </c>
    </row>
    <row r="53" spans="1:11" ht="14.1" customHeight="1" x14ac:dyDescent="0.2">
      <c r="A53" s="306" t="s">
        <v>277</v>
      </c>
      <c r="B53" s="307" t="s">
        <v>278</v>
      </c>
      <c r="C53" s="308"/>
      <c r="D53" s="113">
        <v>3.1242126480221719</v>
      </c>
      <c r="E53" s="115">
        <v>124</v>
      </c>
      <c r="F53" s="114">
        <v>60</v>
      </c>
      <c r="G53" s="114">
        <v>110</v>
      </c>
      <c r="H53" s="114">
        <v>106</v>
      </c>
      <c r="I53" s="140">
        <v>118</v>
      </c>
      <c r="J53" s="115">
        <v>6</v>
      </c>
      <c r="K53" s="116">
        <v>5.0847457627118642</v>
      </c>
    </row>
    <row r="54" spans="1:11" ht="14.1" customHeight="1" x14ac:dyDescent="0.2">
      <c r="A54" s="306" t="s">
        <v>279</v>
      </c>
      <c r="B54" s="307" t="s">
        <v>280</v>
      </c>
      <c r="C54" s="308"/>
      <c r="D54" s="113">
        <v>3.3761652809271858</v>
      </c>
      <c r="E54" s="115">
        <v>134</v>
      </c>
      <c r="F54" s="114">
        <v>120</v>
      </c>
      <c r="G54" s="114">
        <v>159</v>
      </c>
      <c r="H54" s="114">
        <v>138</v>
      </c>
      <c r="I54" s="140">
        <v>124</v>
      </c>
      <c r="J54" s="115">
        <v>10</v>
      </c>
      <c r="K54" s="116">
        <v>8.064516129032258</v>
      </c>
    </row>
    <row r="55" spans="1:11" ht="14.1" customHeight="1" x14ac:dyDescent="0.2">
      <c r="A55" s="306">
        <v>72</v>
      </c>
      <c r="B55" s="307" t="s">
        <v>281</v>
      </c>
      <c r="C55" s="308"/>
      <c r="D55" s="113">
        <v>2.0660115898211138</v>
      </c>
      <c r="E55" s="115">
        <v>82</v>
      </c>
      <c r="F55" s="114">
        <v>73</v>
      </c>
      <c r="G55" s="114">
        <v>80</v>
      </c>
      <c r="H55" s="114">
        <v>52</v>
      </c>
      <c r="I55" s="140">
        <v>73</v>
      </c>
      <c r="J55" s="115">
        <v>9</v>
      </c>
      <c r="K55" s="116">
        <v>12.328767123287671</v>
      </c>
    </row>
    <row r="56" spans="1:11" ht="14.1" customHeight="1" x14ac:dyDescent="0.2">
      <c r="A56" s="306" t="s">
        <v>282</v>
      </c>
      <c r="B56" s="307" t="s">
        <v>283</v>
      </c>
      <c r="C56" s="308"/>
      <c r="D56" s="113">
        <v>1.2345679012345678</v>
      </c>
      <c r="E56" s="115">
        <v>49</v>
      </c>
      <c r="F56" s="114">
        <v>31</v>
      </c>
      <c r="G56" s="114">
        <v>31</v>
      </c>
      <c r="H56" s="114">
        <v>19</v>
      </c>
      <c r="I56" s="140">
        <v>38</v>
      </c>
      <c r="J56" s="115">
        <v>11</v>
      </c>
      <c r="K56" s="116">
        <v>28.94736842105263</v>
      </c>
    </row>
    <row r="57" spans="1:11" ht="14.1" customHeight="1" x14ac:dyDescent="0.2">
      <c r="A57" s="306" t="s">
        <v>284</v>
      </c>
      <c r="B57" s="307" t="s">
        <v>285</v>
      </c>
      <c r="C57" s="308"/>
      <c r="D57" s="113">
        <v>0.5039052658100277</v>
      </c>
      <c r="E57" s="115">
        <v>20</v>
      </c>
      <c r="F57" s="114">
        <v>29</v>
      </c>
      <c r="G57" s="114">
        <v>23</v>
      </c>
      <c r="H57" s="114">
        <v>18</v>
      </c>
      <c r="I57" s="140">
        <v>26</v>
      </c>
      <c r="J57" s="115">
        <v>-6</v>
      </c>
      <c r="K57" s="116">
        <v>-23.076923076923077</v>
      </c>
    </row>
    <row r="58" spans="1:11" ht="14.1" customHeight="1" x14ac:dyDescent="0.2">
      <c r="A58" s="306">
        <v>73</v>
      </c>
      <c r="B58" s="307" t="s">
        <v>286</v>
      </c>
      <c r="C58" s="308"/>
      <c r="D58" s="113">
        <v>0.9322247417485513</v>
      </c>
      <c r="E58" s="115">
        <v>37</v>
      </c>
      <c r="F58" s="114">
        <v>21</v>
      </c>
      <c r="G58" s="114">
        <v>46</v>
      </c>
      <c r="H58" s="114">
        <v>47</v>
      </c>
      <c r="I58" s="140">
        <v>30</v>
      </c>
      <c r="J58" s="115">
        <v>7</v>
      </c>
      <c r="K58" s="116">
        <v>23.333333333333332</v>
      </c>
    </row>
    <row r="59" spans="1:11" ht="14.1" customHeight="1" x14ac:dyDescent="0.2">
      <c r="A59" s="306" t="s">
        <v>287</v>
      </c>
      <c r="B59" s="307" t="s">
        <v>288</v>
      </c>
      <c r="C59" s="308"/>
      <c r="D59" s="113">
        <v>0.73066263542454024</v>
      </c>
      <c r="E59" s="115">
        <v>29</v>
      </c>
      <c r="F59" s="114">
        <v>13</v>
      </c>
      <c r="G59" s="114">
        <v>38</v>
      </c>
      <c r="H59" s="114">
        <v>27</v>
      </c>
      <c r="I59" s="140">
        <v>22</v>
      </c>
      <c r="J59" s="115">
        <v>7</v>
      </c>
      <c r="K59" s="116">
        <v>31.818181818181817</v>
      </c>
    </row>
    <row r="60" spans="1:11" ht="14.1" customHeight="1" x14ac:dyDescent="0.2">
      <c r="A60" s="306">
        <v>81</v>
      </c>
      <c r="B60" s="307" t="s">
        <v>289</v>
      </c>
      <c r="C60" s="308"/>
      <c r="D60" s="113">
        <v>6.0216679264298314</v>
      </c>
      <c r="E60" s="115">
        <v>239</v>
      </c>
      <c r="F60" s="114">
        <v>209</v>
      </c>
      <c r="G60" s="114">
        <v>250</v>
      </c>
      <c r="H60" s="114">
        <v>208</v>
      </c>
      <c r="I60" s="140">
        <v>226</v>
      </c>
      <c r="J60" s="115">
        <v>13</v>
      </c>
      <c r="K60" s="116">
        <v>5.7522123893805306</v>
      </c>
    </row>
    <row r="61" spans="1:11" ht="14.1" customHeight="1" x14ac:dyDescent="0.2">
      <c r="A61" s="306" t="s">
        <v>290</v>
      </c>
      <c r="B61" s="307" t="s">
        <v>291</v>
      </c>
      <c r="C61" s="308"/>
      <c r="D61" s="113">
        <v>1.9652305366591081</v>
      </c>
      <c r="E61" s="115">
        <v>78</v>
      </c>
      <c r="F61" s="114">
        <v>55</v>
      </c>
      <c r="G61" s="114">
        <v>77</v>
      </c>
      <c r="H61" s="114">
        <v>85</v>
      </c>
      <c r="I61" s="140">
        <v>85</v>
      </c>
      <c r="J61" s="115">
        <v>-7</v>
      </c>
      <c r="K61" s="116">
        <v>-8.235294117647058</v>
      </c>
    </row>
    <row r="62" spans="1:11" ht="14.1" customHeight="1" x14ac:dyDescent="0.2">
      <c r="A62" s="306" t="s">
        <v>292</v>
      </c>
      <c r="B62" s="307" t="s">
        <v>293</v>
      </c>
      <c r="C62" s="308"/>
      <c r="D62" s="113">
        <v>2.0912068531116148</v>
      </c>
      <c r="E62" s="115">
        <v>83</v>
      </c>
      <c r="F62" s="114">
        <v>95</v>
      </c>
      <c r="G62" s="114">
        <v>105</v>
      </c>
      <c r="H62" s="114">
        <v>65</v>
      </c>
      <c r="I62" s="140">
        <v>54</v>
      </c>
      <c r="J62" s="115">
        <v>29</v>
      </c>
      <c r="K62" s="116">
        <v>53.703703703703702</v>
      </c>
    </row>
    <row r="63" spans="1:11" ht="14.1" customHeight="1" x14ac:dyDescent="0.2">
      <c r="A63" s="306"/>
      <c r="B63" s="307" t="s">
        <v>294</v>
      </c>
      <c r="C63" s="308"/>
      <c r="D63" s="113">
        <v>1.8896447467876039</v>
      </c>
      <c r="E63" s="115">
        <v>75</v>
      </c>
      <c r="F63" s="114">
        <v>82</v>
      </c>
      <c r="G63" s="114">
        <v>89</v>
      </c>
      <c r="H63" s="114">
        <v>59</v>
      </c>
      <c r="I63" s="140">
        <v>50</v>
      </c>
      <c r="J63" s="115">
        <v>25</v>
      </c>
      <c r="K63" s="116">
        <v>50</v>
      </c>
    </row>
    <row r="64" spans="1:11" ht="14.1" customHeight="1" x14ac:dyDescent="0.2">
      <c r="A64" s="306" t="s">
        <v>295</v>
      </c>
      <c r="B64" s="307" t="s">
        <v>296</v>
      </c>
      <c r="C64" s="308"/>
      <c r="D64" s="113">
        <v>0.75585789871504161</v>
      </c>
      <c r="E64" s="115">
        <v>30</v>
      </c>
      <c r="F64" s="114">
        <v>23</v>
      </c>
      <c r="G64" s="114">
        <v>19</v>
      </c>
      <c r="H64" s="114">
        <v>24</v>
      </c>
      <c r="I64" s="140">
        <v>21</v>
      </c>
      <c r="J64" s="115">
        <v>9</v>
      </c>
      <c r="K64" s="116">
        <v>42.857142857142854</v>
      </c>
    </row>
    <row r="65" spans="1:11" ht="14.1" customHeight="1" x14ac:dyDescent="0.2">
      <c r="A65" s="306" t="s">
        <v>297</v>
      </c>
      <c r="B65" s="307" t="s">
        <v>298</v>
      </c>
      <c r="C65" s="308"/>
      <c r="D65" s="113">
        <v>0.40312421264802217</v>
      </c>
      <c r="E65" s="115">
        <v>16</v>
      </c>
      <c r="F65" s="114">
        <v>15</v>
      </c>
      <c r="G65" s="114">
        <v>28</v>
      </c>
      <c r="H65" s="114">
        <v>14</v>
      </c>
      <c r="I65" s="140">
        <v>19</v>
      </c>
      <c r="J65" s="115">
        <v>-3</v>
      </c>
      <c r="K65" s="116">
        <v>-15.789473684210526</v>
      </c>
    </row>
    <row r="66" spans="1:11" ht="14.1" customHeight="1" x14ac:dyDescent="0.2">
      <c r="A66" s="306">
        <v>82</v>
      </c>
      <c r="B66" s="307" t="s">
        <v>299</v>
      </c>
      <c r="C66" s="308"/>
      <c r="D66" s="113">
        <v>2.872260015117158</v>
      </c>
      <c r="E66" s="115">
        <v>114</v>
      </c>
      <c r="F66" s="114">
        <v>100</v>
      </c>
      <c r="G66" s="114">
        <v>145</v>
      </c>
      <c r="H66" s="114">
        <v>103</v>
      </c>
      <c r="I66" s="140">
        <v>129</v>
      </c>
      <c r="J66" s="115">
        <v>-15</v>
      </c>
      <c r="K66" s="116">
        <v>-11.627906976744185</v>
      </c>
    </row>
    <row r="67" spans="1:11" ht="14.1" customHeight="1" x14ac:dyDescent="0.2">
      <c r="A67" s="306" t="s">
        <v>300</v>
      </c>
      <c r="B67" s="307" t="s">
        <v>301</v>
      </c>
      <c r="C67" s="308"/>
      <c r="D67" s="113">
        <v>2.0156210632401108</v>
      </c>
      <c r="E67" s="115">
        <v>80</v>
      </c>
      <c r="F67" s="114">
        <v>66</v>
      </c>
      <c r="G67" s="114">
        <v>91</v>
      </c>
      <c r="H67" s="114">
        <v>64</v>
      </c>
      <c r="I67" s="140">
        <v>81</v>
      </c>
      <c r="J67" s="115">
        <v>-1</v>
      </c>
      <c r="K67" s="116">
        <v>-1.2345679012345678</v>
      </c>
    </row>
    <row r="68" spans="1:11" ht="14.1" customHeight="1" x14ac:dyDescent="0.2">
      <c r="A68" s="306" t="s">
        <v>302</v>
      </c>
      <c r="B68" s="307" t="s">
        <v>303</v>
      </c>
      <c r="C68" s="308"/>
      <c r="D68" s="113">
        <v>0.65507684555303602</v>
      </c>
      <c r="E68" s="115">
        <v>26</v>
      </c>
      <c r="F68" s="114">
        <v>19</v>
      </c>
      <c r="G68" s="114">
        <v>35</v>
      </c>
      <c r="H68" s="114">
        <v>29</v>
      </c>
      <c r="I68" s="140">
        <v>34</v>
      </c>
      <c r="J68" s="115">
        <v>-8</v>
      </c>
      <c r="K68" s="116">
        <v>-23.529411764705884</v>
      </c>
    </row>
    <row r="69" spans="1:11" ht="14.1" customHeight="1" x14ac:dyDescent="0.2">
      <c r="A69" s="306">
        <v>83</v>
      </c>
      <c r="B69" s="307" t="s">
        <v>304</v>
      </c>
      <c r="C69" s="308"/>
      <c r="D69" s="113">
        <v>3.7792894935752077</v>
      </c>
      <c r="E69" s="115">
        <v>150</v>
      </c>
      <c r="F69" s="114">
        <v>106</v>
      </c>
      <c r="G69" s="114">
        <v>369</v>
      </c>
      <c r="H69" s="114">
        <v>128</v>
      </c>
      <c r="I69" s="140">
        <v>142</v>
      </c>
      <c r="J69" s="115">
        <v>8</v>
      </c>
      <c r="K69" s="116">
        <v>5.6338028169014081</v>
      </c>
    </row>
    <row r="70" spans="1:11" ht="14.1" customHeight="1" x14ac:dyDescent="0.2">
      <c r="A70" s="306" t="s">
        <v>305</v>
      </c>
      <c r="B70" s="307" t="s">
        <v>306</v>
      </c>
      <c r="C70" s="308"/>
      <c r="D70" s="113">
        <v>2.5699168556311411</v>
      </c>
      <c r="E70" s="115">
        <v>102</v>
      </c>
      <c r="F70" s="114">
        <v>84</v>
      </c>
      <c r="G70" s="114">
        <v>335</v>
      </c>
      <c r="H70" s="114">
        <v>93</v>
      </c>
      <c r="I70" s="140">
        <v>107</v>
      </c>
      <c r="J70" s="115">
        <v>-5</v>
      </c>
      <c r="K70" s="116">
        <v>-4.6728971962616823</v>
      </c>
    </row>
    <row r="71" spans="1:11" ht="14.1" customHeight="1" x14ac:dyDescent="0.2">
      <c r="A71" s="306"/>
      <c r="B71" s="307" t="s">
        <v>307</v>
      </c>
      <c r="C71" s="308"/>
      <c r="D71" s="113">
        <v>1.0833963214915596</v>
      </c>
      <c r="E71" s="115">
        <v>43</v>
      </c>
      <c r="F71" s="114">
        <v>29</v>
      </c>
      <c r="G71" s="114">
        <v>134</v>
      </c>
      <c r="H71" s="114">
        <v>39</v>
      </c>
      <c r="I71" s="140">
        <v>49</v>
      </c>
      <c r="J71" s="115">
        <v>-6</v>
      </c>
      <c r="K71" s="116">
        <v>-12.244897959183673</v>
      </c>
    </row>
    <row r="72" spans="1:11" ht="14.1" customHeight="1" x14ac:dyDescent="0.2">
      <c r="A72" s="306">
        <v>84</v>
      </c>
      <c r="B72" s="307" t="s">
        <v>308</v>
      </c>
      <c r="C72" s="308"/>
      <c r="D72" s="113">
        <v>1.1337868480725624</v>
      </c>
      <c r="E72" s="115">
        <v>45</v>
      </c>
      <c r="F72" s="114">
        <v>12</v>
      </c>
      <c r="G72" s="114">
        <v>58</v>
      </c>
      <c r="H72" s="114">
        <v>28</v>
      </c>
      <c r="I72" s="140">
        <v>42</v>
      </c>
      <c r="J72" s="115">
        <v>3</v>
      </c>
      <c r="K72" s="116">
        <v>7.1428571428571432</v>
      </c>
    </row>
    <row r="73" spans="1:11" ht="14.1" customHeight="1" x14ac:dyDescent="0.2">
      <c r="A73" s="306" t="s">
        <v>309</v>
      </c>
      <c r="B73" s="307" t="s">
        <v>310</v>
      </c>
      <c r="C73" s="308"/>
      <c r="D73" s="113">
        <v>0.55429579239103044</v>
      </c>
      <c r="E73" s="115">
        <v>22</v>
      </c>
      <c r="F73" s="114">
        <v>5</v>
      </c>
      <c r="G73" s="114">
        <v>30</v>
      </c>
      <c r="H73" s="114">
        <v>6</v>
      </c>
      <c r="I73" s="140">
        <v>25</v>
      </c>
      <c r="J73" s="115">
        <v>-3</v>
      </c>
      <c r="K73" s="116">
        <v>-12</v>
      </c>
    </row>
    <row r="74" spans="1:11" ht="14.1" customHeight="1" x14ac:dyDescent="0.2">
      <c r="A74" s="306" t="s">
        <v>311</v>
      </c>
      <c r="B74" s="307" t="s">
        <v>312</v>
      </c>
      <c r="C74" s="308"/>
      <c r="D74" s="113">
        <v>0.12597631645250693</v>
      </c>
      <c r="E74" s="115">
        <v>5</v>
      </c>
      <c r="F74" s="114" t="s">
        <v>513</v>
      </c>
      <c r="G74" s="114">
        <v>7</v>
      </c>
      <c r="H74" s="114">
        <v>5</v>
      </c>
      <c r="I74" s="140">
        <v>6</v>
      </c>
      <c r="J74" s="115">
        <v>-1</v>
      </c>
      <c r="K74" s="116">
        <v>-16.666666666666668</v>
      </c>
    </row>
    <row r="75" spans="1:11" ht="14.1" customHeight="1" x14ac:dyDescent="0.2">
      <c r="A75" s="306" t="s">
        <v>313</v>
      </c>
      <c r="B75" s="307" t="s">
        <v>314</v>
      </c>
      <c r="C75" s="308"/>
      <c r="D75" s="113">
        <v>7.5585789871504161E-2</v>
      </c>
      <c r="E75" s="115">
        <v>3</v>
      </c>
      <c r="F75" s="114">
        <v>0</v>
      </c>
      <c r="G75" s="114" t="s">
        <v>513</v>
      </c>
      <c r="H75" s="114" t="s">
        <v>513</v>
      </c>
      <c r="I75" s="140">
        <v>0</v>
      </c>
      <c r="J75" s="115">
        <v>3</v>
      </c>
      <c r="K75" s="116" t="s">
        <v>514</v>
      </c>
    </row>
    <row r="76" spans="1:11" ht="14.1" customHeight="1" x14ac:dyDescent="0.2">
      <c r="A76" s="306">
        <v>91</v>
      </c>
      <c r="B76" s="307" t="s">
        <v>315</v>
      </c>
      <c r="C76" s="308"/>
      <c r="D76" s="113">
        <v>0.12597631645250693</v>
      </c>
      <c r="E76" s="115">
        <v>5</v>
      </c>
      <c r="F76" s="114" t="s">
        <v>513</v>
      </c>
      <c r="G76" s="114" t="s">
        <v>513</v>
      </c>
      <c r="H76" s="114">
        <v>0</v>
      </c>
      <c r="I76" s="140">
        <v>5</v>
      </c>
      <c r="J76" s="115">
        <v>0</v>
      </c>
      <c r="K76" s="116">
        <v>0</v>
      </c>
    </row>
    <row r="77" spans="1:11" ht="14.1" customHeight="1" x14ac:dyDescent="0.2">
      <c r="A77" s="306">
        <v>92</v>
      </c>
      <c r="B77" s="307" t="s">
        <v>316</v>
      </c>
      <c r="C77" s="308"/>
      <c r="D77" s="113">
        <v>0.3779289493575208</v>
      </c>
      <c r="E77" s="115">
        <v>15</v>
      </c>
      <c r="F77" s="114">
        <v>13</v>
      </c>
      <c r="G77" s="114">
        <v>25</v>
      </c>
      <c r="H77" s="114">
        <v>16</v>
      </c>
      <c r="I77" s="140">
        <v>13</v>
      </c>
      <c r="J77" s="115">
        <v>2</v>
      </c>
      <c r="K77" s="116">
        <v>15.384615384615385</v>
      </c>
    </row>
    <row r="78" spans="1:11" ht="14.1" customHeight="1" x14ac:dyDescent="0.2">
      <c r="A78" s="306">
        <v>93</v>
      </c>
      <c r="B78" s="307" t="s">
        <v>317</v>
      </c>
      <c r="C78" s="308"/>
      <c r="D78" s="113">
        <v>0.17636684303350969</v>
      </c>
      <c r="E78" s="115">
        <v>7</v>
      </c>
      <c r="F78" s="114">
        <v>9</v>
      </c>
      <c r="G78" s="114">
        <v>7</v>
      </c>
      <c r="H78" s="114">
        <v>8</v>
      </c>
      <c r="I78" s="140">
        <v>6</v>
      </c>
      <c r="J78" s="115">
        <v>1</v>
      </c>
      <c r="K78" s="116">
        <v>16.666666666666668</v>
      </c>
    </row>
    <row r="79" spans="1:11" ht="14.1" customHeight="1" x14ac:dyDescent="0.2">
      <c r="A79" s="306">
        <v>94</v>
      </c>
      <c r="B79" s="307" t="s">
        <v>318</v>
      </c>
      <c r="C79" s="308"/>
      <c r="D79" s="113" t="s">
        <v>513</v>
      </c>
      <c r="E79" s="115" t="s">
        <v>513</v>
      </c>
      <c r="F79" s="114">
        <v>6</v>
      </c>
      <c r="G79" s="114" t="s">
        <v>513</v>
      </c>
      <c r="H79" s="114">
        <v>6</v>
      </c>
      <c r="I79" s="140" t="s">
        <v>513</v>
      </c>
      <c r="J79" s="115" t="s">
        <v>513</v>
      </c>
      <c r="K79" s="116" t="s">
        <v>513</v>
      </c>
    </row>
    <row r="80" spans="1:11" ht="14.1" customHeight="1" x14ac:dyDescent="0.2">
      <c r="A80" s="306" t="s">
        <v>319</v>
      </c>
      <c r="B80" s="307" t="s">
        <v>320</v>
      </c>
      <c r="C80" s="308"/>
      <c r="D80" s="113" t="s">
        <v>513</v>
      </c>
      <c r="E80" s="115" t="s">
        <v>513</v>
      </c>
      <c r="F80" s="114">
        <v>0</v>
      </c>
      <c r="G80" s="114" t="s">
        <v>513</v>
      </c>
      <c r="H80" s="114">
        <v>0</v>
      </c>
      <c r="I80" s="140" t="s">
        <v>513</v>
      </c>
      <c r="J80" s="115" t="s">
        <v>513</v>
      </c>
      <c r="K80" s="116" t="s">
        <v>513</v>
      </c>
    </row>
    <row r="81" spans="1:11" ht="14.1" customHeight="1" x14ac:dyDescent="0.2">
      <c r="A81" s="310" t="s">
        <v>321</v>
      </c>
      <c r="B81" s="311" t="s">
        <v>333</v>
      </c>
      <c r="C81" s="312"/>
      <c r="D81" s="125">
        <v>0.42831947593852354</v>
      </c>
      <c r="E81" s="143">
        <v>17</v>
      </c>
      <c r="F81" s="144">
        <v>54</v>
      </c>
      <c r="G81" s="144">
        <v>13</v>
      </c>
      <c r="H81" s="144">
        <v>20</v>
      </c>
      <c r="I81" s="145">
        <v>26</v>
      </c>
      <c r="J81" s="143">
        <v>-9</v>
      </c>
      <c r="K81" s="146">
        <v>-34.615384615384613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38608</v>
      </c>
      <c r="C10" s="114">
        <v>22301</v>
      </c>
      <c r="D10" s="114">
        <v>16307</v>
      </c>
      <c r="E10" s="114">
        <v>30927</v>
      </c>
      <c r="F10" s="114">
        <v>7076</v>
      </c>
      <c r="G10" s="114">
        <v>5704</v>
      </c>
      <c r="H10" s="114">
        <v>9060</v>
      </c>
      <c r="I10" s="115">
        <v>16864</v>
      </c>
      <c r="J10" s="114">
        <v>12782</v>
      </c>
      <c r="K10" s="114">
        <v>4082</v>
      </c>
      <c r="L10" s="423">
        <v>2926</v>
      </c>
      <c r="M10" s="424">
        <v>2913</v>
      </c>
    </row>
    <row r="11" spans="1:13" ht="11.1" customHeight="1" x14ac:dyDescent="0.2">
      <c r="A11" s="422" t="s">
        <v>387</v>
      </c>
      <c r="B11" s="115">
        <v>39018</v>
      </c>
      <c r="C11" s="114">
        <v>22745</v>
      </c>
      <c r="D11" s="114">
        <v>16273</v>
      </c>
      <c r="E11" s="114">
        <v>31294</v>
      </c>
      <c r="F11" s="114">
        <v>7110</v>
      </c>
      <c r="G11" s="114">
        <v>5548</v>
      </c>
      <c r="H11" s="114">
        <v>9336</v>
      </c>
      <c r="I11" s="115">
        <v>17059</v>
      </c>
      <c r="J11" s="114">
        <v>12899</v>
      </c>
      <c r="K11" s="114">
        <v>4160</v>
      </c>
      <c r="L11" s="423">
        <v>3167</v>
      </c>
      <c r="M11" s="424">
        <v>2764</v>
      </c>
    </row>
    <row r="12" spans="1:13" ht="11.1" customHeight="1" x14ac:dyDescent="0.2">
      <c r="A12" s="422" t="s">
        <v>388</v>
      </c>
      <c r="B12" s="115">
        <v>40065</v>
      </c>
      <c r="C12" s="114">
        <v>23314</v>
      </c>
      <c r="D12" s="114">
        <v>16751</v>
      </c>
      <c r="E12" s="114">
        <v>32190</v>
      </c>
      <c r="F12" s="114">
        <v>7258</v>
      </c>
      <c r="G12" s="114">
        <v>6222</v>
      </c>
      <c r="H12" s="114">
        <v>9508</v>
      </c>
      <c r="I12" s="115">
        <v>17071</v>
      </c>
      <c r="J12" s="114">
        <v>12758</v>
      </c>
      <c r="K12" s="114">
        <v>4313</v>
      </c>
      <c r="L12" s="423">
        <v>4394</v>
      </c>
      <c r="M12" s="424">
        <v>3321</v>
      </c>
    </row>
    <row r="13" spans="1:13" s="110" customFormat="1" ht="11.1" customHeight="1" x14ac:dyDescent="0.2">
      <c r="A13" s="422" t="s">
        <v>389</v>
      </c>
      <c r="B13" s="115">
        <v>39766</v>
      </c>
      <c r="C13" s="114">
        <v>23050</v>
      </c>
      <c r="D13" s="114">
        <v>16716</v>
      </c>
      <c r="E13" s="114">
        <v>31848</v>
      </c>
      <c r="F13" s="114">
        <v>7306</v>
      </c>
      <c r="G13" s="114">
        <v>5954</v>
      </c>
      <c r="H13" s="114">
        <v>9635</v>
      </c>
      <c r="I13" s="115">
        <v>17225</v>
      </c>
      <c r="J13" s="114">
        <v>12907</v>
      </c>
      <c r="K13" s="114">
        <v>4318</v>
      </c>
      <c r="L13" s="423">
        <v>2338</v>
      </c>
      <c r="M13" s="424">
        <v>2789</v>
      </c>
    </row>
    <row r="14" spans="1:13" ht="15" customHeight="1" x14ac:dyDescent="0.2">
      <c r="A14" s="422" t="s">
        <v>390</v>
      </c>
      <c r="B14" s="115">
        <v>40031</v>
      </c>
      <c r="C14" s="114">
        <v>23223</v>
      </c>
      <c r="D14" s="114">
        <v>16808</v>
      </c>
      <c r="E14" s="114">
        <v>30357</v>
      </c>
      <c r="F14" s="114">
        <v>9119</v>
      </c>
      <c r="G14" s="114">
        <v>5792</v>
      </c>
      <c r="H14" s="114">
        <v>9852</v>
      </c>
      <c r="I14" s="115">
        <v>17512</v>
      </c>
      <c r="J14" s="114">
        <v>13109</v>
      </c>
      <c r="K14" s="114">
        <v>4403</v>
      </c>
      <c r="L14" s="423">
        <v>3607</v>
      </c>
      <c r="M14" s="424">
        <v>3386</v>
      </c>
    </row>
    <row r="15" spans="1:13" ht="11.1" customHeight="1" x14ac:dyDescent="0.2">
      <c r="A15" s="422" t="s">
        <v>387</v>
      </c>
      <c r="B15" s="115">
        <v>40470</v>
      </c>
      <c r="C15" s="114">
        <v>23582</v>
      </c>
      <c r="D15" s="114">
        <v>16888</v>
      </c>
      <c r="E15" s="114">
        <v>30453</v>
      </c>
      <c r="F15" s="114">
        <v>9461</v>
      </c>
      <c r="G15" s="114">
        <v>5682</v>
      </c>
      <c r="H15" s="114">
        <v>10126</v>
      </c>
      <c r="I15" s="115">
        <v>17727</v>
      </c>
      <c r="J15" s="114">
        <v>13260</v>
      </c>
      <c r="K15" s="114">
        <v>4467</v>
      </c>
      <c r="L15" s="423">
        <v>3125</v>
      </c>
      <c r="M15" s="424">
        <v>2723</v>
      </c>
    </row>
    <row r="16" spans="1:13" ht="11.1" customHeight="1" x14ac:dyDescent="0.2">
      <c r="A16" s="422" t="s">
        <v>388</v>
      </c>
      <c r="B16" s="115">
        <v>41647</v>
      </c>
      <c r="C16" s="114">
        <v>24158</v>
      </c>
      <c r="D16" s="114">
        <v>17489</v>
      </c>
      <c r="E16" s="114">
        <v>31910</v>
      </c>
      <c r="F16" s="114">
        <v>9691</v>
      </c>
      <c r="G16" s="114">
        <v>6409</v>
      </c>
      <c r="H16" s="114">
        <v>10336</v>
      </c>
      <c r="I16" s="115">
        <v>17686</v>
      </c>
      <c r="J16" s="114">
        <v>12914</v>
      </c>
      <c r="K16" s="114">
        <v>4772</v>
      </c>
      <c r="L16" s="423">
        <v>4626</v>
      </c>
      <c r="M16" s="424">
        <v>3521</v>
      </c>
    </row>
    <row r="17" spans="1:13" s="110" customFormat="1" ht="11.1" customHeight="1" x14ac:dyDescent="0.2">
      <c r="A17" s="422" t="s">
        <v>389</v>
      </c>
      <c r="B17" s="115">
        <v>41481</v>
      </c>
      <c r="C17" s="114">
        <v>23956</v>
      </c>
      <c r="D17" s="114">
        <v>17525</v>
      </c>
      <c r="E17" s="114">
        <v>31714</v>
      </c>
      <c r="F17" s="114">
        <v>9724</v>
      </c>
      <c r="G17" s="114">
        <v>6155</v>
      </c>
      <c r="H17" s="114">
        <v>10479</v>
      </c>
      <c r="I17" s="115">
        <v>17730</v>
      </c>
      <c r="J17" s="114">
        <v>12975</v>
      </c>
      <c r="K17" s="114">
        <v>4755</v>
      </c>
      <c r="L17" s="423">
        <v>2499</v>
      </c>
      <c r="M17" s="424">
        <v>2923</v>
      </c>
    </row>
    <row r="18" spans="1:13" ht="15" customHeight="1" x14ac:dyDescent="0.2">
      <c r="A18" s="422" t="s">
        <v>391</v>
      </c>
      <c r="B18" s="115">
        <v>41896</v>
      </c>
      <c r="C18" s="114">
        <v>24251</v>
      </c>
      <c r="D18" s="114">
        <v>17645</v>
      </c>
      <c r="E18" s="114">
        <v>31738</v>
      </c>
      <c r="F18" s="114">
        <v>10105</v>
      </c>
      <c r="G18" s="114">
        <v>6022</v>
      </c>
      <c r="H18" s="114">
        <v>10736</v>
      </c>
      <c r="I18" s="115">
        <v>17773</v>
      </c>
      <c r="J18" s="114">
        <v>12999</v>
      </c>
      <c r="K18" s="114">
        <v>4774</v>
      </c>
      <c r="L18" s="423">
        <v>3623</v>
      </c>
      <c r="M18" s="424">
        <v>3307</v>
      </c>
    </row>
    <row r="19" spans="1:13" ht="11.1" customHeight="1" x14ac:dyDescent="0.2">
      <c r="A19" s="422" t="s">
        <v>387</v>
      </c>
      <c r="B19" s="115">
        <v>42248</v>
      </c>
      <c r="C19" s="114">
        <v>24510</v>
      </c>
      <c r="D19" s="114">
        <v>17738</v>
      </c>
      <c r="E19" s="114">
        <v>31948</v>
      </c>
      <c r="F19" s="114">
        <v>10256</v>
      </c>
      <c r="G19" s="114">
        <v>5886</v>
      </c>
      <c r="H19" s="114">
        <v>11034</v>
      </c>
      <c r="I19" s="115">
        <v>18036</v>
      </c>
      <c r="J19" s="114">
        <v>13141</v>
      </c>
      <c r="K19" s="114">
        <v>4895</v>
      </c>
      <c r="L19" s="423">
        <v>2921</v>
      </c>
      <c r="M19" s="424">
        <v>2634</v>
      </c>
    </row>
    <row r="20" spans="1:13" ht="11.1" customHeight="1" x14ac:dyDescent="0.2">
      <c r="A20" s="422" t="s">
        <v>388</v>
      </c>
      <c r="B20" s="115">
        <v>42971</v>
      </c>
      <c r="C20" s="114">
        <v>24940</v>
      </c>
      <c r="D20" s="114">
        <v>18031</v>
      </c>
      <c r="E20" s="114">
        <v>32637</v>
      </c>
      <c r="F20" s="114">
        <v>10308</v>
      </c>
      <c r="G20" s="114">
        <v>6444</v>
      </c>
      <c r="H20" s="114">
        <v>11160</v>
      </c>
      <c r="I20" s="115">
        <v>17992</v>
      </c>
      <c r="J20" s="114">
        <v>12839</v>
      </c>
      <c r="K20" s="114">
        <v>5153</v>
      </c>
      <c r="L20" s="423">
        <v>4522</v>
      </c>
      <c r="M20" s="424">
        <v>3897</v>
      </c>
    </row>
    <row r="21" spans="1:13" s="110" customFormat="1" ht="11.1" customHeight="1" x14ac:dyDescent="0.2">
      <c r="A21" s="422" t="s">
        <v>389</v>
      </c>
      <c r="B21" s="115">
        <v>42711</v>
      </c>
      <c r="C21" s="114">
        <v>24619</v>
      </c>
      <c r="D21" s="114">
        <v>18092</v>
      </c>
      <c r="E21" s="114">
        <v>32372</v>
      </c>
      <c r="F21" s="114">
        <v>10318</v>
      </c>
      <c r="G21" s="114">
        <v>6177</v>
      </c>
      <c r="H21" s="114">
        <v>11252</v>
      </c>
      <c r="I21" s="115">
        <v>17998</v>
      </c>
      <c r="J21" s="114">
        <v>12841</v>
      </c>
      <c r="K21" s="114">
        <v>5157</v>
      </c>
      <c r="L21" s="423">
        <v>2218</v>
      </c>
      <c r="M21" s="424">
        <v>2651</v>
      </c>
    </row>
    <row r="22" spans="1:13" ht="15" customHeight="1" x14ac:dyDescent="0.2">
      <c r="A22" s="422" t="s">
        <v>392</v>
      </c>
      <c r="B22" s="115">
        <v>42747</v>
      </c>
      <c r="C22" s="114">
        <v>24628</v>
      </c>
      <c r="D22" s="114">
        <v>18119</v>
      </c>
      <c r="E22" s="114">
        <v>32336</v>
      </c>
      <c r="F22" s="114">
        <v>10350</v>
      </c>
      <c r="G22" s="114">
        <v>5925</v>
      </c>
      <c r="H22" s="114">
        <v>11464</v>
      </c>
      <c r="I22" s="115">
        <v>17840</v>
      </c>
      <c r="J22" s="114">
        <v>12792</v>
      </c>
      <c r="K22" s="114">
        <v>5048</v>
      </c>
      <c r="L22" s="423">
        <v>3050</v>
      </c>
      <c r="M22" s="424">
        <v>3108</v>
      </c>
    </row>
    <row r="23" spans="1:13" ht="11.1" customHeight="1" x14ac:dyDescent="0.2">
      <c r="A23" s="422" t="s">
        <v>387</v>
      </c>
      <c r="B23" s="115">
        <v>43109</v>
      </c>
      <c r="C23" s="114">
        <v>24986</v>
      </c>
      <c r="D23" s="114">
        <v>18123</v>
      </c>
      <c r="E23" s="114">
        <v>32548</v>
      </c>
      <c r="F23" s="114">
        <v>10462</v>
      </c>
      <c r="G23" s="114">
        <v>5748</v>
      </c>
      <c r="H23" s="114">
        <v>11780</v>
      </c>
      <c r="I23" s="115">
        <v>18160</v>
      </c>
      <c r="J23" s="114">
        <v>12992</v>
      </c>
      <c r="K23" s="114">
        <v>5168</v>
      </c>
      <c r="L23" s="423">
        <v>2809</v>
      </c>
      <c r="M23" s="424">
        <v>2548</v>
      </c>
    </row>
    <row r="24" spans="1:13" ht="11.1" customHeight="1" x14ac:dyDescent="0.2">
      <c r="A24" s="422" t="s">
        <v>388</v>
      </c>
      <c r="B24" s="115">
        <v>44312</v>
      </c>
      <c r="C24" s="114">
        <v>25556</v>
      </c>
      <c r="D24" s="114">
        <v>18756</v>
      </c>
      <c r="E24" s="114">
        <v>33092</v>
      </c>
      <c r="F24" s="114">
        <v>10669</v>
      </c>
      <c r="G24" s="114">
        <v>6494</v>
      </c>
      <c r="H24" s="114">
        <v>12021</v>
      </c>
      <c r="I24" s="115">
        <v>18307</v>
      </c>
      <c r="J24" s="114">
        <v>12829</v>
      </c>
      <c r="K24" s="114">
        <v>5478</v>
      </c>
      <c r="L24" s="423">
        <v>4481</v>
      </c>
      <c r="M24" s="424">
        <v>3454</v>
      </c>
    </row>
    <row r="25" spans="1:13" s="110" customFormat="1" ht="11.1" customHeight="1" x14ac:dyDescent="0.2">
      <c r="A25" s="422" t="s">
        <v>389</v>
      </c>
      <c r="B25" s="115">
        <v>43671</v>
      </c>
      <c r="C25" s="114">
        <v>24994</v>
      </c>
      <c r="D25" s="114">
        <v>18677</v>
      </c>
      <c r="E25" s="114">
        <v>32328</v>
      </c>
      <c r="F25" s="114">
        <v>10746</v>
      </c>
      <c r="G25" s="114">
        <v>6143</v>
      </c>
      <c r="H25" s="114">
        <v>12119</v>
      </c>
      <c r="I25" s="115">
        <v>18058</v>
      </c>
      <c r="J25" s="114">
        <v>12722</v>
      </c>
      <c r="K25" s="114">
        <v>5336</v>
      </c>
      <c r="L25" s="423">
        <v>2053</v>
      </c>
      <c r="M25" s="424">
        <v>2623</v>
      </c>
    </row>
    <row r="26" spans="1:13" ht="15" customHeight="1" x14ac:dyDescent="0.2">
      <c r="A26" s="422" t="s">
        <v>393</v>
      </c>
      <c r="B26" s="115">
        <v>43891</v>
      </c>
      <c r="C26" s="114">
        <v>25166</v>
      </c>
      <c r="D26" s="114">
        <v>18725</v>
      </c>
      <c r="E26" s="114">
        <v>32459</v>
      </c>
      <c r="F26" s="114">
        <v>10832</v>
      </c>
      <c r="G26" s="114">
        <v>5981</v>
      </c>
      <c r="H26" s="114">
        <v>12385</v>
      </c>
      <c r="I26" s="115">
        <v>18072</v>
      </c>
      <c r="J26" s="114">
        <v>12742</v>
      </c>
      <c r="K26" s="114">
        <v>5330</v>
      </c>
      <c r="L26" s="423">
        <v>3178</v>
      </c>
      <c r="M26" s="424">
        <v>3012</v>
      </c>
    </row>
    <row r="27" spans="1:13" ht="11.1" customHeight="1" x14ac:dyDescent="0.2">
      <c r="A27" s="422" t="s">
        <v>387</v>
      </c>
      <c r="B27" s="115">
        <v>44160</v>
      </c>
      <c r="C27" s="114">
        <v>25438</v>
      </c>
      <c r="D27" s="114">
        <v>18722</v>
      </c>
      <c r="E27" s="114">
        <v>32618</v>
      </c>
      <c r="F27" s="114">
        <v>10922</v>
      </c>
      <c r="G27" s="114">
        <v>5811</v>
      </c>
      <c r="H27" s="114">
        <v>12625</v>
      </c>
      <c r="I27" s="115">
        <v>18295</v>
      </c>
      <c r="J27" s="114">
        <v>12869</v>
      </c>
      <c r="K27" s="114">
        <v>5426</v>
      </c>
      <c r="L27" s="423">
        <v>2645</v>
      </c>
      <c r="M27" s="424">
        <v>2398</v>
      </c>
    </row>
    <row r="28" spans="1:13" ht="11.1" customHeight="1" x14ac:dyDescent="0.2">
      <c r="A28" s="422" t="s">
        <v>388</v>
      </c>
      <c r="B28" s="115">
        <v>45247</v>
      </c>
      <c r="C28" s="114">
        <v>25945</v>
      </c>
      <c r="D28" s="114">
        <v>19302</v>
      </c>
      <c r="E28" s="114">
        <v>34038</v>
      </c>
      <c r="F28" s="114">
        <v>11153</v>
      </c>
      <c r="G28" s="114">
        <v>6439</v>
      </c>
      <c r="H28" s="114">
        <v>12764</v>
      </c>
      <c r="I28" s="115">
        <v>18574</v>
      </c>
      <c r="J28" s="114">
        <v>12732</v>
      </c>
      <c r="K28" s="114">
        <v>5842</v>
      </c>
      <c r="L28" s="423">
        <v>4937</v>
      </c>
      <c r="M28" s="424">
        <v>3987</v>
      </c>
    </row>
    <row r="29" spans="1:13" s="110" customFormat="1" ht="11.1" customHeight="1" x14ac:dyDescent="0.2">
      <c r="A29" s="422" t="s">
        <v>389</v>
      </c>
      <c r="B29" s="115">
        <v>44788</v>
      </c>
      <c r="C29" s="114">
        <v>25530</v>
      </c>
      <c r="D29" s="114">
        <v>19258</v>
      </c>
      <c r="E29" s="114">
        <v>33517</v>
      </c>
      <c r="F29" s="114">
        <v>11232</v>
      </c>
      <c r="G29" s="114">
        <v>6162</v>
      </c>
      <c r="H29" s="114">
        <v>12816</v>
      </c>
      <c r="I29" s="115">
        <v>18385</v>
      </c>
      <c r="J29" s="114">
        <v>12675</v>
      </c>
      <c r="K29" s="114">
        <v>5710</v>
      </c>
      <c r="L29" s="423">
        <v>2302</v>
      </c>
      <c r="M29" s="424">
        <v>2732</v>
      </c>
    </row>
    <row r="30" spans="1:13" ht="15" customHeight="1" x14ac:dyDescent="0.2">
      <c r="A30" s="422" t="s">
        <v>394</v>
      </c>
      <c r="B30" s="115">
        <v>45369</v>
      </c>
      <c r="C30" s="114">
        <v>25761</v>
      </c>
      <c r="D30" s="114">
        <v>19608</v>
      </c>
      <c r="E30" s="114">
        <v>33716</v>
      </c>
      <c r="F30" s="114">
        <v>11622</v>
      </c>
      <c r="G30" s="114">
        <v>6106</v>
      </c>
      <c r="H30" s="114">
        <v>13070</v>
      </c>
      <c r="I30" s="115">
        <v>18209</v>
      </c>
      <c r="J30" s="114">
        <v>12442</v>
      </c>
      <c r="K30" s="114">
        <v>5767</v>
      </c>
      <c r="L30" s="423">
        <v>3669</v>
      </c>
      <c r="M30" s="424">
        <v>3301</v>
      </c>
    </row>
    <row r="31" spans="1:13" ht="11.1" customHeight="1" x14ac:dyDescent="0.2">
      <c r="A31" s="422" t="s">
        <v>387</v>
      </c>
      <c r="B31" s="115">
        <v>45525</v>
      </c>
      <c r="C31" s="114">
        <v>25808</v>
      </c>
      <c r="D31" s="114">
        <v>19717</v>
      </c>
      <c r="E31" s="114">
        <v>33707</v>
      </c>
      <c r="F31" s="114">
        <v>11806</v>
      </c>
      <c r="G31" s="114">
        <v>5902</v>
      </c>
      <c r="H31" s="114">
        <v>13342</v>
      </c>
      <c r="I31" s="115">
        <v>18328</v>
      </c>
      <c r="J31" s="114">
        <v>12470</v>
      </c>
      <c r="K31" s="114">
        <v>5858</v>
      </c>
      <c r="L31" s="423">
        <v>3027</v>
      </c>
      <c r="M31" s="424">
        <v>2910</v>
      </c>
    </row>
    <row r="32" spans="1:13" ht="11.1" customHeight="1" x14ac:dyDescent="0.2">
      <c r="A32" s="422" t="s">
        <v>388</v>
      </c>
      <c r="B32" s="115">
        <v>46538</v>
      </c>
      <c r="C32" s="114">
        <v>26361</v>
      </c>
      <c r="D32" s="114">
        <v>20177</v>
      </c>
      <c r="E32" s="114">
        <v>34450</v>
      </c>
      <c r="F32" s="114">
        <v>12081</v>
      </c>
      <c r="G32" s="114">
        <v>6502</v>
      </c>
      <c r="H32" s="114">
        <v>13589</v>
      </c>
      <c r="I32" s="115">
        <v>18342</v>
      </c>
      <c r="J32" s="114">
        <v>12224</v>
      </c>
      <c r="K32" s="114">
        <v>6118</v>
      </c>
      <c r="L32" s="423">
        <v>4977</v>
      </c>
      <c r="M32" s="424">
        <v>4026</v>
      </c>
    </row>
    <row r="33" spans="1:13" s="110" customFormat="1" ht="11.1" customHeight="1" x14ac:dyDescent="0.2">
      <c r="A33" s="422" t="s">
        <v>389</v>
      </c>
      <c r="B33" s="115">
        <v>46276</v>
      </c>
      <c r="C33" s="114">
        <v>26065</v>
      </c>
      <c r="D33" s="114">
        <v>20211</v>
      </c>
      <c r="E33" s="114">
        <v>34159</v>
      </c>
      <c r="F33" s="114">
        <v>12115</v>
      </c>
      <c r="G33" s="114">
        <v>6253</v>
      </c>
      <c r="H33" s="114">
        <v>13688</v>
      </c>
      <c r="I33" s="115">
        <v>18320</v>
      </c>
      <c r="J33" s="114">
        <v>12302</v>
      </c>
      <c r="K33" s="114">
        <v>6018</v>
      </c>
      <c r="L33" s="423">
        <v>2492</v>
      </c>
      <c r="M33" s="424">
        <v>2856</v>
      </c>
    </row>
    <row r="34" spans="1:13" ht="15" customHeight="1" x14ac:dyDescent="0.2">
      <c r="A34" s="422" t="s">
        <v>395</v>
      </c>
      <c r="B34" s="115">
        <v>46648</v>
      </c>
      <c r="C34" s="114">
        <v>26322</v>
      </c>
      <c r="D34" s="114">
        <v>20326</v>
      </c>
      <c r="E34" s="114">
        <v>34338</v>
      </c>
      <c r="F34" s="114">
        <v>12309</v>
      </c>
      <c r="G34" s="114">
        <v>6095</v>
      </c>
      <c r="H34" s="114">
        <v>13954</v>
      </c>
      <c r="I34" s="115">
        <v>18257</v>
      </c>
      <c r="J34" s="114">
        <v>12227</v>
      </c>
      <c r="K34" s="114">
        <v>6030</v>
      </c>
      <c r="L34" s="423">
        <v>3594</v>
      </c>
      <c r="M34" s="424">
        <v>3292</v>
      </c>
    </row>
    <row r="35" spans="1:13" ht="11.1" customHeight="1" x14ac:dyDescent="0.2">
      <c r="A35" s="422" t="s">
        <v>387</v>
      </c>
      <c r="B35" s="115">
        <v>46850</v>
      </c>
      <c r="C35" s="114">
        <v>26507</v>
      </c>
      <c r="D35" s="114">
        <v>20343</v>
      </c>
      <c r="E35" s="114">
        <v>34345</v>
      </c>
      <c r="F35" s="114">
        <v>12504</v>
      </c>
      <c r="G35" s="114">
        <v>5902</v>
      </c>
      <c r="H35" s="114">
        <v>14247</v>
      </c>
      <c r="I35" s="115">
        <v>18321</v>
      </c>
      <c r="J35" s="114">
        <v>12257</v>
      </c>
      <c r="K35" s="114">
        <v>6064</v>
      </c>
      <c r="L35" s="423">
        <v>3419</v>
      </c>
      <c r="M35" s="424">
        <v>3222</v>
      </c>
    </row>
    <row r="36" spans="1:13" ht="11.1" customHeight="1" x14ac:dyDescent="0.2">
      <c r="A36" s="422" t="s">
        <v>388</v>
      </c>
      <c r="B36" s="115">
        <v>48139</v>
      </c>
      <c r="C36" s="114">
        <v>27103</v>
      </c>
      <c r="D36" s="114">
        <v>21036</v>
      </c>
      <c r="E36" s="114">
        <v>35333</v>
      </c>
      <c r="F36" s="114">
        <v>12806</v>
      </c>
      <c r="G36" s="114">
        <v>6604</v>
      </c>
      <c r="H36" s="114">
        <v>14468</v>
      </c>
      <c r="I36" s="115">
        <v>18221</v>
      </c>
      <c r="J36" s="114">
        <v>11912</v>
      </c>
      <c r="K36" s="114">
        <v>6309</v>
      </c>
      <c r="L36" s="423">
        <v>5208</v>
      </c>
      <c r="M36" s="424">
        <v>4089</v>
      </c>
    </row>
    <row r="37" spans="1:13" s="110" customFormat="1" ht="11.1" customHeight="1" x14ac:dyDescent="0.2">
      <c r="A37" s="422" t="s">
        <v>389</v>
      </c>
      <c r="B37" s="115">
        <v>47813</v>
      </c>
      <c r="C37" s="114">
        <v>26796</v>
      </c>
      <c r="D37" s="114">
        <v>21017</v>
      </c>
      <c r="E37" s="114">
        <v>34899</v>
      </c>
      <c r="F37" s="114">
        <v>12914</v>
      </c>
      <c r="G37" s="114">
        <v>6333</v>
      </c>
      <c r="H37" s="114">
        <v>14617</v>
      </c>
      <c r="I37" s="115">
        <v>18051</v>
      </c>
      <c r="J37" s="114">
        <v>11845</v>
      </c>
      <c r="K37" s="114">
        <v>6206</v>
      </c>
      <c r="L37" s="423">
        <v>2888</v>
      </c>
      <c r="M37" s="424">
        <v>3361</v>
      </c>
    </row>
    <row r="38" spans="1:13" ht="15" customHeight="1" x14ac:dyDescent="0.2">
      <c r="A38" s="425" t="s">
        <v>396</v>
      </c>
      <c r="B38" s="115">
        <v>47939</v>
      </c>
      <c r="C38" s="114">
        <v>26846</v>
      </c>
      <c r="D38" s="114">
        <v>21093</v>
      </c>
      <c r="E38" s="114">
        <v>34856</v>
      </c>
      <c r="F38" s="114">
        <v>13083</v>
      </c>
      <c r="G38" s="114">
        <v>6178</v>
      </c>
      <c r="H38" s="114">
        <v>14862</v>
      </c>
      <c r="I38" s="115">
        <v>17915</v>
      </c>
      <c r="J38" s="114">
        <v>11840</v>
      </c>
      <c r="K38" s="114">
        <v>6075</v>
      </c>
      <c r="L38" s="423">
        <v>3850</v>
      </c>
      <c r="M38" s="424">
        <v>3807</v>
      </c>
    </row>
    <row r="39" spans="1:13" ht="11.1" customHeight="1" x14ac:dyDescent="0.2">
      <c r="A39" s="422" t="s">
        <v>387</v>
      </c>
      <c r="B39" s="115">
        <v>48098</v>
      </c>
      <c r="C39" s="114">
        <v>27074</v>
      </c>
      <c r="D39" s="114">
        <v>21024</v>
      </c>
      <c r="E39" s="114">
        <v>34855</v>
      </c>
      <c r="F39" s="114">
        <v>13243</v>
      </c>
      <c r="G39" s="114">
        <v>5929</v>
      </c>
      <c r="H39" s="114">
        <v>15129</v>
      </c>
      <c r="I39" s="115">
        <v>18207</v>
      </c>
      <c r="J39" s="114">
        <v>12007</v>
      </c>
      <c r="K39" s="114">
        <v>6200</v>
      </c>
      <c r="L39" s="423">
        <v>3467</v>
      </c>
      <c r="M39" s="424">
        <v>3290</v>
      </c>
    </row>
    <row r="40" spans="1:13" ht="11.1" customHeight="1" x14ac:dyDescent="0.2">
      <c r="A40" s="425" t="s">
        <v>388</v>
      </c>
      <c r="B40" s="115">
        <v>49160</v>
      </c>
      <c r="C40" s="114">
        <v>27603</v>
      </c>
      <c r="D40" s="114">
        <v>21557</v>
      </c>
      <c r="E40" s="114">
        <v>35705</v>
      </c>
      <c r="F40" s="114">
        <v>13455</v>
      </c>
      <c r="G40" s="114">
        <v>6735</v>
      </c>
      <c r="H40" s="114">
        <v>15370</v>
      </c>
      <c r="I40" s="115">
        <v>18055</v>
      </c>
      <c r="J40" s="114">
        <v>11616</v>
      </c>
      <c r="K40" s="114">
        <v>6439</v>
      </c>
      <c r="L40" s="423">
        <v>5154</v>
      </c>
      <c r="M40" s="424">
        <v>4156</v>
      </c>
    </row>
    <row r="41" spans="1:13" s="110" customFormat="1" ht="11.1" customHeight="1" x14ac:dyDescent="0.2">
      <c r="A41" s="422" t="s">
        <v>389</v>
      </c>
      <c r="B41" s="115">
        <v>49082</v>
      </c>
      <c r="C41" s="114">
        <v>27452</v>
      </c>
      <c r="D41" s="114">
        <v>21630</v>
      </c>
      <c r="E41" s="114">
        <v>35514</v>
      </c>
      <c r="F41" s="114">
        <v>13568</v>
      </c>
      <c r="G41" s="114">
        <v>6468</v>
      </c>
      <c r="H41" s="114">
        <v>15568</v>
      </c>
      <c r="I41" s="115">
        <v>17882</v>
      </c>
      <c r="J41" s="114">
        <v>11466</v>
      </c>
      <c r="K41" s="114">
        <v>6416</v>
      </c>
      <c r="L41" s="423">
        <v>2944</v>
      </c>
      <c r="M41" s="424">
        <v>3034</v>
      </c>
    </row>
    <row r="42" spans="1:13" ht="15" customHeight="1" x14ac:dyDescent="0.2">
      <c r="A42" s="422" t="s">
        <v>397</v>
      </c>
      <c r="B42" s="115">
        <v>49321</v>
      </c>
      <c r="C42" s="114">
        <v>27523</v>
      </c>
      <c r="D42" s="114">
        <v>21798</v>
      </c>
      <c r="E42" s="114">
        <v>35603</v>
      </c>
      <c r="F42" s="114">
        <v>13718</v>
      </c>
      <c r="G42" s="114">
        <v>6339</v>
      </c>
      <c r="H42" s="114">
        <v>15722</v>
      </c>
      <c r="I42" s="115">
        <v>17693</v>
      </c>
      <c r="J42" s="114">
        <v>11400</v>
      </c>
      <c r="K42" s="114">
        <v>6293</v>
      </c>
      <c r="L42" s="423">
        <v>4160</v>
      </c>
      <c r="M42" s="424">
        <v>3952</v>
      </c>
    </row>
    <row r="43" spans="1:13" ht="11.1" customHeight="1" x14ac:dyDescent="0.2">
      <c r="A43" s="422" t="s">
        <v>387</v>
      </c>
      <c r="B43" s="115">
        <v>49421</v>
      </c>
      <c r="C43" s="114">
        <v>27600</v>
      </c>
      <c r="D43" s="114">
        <v>21821</v>
      </c>
      <c r="E43" s="114">
        <v>35601</v>
      </c>
      <c r="F43" s="114">
        <v>13820</v>
      </c>
      <c r="G43" s="114">
        <v>6071</v>
      </c>
      <c r="H43" s="114">
        <v>15978</v>
      </c>
      <c r="I43" s="115">
        <v>17997</v>
      </c>
      <c r="J43" s="114">
        <v>11620</v>
      </c>
      <c r="K43" s="114">
        <v>6377</v>
      </c>
      <c r="L43" s="423">
        <v>3515</v>
      </c>
      <c r="M43" s="424">
        <v>3552</v>
      </c>
    </row>
    <row r="44" spans="1:13" ht="11.1" customHeight="1" x14ac:dyDescent="0.2">
      <c r="A44" s="422" t="s">
        <v>388</v>
      </c>
      <c r="B44" s="115">
        <v>50694</v>
      </c>
      <c r="C44" s="114">
        <v>28422</v>
      </c>
      <c r="D44" s="114">
        <v>22272</v>
      </c>
      <c r="E44" s="114">
        <v>36654</v>
      </c>
      <c r="F44" s="114">
        <v>14040</v>
      </c>
      <c r="G44" s="114">
        <v>6796</v>
      </c>
      <c r="H44" s="114">
        <v>16247</v>
      </c>
      <c r="I44" s="115">
        <v>17900</v>
      </c>
      <c r="J44" s="114">
        <v>11159</v>
      </c>
      <c r="K44" s="114">
        <v>6741</v>
      </c>
      <c r="L44" s="423">
        <v>5665</v>
      </c>
      <c r="M44" s="424">
        <v>4452</v>
      </c>
    </row>
    <row r="45" spans="1:13" s="110" customFormat="1" ht="11.1" customHeight="1" x14ac:dyDescent="0.2">
      <c r="A45" s="422" t="s">
        <v>389</v>
      </c>
      <c r="B45" s="115">
        <v>50441</v>
      </c>
      <c r="C45" s="114">
        <v>28170</v>
      </c>
      <c r="D45" s="114">
        <v>22271</v>
      </c>
      <c r="E45" s="114">
        <v>36319</v>
      </c>
      <c r="F45" s="114">
        <v>14122</v>
      </c>
      <c r="G45" s="114">
        <v>6562</v>
      </c>
      <c r="H45" s="114">
        <v>16343</v>
      </c>
      <c r="I45" s="115">
        <v>17844</v>
      </c>
      <c r="J45" s="114">
        <v>11216</v>
      </c>
      <c r="K45" s="114">
        <v>6628</v>
      </c>
      <c r="L45" s="423">
        <v>3158</v>
      </c>
      <c r="M45" s="424">
        <v>3458</v>
      </c>
    </row>
    <row r="46" spans="1:13" ht="15" customHeight="1" x14ac:dyDescent="0.2">
      <c r="A46" s="422" t="s">
        <v>398</v>
      </c>
      <c r="B46" s="115">
        <v>50680</v>
      </c>
      <c r="C46" s="114">
        <v>28230</v>
      </c>
      <c r="D46" s="114">
        <v>22450</v>
      </c>
      <c r="E46" s="114">
        <v>36392</v>
      </c>
      <c r="F46" s="114">
        <v>14288</v>
      </c>
      <c r="G46" s="114">
        <v>6345</v>
      </c>
      <c r="H46" s="114">
        <v>16644</v>
      </c>
      <c r="I46" s="115">
        <v>17908</v>
      </c>
      <c r="J46" s="114">
        <v>11305</v>
      </c>
      <c r="K46" s="114">
        <v>6603</v>
      </c>
      <c r="L46" s="423">
        <v>4153</v>
      </c>
      <c r="M46" s="424">
        <v>3923</v>
      </c>
    </row>
    <row r="47" spans="1:13" ht="11.1" customHeight="1" x14ac:dyDescent="0.2">
      <c r="A47" s="422" t="s">
        <v>387</v>
      </c>
      <c r="B47" s="115">
        <v>50711</v>
      </c>
      <c r="C47" s="114">
        <v>28234</v>
      </c>
      <c r="D47" s="114">
        <v>22477</v>
      </c>
      <c r="E47" s="114">
        <v>36214</v>
      </c>
      <c r="F47" s="114">
        <v>14497</v>
      </c>
      <c r="G47" s="114">
        <v>6084</v>
      </c>
      <c r="H47" s="114">
        <v>16870</v>
      </c>
      <c r="I47" s="115">
        <v>18242</v>
      </c>
      <c r="J47" s="114">
        <v>11485</v>
      </c>
      <c r="K47" s="114">
        <v>6757</v>
      </c>
      <c r="L47" s="423">
        <v>3490</v>
      </c>
      <c r="M47" s="424">
        <v>3528</v>
      </c>
    </row>
    <row r="48" spans="1:13" ht="11.1" customHeight="1" x14ac:dyDescent="0.2">
      <c r="A48" s="422" t="s">
        <v>388</v>
      </c>
      <c r="B48" s="115">
        <v>51950</v>
      </c>
      <c r="C48" s="114">
        <v>28900</v>
      </c>
      <c r="D48" s="114">
        <v>23050</v>
      </c>
      <c r="E48" s="114">
        <v>37268</v>
      </c>
      <c r="F48" s="114">
        <v>14682</v>
      </c>
      <c r="G48" s="114">
        <v>6773</v>
      </c>
      <c r="H48" s="114">
        <v>17056</v>
      </c>
      <c r="I48" s="115">
        <v>18226</v>
      </c>
      <c r="J48" s="114">
        <v>11197</v>
      </c>
      <c r="K48" s="114">
        <v>7029</v>
      </c>
      <c r="L48" s="423">
        <v>5492</v>
      </c>
      <c r="M48" s="424">
        <v>4463</v>
      </c>
    </row>
    <row r="49" spans="1:17" s="110" customFormat="1" ht="11.1" customHeight="1" x14ac:dyDescent="0.2">
      <c r="A49" s="422" t="s">
        <v>389</v>
      </c>
      <c r="B49" s="115">
        <v>51712</v>
      </c>
      <c r="C49" s="114">
        <v>28651</v>
      </c>
      <c r="D49" s="114">
        <v>23061</v>
      </c>
      <c r="E49" s="114">
        <v>36883</v>
      </c>
      <c r="F49" s="114">
        <v>14829</v>
      </c>
      <c r="G49" s="114">
        <v>6574</v>
      </c>
      <c r="H49" s="114">
        <v>17141</v>
      </c>
      <c r="I49" s="115">
        <v>18238</v>
      </c>
      <c r="J49" s="114">
        <v>11251</v>
      </c>
      <c r="K49" s="114">
        <v>6987</v>
      </c>
      <c r="L49" s="423">
        <v>3057</v>
      </c>
      <c r="M49" s="424">
        <v>3321</v>
      </c>
    </row>
    <row r="50" spans="1:17" ht="15" customHeight="1" x14ac:dyDescent="0.2">
      <c r="A50" s="422" t="s">
        <v>399</v>
      </c>
      <c r="B50" s="143">
        <v>51831</v>
      </c>
      <c r="C50" s="144">
        <v>28712</v>
      </c>
      <c r="D50" s="144">
        <v>23119</v>
      </c>
      <c r="E50" s="144">
        <v>36911</v>
      </c>
      <c r="F50" s="144">
        <v>14920</v>
      </c>
      <c r="G50" s="144">
        <v>6372</v>
      </c>
      <c r="H50" s="144">
        <v>17244</v>
      </c>
      <c r="I50" s="143">
        <v>17688</v>
      </c>
      <c r="J50" s="144">
        <v>10973</v>
      </c>
      <c r="K50" s="144">
        <v>6715</v>
      </c>
      <c r="L50" s="426">
        <v>4163</v>
      </c>
      <c r="M50" s="427">
        <v>3969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2.271112865035517</v>
      </c>
      <c r="C6" s="480">
        <f>'Tabelle 3.3'!J11</f>
        <v>-1.2285012285012284</v>
      </c>
      <c r="D6" s="481">
        <f t="shared" ref="D6:E9" si="0">IF(OR(AND(B6&gt;=-50,B6&lt;=50),ISNUMBER(B6)=FALSE),B6,"")</f>
        <v>2.271112865035517</v>
      </c>
      <c r="E6" s="481">
        <f t="shared" si="0"/>
        <v>-1.2285012285012284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2.271112865035517</v>
      </c>
      <c r="C14" s="480">
        <f>'Tabelle 3.3'!J11</f>
        <v>-1.2285012285012284</v>
      </c>
      <c r="D14" s="481">
        <f>IF(OR(AND(B14&gt;=-50,B14&lt;=50),ISNUMBER(B14)=FALSE),B14,"")</f>
        <v>2.271112865035517</v>
      </c>
      <c r="E14" s="481">
        <f>IF(OR(AND(C14&gt;=-50,C14&lt;=50),ISNUMBER(C14)=FALSE),C14,"")</f>
        <v>-1.2285012285012284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6.0386473429951693</v>
      </c>
      <c r="C15" s="480">
        <f>'Tabelle 3.3'!J12</f>
        <v>6.8043742405832317</v>
      </c>
      <c r="D15" s="481">
        <f t="shared" ref="D15:E45" si="3">IF(OR(AND(B15&gt;=-50,B15&lt;=50),ISNUMBER(B15)=FALSE),B15,"")</f>
        <v>6.0386473429951693</v>
      </c>
      <c r="E15" s="481">
        <f t="shared" si="3"/>
        <v>6.8043742405832317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-4.8070841239721691</v>
      </c>
      <c r="C16" s="480">
        <f>'Tabelle 3.3'!J13</f>
        <v>4.4692737430167595</v>
      </c>
      <c r="D16" s="481">
        <f t="shared" si="3"/>
        <v>-4.8070841239721691</v>
      </c>
      <c r="E16" s="481">
        <f t="shared" si="3"/>
        <v>4.4692737430167595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2.0152825594088504</v>
      </c>
      <c r="C17" s="480">
        <f>'Tabelle 3.3'!J14</f>
        <v>0.34746351633078526</v>
      </c>
      <c r="D17" s="481">
        <f t="shared" si="3"/>
        <v>2.0152825594088504</v>
      </c>
      <c r="E17" s="481">
        <f t="shared" si="3"/>
        <v>0.34746351633078526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2.2375215146299485</v>
      </c>
      <c r="C18" s="480">
        <f>'Tabelle 3.3'!J15</f>
        <v>1.749271137026239</v>
      </c>
      <c r="D18" s="481">
        <f t="shared" si="3"/>
        <v>2.2375215146299485</v>
      </c>
      <c r="E18" s="481">
        <f t="shared" si="3"/>
        <v>1.749271137026239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2.3710952201731277</v>
      </c>
      <c r="C19" s="480">
        <f>'Tabelle 3.3'!J16</f>
        <v>-0.97276264591439687</v>
      </c>
      <c r="D19" s="481">
        <f t="shared" si="3"/>
        <v>2.3710952201731277</v>
      </c>
      <c r="E19" s="481">
        <f t="shared" si="3"/>
        <v>-0.97276264591439687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1.3279132791327912</v>
      </c>
      <c r="C20" s="480">
        <f>'Tabelle 3.3'!J17</f>
        <v>-0.83682008368200833</v>
      </c>
      <c r="D20" s="481">
        <f t="shared" si="3"/>
        <v>1.3279132791327912</v>
      </c>
      <c r="E20" s="481">
        <f t="shared" si="3"/>
        <v>-0.83682008368200833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3.5974398587508278</v>
      </c>
      <c r="C21" s="480">
        <f>'Tabelle 3.3'!J18</f>
        <v>-0.13531799729364005</v>
      </c>
      <c r="D21" s="481">
        <f t="shared" si="3"/>
        <v>3.5974398587508278</v>
      </c>
      <c r="E21" s="481">
        <f t="shared" si="3"/>
        <v>-0.13531799729364005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3.5589845694375311</v>
      </c>
      <c r="C22" s="480">
        <f>'Tabelle 3.3'!J19</f>
        <v>0.53412462908011871</v>
      </c>
      <c r="D22" s="481">
        <f t="shared" si="3"/>
        <v>3.5589845694375311</v>
      </c>
      <c r="E22" s="481">
        <f t="shared" si="3"/>
        <v>0.53412462908011871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7.7599388379204894</v>
      </c>
      <c r="C23" s="480">
        <f>'Tabelle 3.3'!J20</f>
        <v>2.5518341307814993</v>
      </c>
      <c r="D23" s="481">
        <f t="shared" si="3"/>
        <v>7.7599388379204894</v>
      </c>
      <c r="E23" s="481">
        <f t="shared" si="3"/>
        <v>2.5518341307814993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1.6640253565768621</v>
      </c>
      <c r="C24" s="480">
        <f>'Tabelle 3.3'!J21</f>
        <v>-6.1204013377926421</v>
      </c>
      <c r="D24" s="481">
        <f t="shared" si="3"/>
        <v>1.6640253565768621</v>
      </c>
      <c r="E24" s="481">
        <f t="shared" si="3"/>
        <v>-6.1204013377926421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3.7914691943127963</v>
      </c>
      <c r="C25" s="480">
        <f>'Tabelle 3.3'!J22</f>
        <v>-3.1914893617021276</v>
      </c>
      <c r="D25" s="481">
        <f t="shared" si="3"/>
        <v>3.7914691943127963</v>
      </c>
      <c r="E25" s="481">
        <f t="shared" si="3"/>
        <v>-3.1914893617021276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0.92421441774491686</v>
      </c>
      <c r="C26" s="480">
        <f>'Tabelle 3.3'!J23</f>
        <v>10.9375</v>
      </c>
      <c r="D26" s="481">
        <f t="shared" si="3"/>
        <v>0.92421441774491686</v>
      </c>
      <c r="E26" s="481">
        <f t="shared" si="3"/>
        <v>10.9375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1.2975391498881432</v>
      </c>
      <c r="C27" s="480">
        <f>'Tabelle 3.3'!J24</f>
        <v>-4.8543689320388346</v>
      </c>
      <c r="D27" s="481">
        <f t="shared" si="3"/>
        <v>1.2975391498881432</v>
      </c>
      <c r="E27" s="481">
        <f t="shared" si="3"/>
        <v>-4.8543689320388346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5.4722638680659674</v>
      </c>
      <c r="C28" s="480">
        <f>'Tabelle 3.3'!J25</f>
        <v>2.0295202952029521</v>
      </c>
      <c r="D28" s="481">
        <f t="shared" si="3"/>
        <v>5.4722638680659674</v>
      </c>
      <c r="E28" s="481">
        <f t="shared" si="3"/>
        <v>2.0295202952029521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-16.703056768558952</v>
      </c>
      <c r="C29" s="480">
        <f>'Tabelle 3.3'!J26</f>
        <v>-15.853658536585366</v>
      </c>
      <c r="D29" s="481">
        <f t="shared" si="3"/>
        <v>-16.703056768558952</v>
      </c>
      <c r="E29" s="481">
        <f t="shared" si="3"/>
        <v>-15.853658536585366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1.6566958122411413</v>
      </c>
      <c r="C30" s="480">
        <f>'Tabelle 3.3'!J27</f>
        <v>-1.1904761904761905</v>
      </c>
      <c r="D30" s="481">
        <f t="shared" si="3"/>
        <v>1.6566958122411413</v>
      </c>
      <c r="E30" s="481">
        <f t="shared" si="3"/>
        <v>-1.1904761904761905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3.5391566265060241</v>
      </c>
      <c r="C31" s="480">
        <f>'Tabelle 3.3'!J28</f>
        <v>-12.318840579710145</v>
      </c>
      <c r="D31" s="481">
        <f t="shared" si="3"/>
        <v>3.5391566265060241</v>
      </c>
      <c r="E31" s="481">
        <f t="shared" si="3"/>
        <v>-12.318840579710145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2.1752837326607817</v>
      </c>
      <c r="C32" s="480">
        <f>'Tabelle 3.3'!J29</f>
        <v>-1.7931034482758621</v>
      </c>
      <c r="D32" s="481">
        <f t="shared" si="3"/>
        <v>2.1752837326607817</v>
      </c>
      <c r="E32" s="481">
        <f t="shared" si="3"/>
        <v>-1.7931034482758621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5.1668677121029356</v>
      </c>
      <c r="C33" s="480">
        <f>'Tabelle 3.3'!J30</f>
        <v>-1.8645731108930323</v>
      </c>
      <c r="D33" s="481">
        <f t="shared" si="3"/>
        <v>5.1668677121029356</v>
      </c>
      <c r="E33" s="481">
        <f t="shared" si="3"/>
        <v>-1.8645731108930323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2.1663778162911611</v>
      </c>
      <c r="C34" s="480">
        <f>'Tabelle 3.3'!J31</f>
        <v>-2.9778018408229561</v>
      </c>
      <c r="D34" s="481">
        <f t="shared" si="3"/>
        <v>2.1663778162911611</v>
      </c>
      <c r="E34" s="481">
        <f t="shared" si="3"/>
        <v>-2.9778018408229561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6.0386473429951693</v>
      </c>
      <c r="C37" s="480">
        <f>'Tabelle 3.3'!J34</f>
        <v>6.8043742405832317</v>
      </c>
      <c r="D37" s="481">
        <f t="shared" si="3"/>
        <v>6.0386473429951693</v>
      </c>
      <c r="E37" s="481">
        <f t="shared" si="3"/>
        <v>6.8043742405832317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1.8145496920259696</v>
      </c>
      <c r="C38" s="480">
        <f>'Tabelle 3.3'!J35</f>
        <v>0.50912176495545181</v>
      </c>
      <c r="D38" s="481">
        <f t="shared" si="3"/>
        <v>1.8145496920259696</v>
      </c>
      <c r="E38" s="481">
        <f t="shared" si="3"/>
        <v>0.50912176495545181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2.4315918444283873</v>
      </c>
      <c r="C39" s="480">
        <f>'Tabelle 3.3'!J36</f>
        <v>-1.955458989679522</v>
      </c>
      <c r="D39" s="481">
        <f t="shared" si="3"/>
        <v>2.4315918444283873</v>
      </c>
      <c r="E39" s="481">
        <f t="shared" si="3"/>
        <v>-1.955458989679522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2.4315918444283873</v>
      </c>
      <c r="C45" s="480">
        <f>'Tabelle 3.3'!J36</f>
        <v>-1.955458989679522</v>
      </c>
      <c r="D45" s="481">
        <f t="shared" si="3"/>
        <v>2.4315918444283873</v>
      </c>
      <c r="E45" s="481">
        <f t="shared" si="3"/>
        <v>-1.955458989679522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43891</v>
      </c>
      <c r="C51" s="487">
        <v>12742</v>
      </c>
      <c r="D51" s="487">
        <v>5330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44160</v>
      </c>
      <c r="C52" s="487">
        <v>12869</v>
      </c>
      <c r="D52" s="487">
        <v>5426</v>
      </c>
      <c r="E52" s="488">
        <f t="shared" ref="E52:G70" si="11">IF($A$51=37802,IF(COUNTBLANK(B$51:B$70)&gt;0,#N/A,B52/B$51*100),IF(COUNTBLANK(B$51:B$75)&gt;0,#N/A,B52/B$51*100))</f>
        <v>100.6128819120093</v>
      </c>
      <c r="F52" s="488">
        <f t="shared" si="11"/>
        <v>100.99670381415791</v>
      </c>
      <c r="G52" s="488">
        <f t="shared" si="11"/>
        <v>101.80112570356472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45247</v>
      </c>
      <c r="C53" s="487">
        <v>12732</v>
      </c>
      <c r="D53" s="487">
        <v>5842</v>
      </c>
      <c r="E53" s="488">
        <f t="shared" si="11"/>
        <v>103.08947164566769</v>
      </c>
      <c r="F53" s="488">
        <f t="shared" si="11"/>
        <v>99.921519384711971</v>
      </c>
      <c r="G53" s="488">
        <f t="shared" si="11"/>
        <v>109.60600375234522</v>
      </c>
      <c r="H53" s="489">
        <f>IF(ISERROR(L53)=TRUE,IF(MONTH(A53)=MONTH(MAX(A$51:A$75)),A53,""),"")</f>
        <v>41883</v>
      </c>
      <c r="I53" s="488">
        <f t="shared" si="12"/>
        <v>103.08947164566769</v>
      </c>
      <c r="J53" s="488">
        <f t="shared" si="10"/>
        <v>99.921519384711971</v>
      </c>
      <c r="K53" s="488">
        <f t="shared" si="10"/>
        <v>109.60600375234522</v>
      </c>
      <c r="L53" s="488" t="e">
        <f t="shared" si="13"/>
        <v>#N/A</v>
      </c>
    </row>
    <row r="54" spans="1:14" ht="15" customHeight="1" x14ac:dyDescent="0.2">
      <c r="A54" s="490" t="s">
        <v>462</v>
      </c>
      <c r="B54" s="487">
        <v>44788</v>
      </c>
      <c r="C54" s="487">
        <v>12675</v>
      </c>
      <c r="D54" s="487">
        <v>5710</v>
      </c>
      <c r="E54" s="488">
        <f t="shared" si="11"/>
        <v>102.04369916383769</v>
      </c>
      <c r="F54" s="488">
        <f t="shared" si="11"/>
        <v>99.474179877570236</v>
      </c>
      <c r="G54" s="488">
        <f t="shared" si="11"/>
        <v>107.12945590994372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45369</v>
      </c>
      <c r="C55" s="487">
        <v>12442</v>
      </c>
      <c r="D55" s="487">
        <v>5767</v>
      </c>
      <c r="E55" s="488">
        <f t="shared" si="11"/>
        <v>103.36743295892097</v>
      </c>
      <c r="F55" s="488">
        <f t="shared" si="11"/>
        <v>97.645581541359277</v>
      </c>
      <c r="G55" s="488">
        <f t="shared" si="11"/>
        <v>108.19887429643526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45525</v>
      </c>
      <c r="C56" s="487">
        <v>12470</v>
      </c>
      <c r="D56" s="487">
        <v>5858</v>
      </c>
      <c r="E56" s="488">
        <f t="shared" si="11"/>
        <v>103.72285890045796</v>
      </c>
      <c r="F56" s="488">
        <f t="shared" si="11"/>
        <v>97.865327264165742</v>
      </c>
      <c r="G56" s="488">
        <f t="shared" si="11"/>
        <v>109.90619136960601</v>
      </c>
      <c r="H56" s="489" t="str">
        <f t="shared" si="14"/>
        <v/>
      </c>
      <c r="I56" s="488" t="str">
        <f t="shared" si="12"/>
        <v/>
      </c>
      <c r="J56" s="488" t="str">
        <f t="shared" si="10"/>
        <v/>
      </c>
      <c r="K56" s="488" t="str">
        <f t="shared" si="10"/>
        <v/>
      </c>
      <c r="L56" s="488" t="e">
        <f t="shared" si="13"/>
        <v>#N/A</v>
      </c>
    </row>
    <row r="57" spans="1:14" ht="15" customHeight="1" x14ac:dyDescent="0.2">
      <c r="A57" s="490">
        <v>42248</v>
      </c>
      <c r="B57" s="487">
        <v>46538</v>
      </c>
      <c r="C57" s="487">
        <v>12224</v>
      </c>
      <c r="D57" s="487">
        <v>6118</v>
      </c>
      <c r="E57" s="488">
        <f t="shared" si="11"/>
        <v>106.03084914902827</v>
      </c>
      <c r="F57" s="488">
        <f t="shared" si="11"/>
        <v>95.934704128080355</v>
      </c>
      <c r="G57" s="488">
        <f t="shared" si="11"/>
        <v>114.78424015009381</v>
      </c>
      <c r="H57" s="489">
        <f t="shared" si="14"/>
        <v>42248</v>
      </c>
      <c r="I57" s="488">
        <f t="shared" si="12"/>
        <v>106.03084914902827</v>
      </c>
      <c r="J57" s="488">
        <f t="shared" si="10"/>
        <v>95.934704128080355</v>
      </c>
      <c r="K57" s="488">
        <f t="shared" si="10"/>
        <v>114.78424015009381</v>
      </c>
      <c r="L57" s="488" t="e">
        <f t="shared" si="13"/>
        <v>#N/A</v>
      </c>
    </row>
    <row r="58" spans="1:14" ht="15" customHeight="1" x14ac:dyDescent="0.2">
      <c r="A58" s="490" t="s">
        <v>465</v>
      </c>
      <c r="B58" s="487">
        <v>46276</v>
      </c>
      <c r="C58" s="487">
        <v>12302</v>
      </c>
      <c r="D58" s="487">
        <v>6018</v>
      </c>
      <c r="E58" s="488">
        <f t="shared" si="11"/>
        <v>105.43391583695974</v>
      </c>
      <c r="F58" s="488">
        <f t="shared" si="11"/>
        <v>96.546852927326952</v>
      </c>
      <c r="G58" s="488">
        <f t="shared" si="11"/>
        <v>112.90806754221387</v>
      </c>
      <c r="H58" s="489" t="str">
        <f t="shared" si="14"/>
        <v/>
      </c>
      <c r="I58" s="488" t="str">
        <f t="shared" si="12"/>
        <v/>
      </c>
      <c r="J58" s="488" t="str">
        <f t="shared" si="10"/>
        <v/>
      </c>
      <c r="K58" s="488" t="str">
        <f t="shared" si="10"/>
        <v/>
      </c>
      <c r="L58" s="488" t="e">
        <f t="shared" si="13"/>
        <v>#N/A</v>
      </c>
    </row>
    <row r="59" spans="1:14" ht="15" customHeight="1" x14ac:dyDescent="0.2">
      <c r="A59" s="490" t="s">
        <v>466</v>
      </c>
      <c r="B59" s="487">
        <v>46648</v>
      </c>
      <c r="C59" s="487">
        <v>12227</v>
      </c>
      <c r="D59" s="487">
        <v>6030</v>
      </c>
      <c r="E59" s="488">
        <f t="shared" si="11"/>
        <v>106.28147000524027</v>
      </c>
      <c r="F59" s="488">
        <f t="shared" si="11"/>
        <v>95.958248312666768</v>
      </c>
      <c r="G59" s="488">
        <f t="shared" si="11"/>
        <v>113.13320825515947</v>
      </c>
      <c r="H59" s="489" t="str">
        <f t="shared" si="14"/>
        <v/>
      </c>
      <c r="I59" s="488" t="str">
        <f t="shared" si="12"/>
        <v/>
      </c>
      <c r="J59" s="488" t="str">
        <f t="shared" si="10"/>
        <v/>
      </c>
      <c r="K59" s="488" t="str">
        <f t="shared" si="10"/>
        <v/>
      </c>
      <c r="L59" s="488" t="e">
        <f t="shared" si="13"/>
        <v>#N/A</v>
      </c>
    </row>
    <row r="60" spans="1:14" ht="15" customHeight="1" x14ac:dyDescent="0.2">
      <c r="A60" s="490" t="s">
        <v>467</v>
      </c>
      <c r="B60" s="487">
        <v>46850</v>
      </c>
      <c r="C60" s="487">
        <v>12257</v>
      </c>
      <c r="D60" s="487">
        <v>6064</v>
      </c>
      <c r="E60" s="488">
        <f t="shared" si="11"/>
        <v>106.74170103210226</v>
      </c>
      <c r="F60" s="488">
        <f t="shared" si="11"/>
        <v>96.193690158530842</v>
      </c>
      <c r="G60" s="488">
        <f t="shared" si="11"/>
        <v>113.77110694183865</v>
      </c>
      <c r="H60" s="489" t="str">
        <f t="shared" si="14"/>
        <v/>
      </c>
      <c r="I60" s="488" t="str">
        <f t="shared" si="12"/>
        <v/>
      </c>
      <c r="J60" s="488" t="str">
        <f t="shared" si="10"/>
        <v/>
      </c>
      <c r="K60" s="488" t="str">
        <f t="shared" si="10"/>
        <v/>
      </c>
      <c r="L60" s="488" t="e">
        <f t="shared" si="13"/>
        <v>#N/A</v>
      </c>
    </row>
    <row r="61" spans="1:14" ht="15" customHeight="1" x14ac:dyDescent="0.2">
      <c r="A61" s="490">
        <v>42614</v>
      </c>
      <c r="B61" s="487">
        <v>48139</v>
      </c>
      <c r="C61" s="487">
        <v>11912</v>
      </c>
      <c r="D61" s="487">
        <v>6309</v>
      </c>
      <c r="E61" s="488">
        <f t="shared" si="11"/>
        <v>109.67852179262263</v>
      </c>
      <c r="F61" s="488">
        <f t="shared" si="11"/>
        <v>93.486108931094023</v>
      </c>
      <c r="G61" s="488">
        <f t="shared" si="11"/>
        <v>118.36772983114447</v>
      </c>
      <c r="H61" s="489">
        <f t="shared" si="14"/>
        <v>42614</v>
      </c>
      <c r="I61" s="488">
        <f t="shared" si="12"/>
        <v>109.67852179262263</v>
      </c>
      <c r="J61" s="488">
        <f t="shared" si="10"/>
        <v>93.486108931094023</v>
      </c>
      <c r="K61" s="488">
        <f t="shared" si="10"/>
        <v>118.36772983114447</v>
      </c>
      <c r="L61" s="488" t="e">
        <f t="shared" si="13"/>
        <v>#N/A</v>
      </c>
    </row>
    <row r="62" spans="1:14" ht="15" customHeight="1" x14ac:dyDescent="0.2">
      <c r="A62" s="490" t="s">
        <v>468</v>
      </c>
      <c r="B62" s="487">
        <v>47813</v>
      </c>
      <c r="C62" s="487">
        <v>11845</v>
      </c>
      <c r="D62" s="487">
        <v>6206</v>
      </c>
      <c r="E62" s="488">
        <f t="shared" si="11"/>
        <v>108.93577270966712</v>
      </c>
      <c r="F62" s="488">
        <f t="shared" si="11"/>
        <v>92.960288808664259</v>
      </c>
      <c r="G62" s="488">
        <f t="shared" si="11"/>
        <v>116.43527204502814</v>
      </c>
      <c r="H62" s="489" t="str">
        <f t="shared" si="14"/>
        <v/>
      </c>
      <c r="I62" s="488" t="str">
        <f t="shared" si="12"/>
        <v/>
      </c>
      <c r="J62" s="488" t="str">
        <f t="shared" si="10"/>
        <v/>
      </c>
      <c r="K62" s="488" t="str">
        <f t="shared" si="10"/>
        <v/>
      </c>
      <c r="L62" s="488" t="e">
        <f t="shared" si="13"/>
        <v>#N/A</v>
      </c>
    </row>
    <row r="63" spans="1:14" ht="15" customHeight="1" x14ac:dyDescent="0.2">
      <c r="A63" s="490" t="s">
        <v>469</v>
      </c>
      <c r="B63" s="487">
        <v>47939</v>
      </c>
      <c r="C63" s="487">
        <v>11840</v>
      </c>
      <c r="D63" s="487">
        <v>6075</v>
      </c>
      <c r="E63" s="488">
        <f t="shared" si="11"/>
        <v>109.22284750860085</v>
      </c>
      <c r="F63" s="488">
        <f t="shared" si="11"/>
        <v>92.921048501020238</v>
      </c>
      <c r="G63" s="488">
        <f t="shared" si="11"/>
        <v>113.97748592870545</v>
      </c>
      <c r="H63" s="489" t="str">
        <f t="shared" si="14"/>
        <v/>
      </c>
      <c r="I63" s="488" t="str">
        <f t="shared" si="12"/>
        <v/>
      </c>
      <c r="J63" s="488" t="str">
        <f t="shared" si="10"/>
        <v/>
      </c>
      <c r="K63" s="488" t="str">
        <f t="shared" si="10"/>
        <v/>
      </c>
      <c r="L63" s="488" t="e">
        <f t="shared" si="13"/>
        <v>#N/A</v>
      </c>
    </row>
    <row r="64" spans="1:14" ht="15" customHeight="1" x14ac:dyDescent="0.2">
      <c r="A64" s="490" t="s">
        <v>470</v>
      </c>
      <c r="B64" s="487">
        <v>48098</v>
      </c>
      <c r="C64" s="487">
        <v>12007</v>
      </c>
      <c r="D64" s="487">
        <v>6200</v>
      </c>
      <c r="E64" s="488">
        <f t="shared" si="11"/>
        <v>109.58510856439815</v>
      </c>
      <c r="F64" s="488">
        <f t="shared" si="11"/>
        <v>94.231674776330237</v>
      </c>
      <c r="G64" s="488">
        <f t="shared" si="11"/>
        <v>116.32270168855534</v>
      </c>
      <c r="H64" s="489" t="str">
        <f t="shared" si="14"/>
        <v/>
      </c>
      <c r="I64" s="488" t="str">
        <f t="shared" si="12"/>
        <v/>
      </c>
      <c r="J64" s="488" t="str">
        <f t="shared" si="10"/>
        <v/>
      </c>
      <c r="K64" s="488" t="str">
        <f t="shared" si="10"/>
        <v/>
      </c>
      <c r="L64" s="488" t="e">
        <f t="shared" si="13"/>
        <v>#N/A</v>
      </c>
    </row>
    <row r="65" spans="1:12" ht="15" customHeight="1" x14ac:dyDescent="0.2">
      <c r="A65" s="490">
        <v>42979</v>
      </c>
      <c r="B65" s="487">
        <v>49160</v>
      </c>
      <c r="C65" s="487">
        <v>11616</v>
      </c>
      <c r="D65" s="487">
        <v>6439</v>
      </c>
      <c r="E65" s="488">
        <f t="shared" si="11"/>
        <v>112.00473901255383</v>
      </c>
      <c r="F65" s="488">
        <f t="shared" si="11"/>
        <v>91.163082718568518</v>
      </c>
      <c r="G65" s="488">
        <f t="shared" si="11"/>
        <v>120.80675422138836</v>
      </c>
      <c r="H65" s="489">
        <f t="shared" si="14"/>
        <v>42979</v>
      </c>
      <c r="I65" s="488">
        <f t="shared" si="12"/>
        <v>112.00473901255383</v>
      </c>
      <c r="J65" s="488">
        <f t="shared" si="10"/>
        <v>91.163082718568518</v>
      </c>
      <c r="K65" s="488">
        <f t="shared" si="10"/>
        <v>120.80675422138836</v>
      </c>
      <c r="L65" s="488" t="e">
        <f t="shared" si="13"/>
        <v>#N/A</v>
      </c>
    </row>
    <row r="66" spans="1:12" ht="15" customHeight="1" x14ac:dyDescent="0.2">
      <c r="A66" s="490" t="s">
        <v>471</v>
      </c>
      <c r="B66" s="487">
        <v>49082</v>
      </c>
      <c r="C66" s="487">
        <v>11466</v>
      </c>
      <c r="D66" s="487">
        <v>6416</v>
      </c>
      <c r="E66" s="488">
        <f t="shared" si="11"/>
        <v>111.82702604178533</v>
      </c>
      <c r="F66" s="488">
        <f t="shared" si="11"/>
        <v>89.985873489248164</v>
      </c>
      <c r="G66" s="488">
        <f t="shared" si="11"/>
        <v>120.37523452157599</v>
      </c>
      <c r="H66" s="489" t="str">
        <f t="shared" si="14"/>
        <v/>
      </c>
      <c r="I66" s="488" t="str">
        <f t="shared" si="12"/>
        <v/>
      </c>
      <c r="J66" s="488" t="str">
        <f t="shared" si="10"/>
        <v/>
      </c>
      <c r="K66" s="488" t="str">
        <f t="shared" si="10"/>
        <v/>
      </c>
      <c r="L66" s="488" t="e">
        <f t="shared" si="13"/>
        <v>#N/A</v>
      </c>
    </row>
    <row r="67" spans="1:12" ht="15" customHeight="1" x14ac:dyDescent="0.2">
      <c r="A67" s="490" t="s">
        <v>472</v>
      </c>
      <c r="B67" s="487">
        <v>49321</v>
      </c>
      <c r="C67" s="487">
        <v>11400</v>
      </c>
      <c r="D67" s="487">
        <v>6293</v>
      </c>
      <c r="E67" s="488">
        <f t="shared" si="11"/>
        <v>112.37155681119135</v>
      </c>
      <c r="F67" s="488">
        <f t="shared" si="11"/>
        <v>89.46790142834719</v>
      </c>
      <c r="G67" s="488">
        <f t="shared" si="11"/>
        <v>118.06754221388367</v>
      </c>
      <c r="H67" s="489" t="str">
        <f t="shared" si="14"/>
        <v/>
      </c>
      <c r="I67" s="488" t="str">
        <f t="shared" si="12"/>
        <v/>
      </c>
      <c r="J67" s="488" t="str">
        <f t="shared" si="12"/>
        <v/>
      </c>
      <c r="K67" s="488" t="str">
        <f t="shared" si="12"/>
        <v/>
      </c>
      <c r="L67" s="488" t="e">
        <f t="shared" si="13"/>
        <v>#N/A</v>
      </c>
    </row>
    <row r="68" spans="1:12" ht="15" customHeight="1" x14ac:dyDescent="0.2">
      <c r="A68" s="490" t="s">
        <v>473</v>
      </c>
      <c r="B68" s="487">
        <v>49421</v>
      </c>
      <c r="C68" s="487">
        <v>11620</v>
      </c>
      <c r="D68" s="487">
        <v>6377</v>
      </c>
      <c r="E68" s="488">
        <f t="shared" si="11"/>
        <v>112.59939395320224</v>
      </c>
      <c r="F68" s="488">
        <f t="shared" si="11"/>
        <v>91.194474964683721</v>
      </c>
      <c r="G68" s="488">
        <f t="shared" si="11"/>
        <v>119.64352720450282</v>
      </c>
      <c r="H68" s="489" t="str">
        <f t="shared" si="14"/>
        <v/>
      </c>
      <c r="I68" s="488" t="str">
        <f t="shared" si="12"/>
        <v/>
      </c>
      <c r="J68" s="488" t="str">
        <f t="shared" si="12"/>
        <v/>
      </c>
      <c r="K68" s="488" t="str">
        <f t="shared" si="12"/>
        <v/>
      </c>
      <c r="L68" s="488" t="e">
        <f t="shared" si="13"/>
        <v>#N/A</v>
      </c>
    </row>
    <row r="69" spans="1:12" ht="15" customHeight="1" x14ac:dyDescent="0.2">
      <c r="A69" s="490">
        <v>43344</v>
      </c>
      <c r="B69" s="487">
        <v>50694</v>
      </c>
      <c r="C69" s="487">
        <v>11159</v>
      </c>
      <c r="D69" s="487">
        <v>6741</v>
      </c>
      <c r="E69" s="488">
        <f t="shared" si="11"/>
        <v>115.49976077100088</v>
      </c>
      <c r="F69" s="488">
        <f t="shared" si="11"/>
        <v>87.576518599905825</v>
      </c>
      <c r="G69" s="488">
        <f t="shared" si="11"/>
        <v>126.47279549718573</v>
      </c>
      <c r="H69" s="489">
        <f t="shared" si="14"/>
        <v>43344</v>
      </c>
      <c r="I69" s="488">
        <f t="shared" si="12"/>
        <v>115.49976077100088</v>
      </c>
      <c r="J69" s="488">
        <f t="shared" si="12"/>
        <v>87.576518599905825</v>
      </c>
      <c r="K69" s="488">
        <f t="shared" si="12"/>
        <v>126.47279549718573</v>
      </c>
      <c r="L69" s="488" t="e">
        <f t="shared" si="13"/>
        <v>#N/A</v>
      </c>
    </row>
    <row r="70" spans="1:12" ht="15" customHeight="1" x14ac:dyDescent="0.2">
      <c r="A70" s="490" t="s">
        <v>474</v>
      </c>
      <c r="B70" s="487">
        <v>50441</v>
      </c>
      <c r="C70" s="487">
        <v>11216</v>
      </c>
      <c r="D70" s="487">
        <v>6628</v>
      </c>
      <c r="E70" s="488">
        <f t="shared" si="11"/>
        <v>114.92333280171334</v>
      </c>
      <c r="F70" s="488">
        <f t="shared" si="11"/>
        <v>88.023858107047559</v>
      </c>
      <c r="G70" s="488">
        <f t="shared" si="11"/>
        <v>124.35272045028142</v>
      </c>
      <c r="H70" s="489" t="str">
        <f t="shared" si="14"/>
        <v/>
      </c>
      <c r="I70" s="488" t="str">
        <f t="shared" si="12"/>
        <v/>
      </c>
      <c r="J70" s="488" t="str">
        <f t="shared" si="12"/>
        <v/>
      </c>
      <c r="K70" s="488" t="str">
        <f t="shared" si="12"/>
        <v/>
      </c>
      <c r="L70" s="488" t="e">
        <f t="shared" si="13"/>
        <v>#N/A</v>
      </c>
    </row>
    <row r="71" spans="1:12" ht="15" customHeight="1" x14ac:dyDescent="0.2">
      <c r="A71" s="490" t="s">
        <v>475</v>
      </c>
      <c r="B71" s="487">
        <v>50680</v>
      </c>
      <c r="C71" s="487">
        <v>11305</v>
      </c>
      <c r="D71" s="487">
        <v>6603</v>
      </c>
      <c r="E71" s="491">
        <f t="shared" ref="E71:G75" si="15">IF($A$51=37802,IF(COUNTBLANK(B$51:B$70)&gt;0,#N/A,IF(ISBLANK(B71)=FALSE,B71/B$51*100,#N/A)),IF(COUNTBLANK(B$51:B$75)&gt;0,#N/A,B71/B$51*100))</f>
        <v>115.46786357111935</v>
      </c>
      <c r="F71" s="491">
        <f t="shared" si="15"/>
        <v>88.722335583110961</v>
      </c>
      <c r="G71" s="491">
        <f t="shared" si="15"/>
        <v>123.88367729831144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50711</v>
      </c>
      <c r="C72" s="487">
        <v>11485</v>
      </c>
      <c r="D72" s="487">
        <v>6757</v>
      </c>
      <c r="E72" s="491">
        <f t="shared" si="15"/>
        <v>115.53849308514275</v>
      </c>
      <c r="F72" s="491">
        <f t="shared" si="15"/>
        <v>90.134986658295404</v>
      </c>
      <c r="G72" s="491">
        <f t="shared" si="15"/>
        <v>126.77298311444653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51950</v>
      </c>
      <c r="C73" s="487">
        <v>11197</v>
      </c>
      <c r="D73" s="487">
        <v>7029</v>
      </c>
      <c r="E73" s="491">
        <f t="shared" si="15"/>
        <v>118.36139527465768</v>
      </c>
      <c r="F73" s="491">
        <f t="shared" si="15"/>
        <v>87.874744938000319</v>
      </c>
      <c r="G73" s="491">
        <f t="shared" si="15"/>
        <v>131.87617260787991</v>
      </c>
      <c r="H73" s="492">
        <f>IF(A$51=37802,IF(ISERROR(L73)=TRUE,IF(ISBLANK(A73)=FALSE,IF(MONTH(A73)=MONTH(MAX(A$51:A$75)),A73,""),""),""),IF(ISERROR(L73)=TRUE,IF(MONTH(A73)=MONTH(MAX(A$51:A$75)),A73,""),""))</f>
        <v>43709</v>
      </c>
      <c r="I73" s="488">
        <f t="shared" si="12"/>
        <v>118.36139527465768</v>
      </c>
      <c r="J73" s="488">
        <f t="shared" si="12"/>
        <v>87.874744938000319</v>
      </c>
      <c r="K73" s="488">
        <f t="shared" si="12"/>
        <v>131.87617260787991</v>
      </c>
      <c r="L73" s="488" t="e">
        <f t="shared" si="13"/>
        <v>#N/A</v>
      </c>
    </row>
    <row r="74" spans="1:12" ht="15" customHeight="1" x14ac:dyDescent="0.2">
      <c r="A74" s="490" t="s">
        <v>477</v>
      </c>
      <c r="B74" s="487">
        <v>51712</v>
      </c>
      <c r="C74" s="487">
        <v>11251</v>
      </c>
      <c r="D74" s="487">
        <v>6987</v>
      </c>
      <c r="E74" s="491">
        <f t="shared" si="15"/>
        <v>117.81914287667175</v>
      </c>
      <c r="F74" s="491">
        <f t="shared" si="15"/>
        <v>88.29854026055564</v>
      </c>
      <c r="G74" s="491">
        <f t="shared" si="15"/>
        <v>131.08818011257034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51831</v>
      </c>
      <c r="C75" s="493">
        <v>10973</v>
      </c>
      <c r="D75" s="493">
        <v>6715</v>
      </c>
      <c r="E75" s="491">
        <f t="shared" si="15"/>
        <v>118.09026907566471</v>
      </c>
      <c r="F75" s="491">
        <f t="shared" si="15"/>
        <v>86.116779155548585</v>
      </c>
      <c r="G75" s="491">
        <f t="shared" si="15"/>
        <v>125.98499061913695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118.36139527465768</v>
      </c>
      <c r="J77" s="488">
        <f>IF(J75&lt;&gt;"",J75,IF(J74&lt;&gt;"",J74,IF(J73&lt;&gt;"",J73,IF(J72&lt;&gt;"",J72,IF(J71&lt;&gt;"",J71,IF(J70&lt;&gt;"",J70,""))))))</f>
        <v>87.874744938000319</v>
      </c>
      <c r="K77" s="488">
        <f>IF(K75&lt;&gt;"",K75,IF(K74&lt;&gt;"",K74,IF(K73&lt;&gt;"",K73,IF(K72&lt;&gt;"",K72,IF(K71&lt;&gt;"",K71,IF(K70&lt;&gt;"",K70,""))))))</f>
        <v>131.87617260787991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+18,4%</v>
      </c>
      <c r="J79" s="488" t="str">
        <f>"GeB - ausschließlich: "&amp;IF(J77&gt;100,"+","")&amp;TEXT(J77-100,"0,0")&amp;"%"</f>
        <v>GeB - ausschließlich: -12,1%</v>
      </c>
      <c r="K79" s="488" t="str">
        <f>"GeB - im Nebenjob: "&amp;IF(K77&gt;100,"+","")&amp;TEXT(K77-100,"0,0")&amp;"%"</f>
        <v>GeB - im Nebenjob: +31,9%</v>
      </c>
    </row>
    <row r="81" spans="9:9" ht="15" customHeight="1" x14ac:dyDescent="0.2">
      <c r="I81" s="488" t="str">
        <f>IF(ISERROR(HLOOKUP(1,I$78:K$79,2,FALSE)),"",HLOOKUP(1,I$78:K$79,2,FALSE))</f>
        <v>GeB - im Nebenjob: +31,9%</v>
      </c>
    </row>
    <row r="82" spans="9:9" ht="15" customHeight="1" x14ac:dyDescent="0.2">
      <c r="I82" s="488" t="str">
        <f>IF(ISERROR(HLOOKUP(2,I$78:K$79,2,FALSE)),"",HLOOKUP(2,I$78:K$79,2,FALSE))</f>
        <v>SvB: +18,4%</v>
      </c>
    </row>
    <row r="83" spans="9:9" ht="15" customHeight="1" x14ac:dyDescent="0.2">
      <c r="I83" s="488" t="str">
        <f>IF(ISERROR(HLOOKUP(3,I$78:K$79,2,FALSE)),"",HLOOKUP(3,I$78:K$79,2,FALSE))</f>
        <v>GeB - ausschließlich: -12,1%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51831</v>
      </c>
      <c r="E12" s="114">
        <v>51712</v>
      </c>
      <c r="F12" s="114">
        <v>51950</v>
      </c>
      <c r="G12" s="114">
        <v>50711</v>
      </c>
      <c r="H12" s="114">
        <v>50680</v>
      </c>
      <c r="I12" s="115">
        <v>1151</v>
      </c>
      <c r="J12" s="116">
        <v>2.271112865035517</v>
      </c>
      <c r="N12" s="117"/>
    </row>
    <row r="13" spans="1:15" s="110" customFormat="1" ht="13.5" customHeight="1" x14ac:dyDescent="0.2">
      <c r="A13" s="118" t="s">
        <v>105</v>
      </c>
      <c r="B13" s="119" t="s">
        <v>106</v>
      </c>
      <c r="C13" s="113">
        <v>55.395419729505505</v>
      </c>
      <c r="D13" s="114">
        <v>28712</v>
      </c>
      <c r="E13" s="114">
        <v>28651</v>
      </c>
      <c r="F13" s="114">
        <v>28900</v>
      </c>
      <c r="G13" s="114">
        <v>28234</v>
      </c>
      <c r="H13" s="114">
        <v>28230</v>
      </c>
      <c r="I13" s="115">
        <v>482</v>
      </c>
      <c r="J13" s="116">
        <v>1.7074034714842365</v>
      </c>
    </row>
    <row r="14" spans="1:15" s="110" customFormat="1" ht="13.5" customHeight="1" x14ac:dyDescent="0.2">
      <c r="A14" s="120"/>
      <c r="B14" s="119" t="s">
        <v>107</v>
      </c>
      <c r="C14" s="113">
        <v>44.604580270494495</v>
      </c>
      <c r="D14" s="114">
        <v>23119</v>
      </c>
      <c r="E14" s="114">
        <v>23061</v>
      </c>
      <c r="F14" s="114">
        <v>23050</v>
      </c>
      <c r="G14" s="114">
        <v>22477</v>
      </c>
      <c r="H14" s="114">
        <v>22450</v>
      </c>
      <c r="I14" s="115">
        <v>669</v>
      </c>
      <c r="J14" s="116">
        <v>2.9799554565701558</v>
      </c>
    </row>
    <row r="15" spans="1:15" s="110" customFormat="1" ht="13.5" customHeight="1" x14ac:dyDescent="0.2">
      <c r="A15" s="118" t="s">
        <v>105</v>
      </c>
      <c r="B15" s="121" t="s">
        <v>108</v>
      </c>
      <c r="C15" s="113">
        <v>12.293801007119292</v>
      </c>
      <c r="D15" s="114">
        <v>6372</v>
      </c>
      <c r="E15" s="114">
        <v>6574</v>
      </c>
      <c r="F15" s="114">
        <v>6773</v>
      </c>
      <c r="G15" s="114">
        <v>6084</v>
      </c>
      <c r="H15" s="114">
        <v>6345</v>
      </c>
      <c r="I15" s="115">
        <v>27</v>
      </c>
      <c r="J15" s="116">
        <v>0.42553191489361702</v>
      </c>
    </row>
    <row r="16" spans="1:15" s="110" customFormat="1" ht="13.5" customHeight="1" x14ac:dyDescent="0.2">
      <c r="A16" s="118"/>
      <c r="B16" s="121" t="s">
        <v>109</v>
      </c>
      <c r="C16" s="113">
        <v>67.291775192452391</v>
      </c>
      <c r="D16" s="114">
        <v>34878</v>
      </c>
      <c r="E16" s="114">
        <v>34715</v>
      </c>
      <c r="F16" s="114">
        <v>34861</v>
      </c>
      <c r="G16" s="114">
        <v>34524</v>
      </c>
      <c r="H16" s="114">
        <v>34422</v>
      </c>
      <c r="I16" s="115">
        <v>456</v>
      </c>
      <c r="J16" s="116">
        <v>1.3247341816280287</v>
      </c>
    </row>
    <row r="17" spans="1:10" s="110" customFormat="1" ht="13.5" customHeight="1" x14ac:dyDescent="0.2">
      <c r="A17" s="118"/>
      <c r="B17" s="121" t="s">
        <v>110</v>
      </c>
      <c r="C17" s="113">
        <v>19.177712179969518</v>
      </c>
      <c r="D17" s="114">
        <v>9940</v>
      </c>
      <c r="E17" s="114">
        <v>9779</v>
      </c>
      <c r="F17" s="114">
        <v>9676</v>
      </c>
      <c r="G17" s="114">
        <v>9504</v>
      </c>
      <c r="H17" s="114">
        <v>9343</v>
      </c>
      <c r="I17" s="115">
        <v>597</v>
      </c>
      <c r="J17" s="116">
        <v>6.3898105533554537</v>
      </c>
    </row>
    <row r="18" spans="1:10" s="110" customFormat="1" ht="13.5" customHeight="1" x14ac:dyDescent="0.2">
      <c r="A18" s="120"/>
      <c r="B18" s="121" t="s">
        <v>111</v>
      </c>
      <c r="C18" s="113">
        <v>1.2367116204587989</v>
      </c>
      <c r="D18" s="114">
        <v>641</v>
      </c>
      <c r="E18" s="114">
        <v>644</v>
      </c>
      <c r="F18" s="114">
        <v>640</v>
      </c>
      <c r="G18" s="114">
        <v>599</v>
      </c>
      <c r="H18" s="114">
        <v>570</v>
      </c>
      <c r="I18" s="115">
        <v>71</v>
      </c>
      <c r="J18" s="116">
        <v>12.456140350877194</v>
      </c>
    </row>
    <row r="19" spans="1:10" s="110" customFormat="1" ht="13.5" customHeight="1" x14ac:dyDescent="0.2">
      <c r="A19" s="120"/>
      <c r="B19" s="121" t="s">
        <v>112</v>
      </c>
      <c r="C19" s="113">
        <v>0.32798904130732576</v>
      </c>
      <c r="D19" s="114">
        <v>170</v>
      </c>
      <c r="E19" s="114">
        <v>152</v>
      </c>
      <c r="F19" s="114">
        <v>158</v>
      </c>
      <c r="G19" s="114">
        <v>119</v>
      </c>
      <c r="H19" s="114">
        <v>114</v>
      </c>
      <c r="I19" s="115">
        <v>56</v>
      </c>
      <c r="J19" s="116">
        <v>49.122807017543863</v>
      </c>
    </row>
    <row r="20" spans="1:10" s="110" customFormat="1" ht="13.5" customHeight="1" x14ac:dyDescent="0.2">
      <c r="A20" s="118" t="s">
        <v>113</v>
      </c>
      <c r="B20" s="122" t="s">
        <v>114</v>
      </c>
      <c r="C20" s="113">
        <v>71.214138257027642</v>
      </c>
      <c r="D20" s="114">
        <v>36911</v>
      </c>
      <c r="E20" s="114">
        <v>36883</v>
      </c>
      <c r="F20" s="114">
        <v>37268</v>
      </c>
      <c r="G20" s="114">
        <v>36214</v>
      </c>
      <c r="H20" s="114">
        <v>36392</v>
      </c>
      <c r="I20" s="115">
        <v>519</v>
      </c>
      <c r="J20" s="116">
        <v>1.4261376126621235</v>
      </c>
    </row>
    <row r="21" spans="1:10" s="110" customFormat="1" ht="13.5" customHeight="1" x14ac:dyDescent="0.2">
      <c r="A21" s="120"/>
      <c r="B21" s="122" t="s">
        <v>115</v>
      </c>
      <c r="C21" s="113">
        <v>28.785861742972351</v>
      </c>
      <c r="D21" s="114">
        <v>14920</v>
      </c>
      <c r="E21" s="114">
        <v>14829</v>
      </c>
      <c r="F21" s="114">
        <v>14682</v>
      </c>
      <c r="G21" s="114">
        <v>14497</v>
      </c>
      <c r="H21" s="114">
        <v>14288</v>
      </c>
      <c r="I21" s="115">
        <v>632</v>
      </c>
      <c r="J21" s="116">
        <v>4.4232922732362825</v>
      </c>
    </row>
    <row r="22" spans="1:10" s="110" customFormat="1" ht="13.5" customHeight="1" x14ac:dyDescent="0.2">
      <c r="A22" s="118" t="s">
        <v>113</v>
      </c>
      <c r="B22" s="122" t="s">
        <v>116</v>
      </c>
      <c r="C22" s="113">
        <v>88.483725955509257</v>
      </c>
      <c r="D22" s="114">
        <v>45862</v>
      </c>
      <c r="E22" s="114">
        <v>45896</v>
      </c>
      <c r="F22" s="114">
        <v>46102</v>
      </c>
      <c r="G22" s="114">
        <v>45037</v>
      </c>
      <c r="H22" s="114">
        <v>45046</v>
      </c>
      <c r="I22" s="115">
        <v>816</v>
      </c>
      <c r="J22" s="116">
        <v>1.8114815965901523</v>
      </c>
    </row>
    <row r="23" spans="1:10" s="110" customFormat="1" ht="13.5" customHeight="1" x14ac:dyDescent="0.2">
      <c r="A23" s="123"/>
      <c r="B23" s="124" t="s">
        <v>117</v>
      </c>
      <c r="C23" s="125">
        <v>11.493121876869056</v>
      </c>
      <c r="D23" s="114">
        <v>5957</v>
      </c>
      <c r="E23" s="114">
        <v>5803</v>
      </c>
      <c r="F23" s="114">
        <v>5836</v>
      </c>
      <c r="G23" s="114">
        <v>5658</v>
      </c>
      <c r="H23" s="114">
        <v>5616</v>
      </c>
      <c r="I23" s="115">
        <v>341</v>
      </c>
      <c r="J23" s="116">
        <v>6.0719373219373223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17688</v>
      </c>
      <c r="E26" s="114">
        <v>18238</v>
      </c>
      <c r="F26" s="114">
        <v>18226</v>
      </c>
      <c r="G26" s="114">
        <v>18242</v>
      </c>
      <c r="H26" s="140">
        <v>17908</v>
      </c>
      <c r="I26" s="115">
        <v>-220</v>
      </c>
      <c r="J26" s="116">
        <v>-1.2285012285012284</v>
      </c>
    </row>
    <row r="27" spans="1:10" s="110" customFormat="1" ht="13.5" customHeight="1" x14ac:dyDescent="0.2">
      <c r="A27" s="118" t="s">
        <v>105</v>
      </c>
      <c r="B27" s="119" t="s">
        <v>106</v>
      </c>
      <c r="C27" s="113">
        <v>42.056761646313888</v>
      </c>
      <c r="D27" s="115">
        <v>7439</v>
      </c>
      <c r="E27" s="114">
        <v>7611</v>
      </c>
      <c r="F27" s="114">
        <v>7602</v>
      </c>
      <c r="G27" s="114">
        <v>7531</v>
      </c>
      <c r="H27" s="140">
        <v>7372</v>
      </c>
      <c r="I27" s="115">
        <v>67</v>
      </c>
      <c r="J27" s="116">
        <v>0.90884427563754744</v>
      </c>
    </row>
    <row r="28" spans="1:10" s="110" customFormat="1" ht="13.5" customHeight="1" x14ac:dyDescent="0.2">
      <c r="A28" s="120"/>
      <c r="B28" s="119" t="s">
        <v>107</v>
      </c>
      <c r="C28" s="113">
        <v>57.943238353686112</v>
      </c>
      <c r="D28" s="115">
        <v>10249</v>
      </c>
      <c r="E28" s="114">
        <v>10627</v>
      </c>
      <c r="F28" s="114">
        <v>10624</v>
      </c>
      <c r="G28" s="114">
        <v>10711</v>
      </c>
      <c r="H28" s="140">
        <v>10536</v>
      </c>
      <c r="I28" s="115">
        <v>-287</v>
      </c>
      <c r="J28" s="116">
        <v>-2.7239939255884584</v>
      </c>
    </row>
    <row r="29" spans="1:10" s="110" customFormat="1" ht="13.5" customHeight="1" x14ac:dyDescent="0.2">
      <c r="A29" s="118" t="s">
        <v>105</v>
      </c>
      <c r="B29" s="121" t="s">
        <v>108</v>
      </c>
      <c r="C29" s="113">
        <v>21.500452284034374</v>
      </c>
      <c r="D29" s="115">
        <v>3803</v>
      </c>
      <c r="E29" s="114">
        <v>3991</v>
      </c>
      <c r="F29" s="114">
        <v>3944</v>
      </c>
      <c r="G29" s="114">
        <v>3956</v>
      </c>
      <c r="H29" s="140">
        <v>3772</v>
      </c>
      <c r="I29" s="115">
        <v>31</v>
      </c>
      <c r="J29" s="116">
        <v>0.82184517497348886</v>
      </c>
    </row>
    <row r="30" spans="1:10" s="110" customFormat="1" ht="13.5" customHeight="1" x14ac:dyDescent="0.2">
      <c r="A30" s="118"/>
      <c r="B30" s="121" t="s">
        <v>109</v>
      </c>
      <c r="C30" s="113">
        <v>45.126639529624605</v>
      </c>
      <c r="D30" s="115">
        <v>7982</v>
      </c>
      <c r="E30" s="114">
        <v>8254</v>
      </c>
      <c r="F30" s="114">
        <v>8318</v>
      </c>
      <c r="G30" s="114">
        <v>8348</v>
      </c>
      <c r="H30" s="140">
        <v>8336</v>
      </c>
      <c r="I30" s="115">
        <v>-354</v>
      </c>
      <c r="J30" s="116">
        <v>-4.2466410748560461</v>
      </c>
    </row>
    <row r="31" spans="1:10" s="110" customFormat="1" ht="13.5" customHeight="1" x14ac:dyDescent="0.2">
      <c r="A31" s="118"/>
      <c r="B31" s="121" t="s">
        <v>110</v>
      </c>
      <c r="C31" s="113">
        <v>18.498417005879691</v>
      </c>
      <c r="D31" s="115">
        <v>3272</v>
      </c>
      <c r="E31" s="114">
        <v>3330</v>
      </c>
      <c r="F31" s="114">
        <v>3347</v>
      </c>
      <c r="G31" s="114">
        <v>3333</v>
      </c>
      <c r="H31" s="140">
        <v>3248</v>
      </c>
      <c r="I31" s="115">
        <v>24</v>
      </c>
      <c r="J31" s="116">
        <v>0.73891625615763545</v>
      </c>
    </row>
    <row r="32" spans="1:10" s="110" customFormat="1" ht="13.5" customHeight="1" x14ac:dyDescent="0.2">
      <c r="A32" s="120"/>
      <c r="B32" s="121" t="s">
        <v>111</v>
      </c>
      <c r="C32" s="113">
        <v>14.87449118046133</v>
      </c>
      <c r="D32" s="115">
        <v>2631</v>
      </c>
      <c r="E32" s="114">
        <v>2663</v>
      </c>
      <c r="F32" s="114">
        <v>2617</v>
      </c>
      <c r="G32" s="114">
        <v>2605</v>
      </c>
      <c r="H32" s="140">
        <v>2552</v>
      </c>
      <c r="I32" s="115">
        <v>79</v>
      </c>
      <c r="J32" s="116">
        <v>3.0956112852664579</v>
      </c>
    </row>
    <row r="33" spans="1:10" s="110" customFormat="1" ht="13.5" customHeight="1" x14ac:dyDescent="0.2">
      <c r="A33" s="120"/>
      <c r="B33" s="121" t="s">
        <v>112</v>
      </c>
      <c r="C33" s="113">
        <v>1.5490728177295341</v>
      </c>
      <c r="D33" s="115">
        <v>274</v>
      </c>
      <c r="E33" s="114">
        <v>252</v>
      </c>
      <c r="F33" s="114">
        <v>256</v>
      </c>
      <c r="G33" s="114">
        <v>226</v>
      </c>
      <c r="H33" s="140">
        <v>225</v>
      </c>
      <c r="I33" s="115">
        <v>49</v>
      </c>
      <c r="J33" s="116">
        <v>21.777777777777779</v>
      </c>
    </row>
    <row r="34" spans="1:10" s="110" customFormat="1" ht="13.5" customHeight="1" x14ac:dyDescent="0.2">
      <c r="A34" s="118" t="s">
        <v>113</v>
      </c>
      <c r="B34" s="122" t="s">
        <v>116</v>
      </c>
      <c r="C34" s="113">
        <v>89.620081411126193</v>
      </c>
      <c r="D34" s="115">
        <v>15852</v>
      </c>
      <c r="E34" s="114">
        <v>16407</v>
      </c>
      <c r="F34" s="114">
        <v>16421</v>
      </c>
      <c r="G34" s="114">
        <v>16445</v>
      </c>
      <c r="H34" s="140">
        <v>16165</v>
      </c>
      <c r="I34" s="115">
        <v>-313</v>
      </c>
      <c r="J34" s="116">
        <v>-1.93628209093721</v>
      </c>
    </row>
    <row r="35" spans="1:10" s="110" customFormat="1" ht="13.5" customHeight="1" x14ac:dyDescent="0.2">
      <c r="A35" s="118"/>
      <c r="B35" s="119" t="s">
        <v>117</v>
      </c>
      <c r="C35" s="113">
        <v>10.114201718679331</v>
      </c>
      <c r="D35" s="115">
        <v>1789</v>
      </c>
      <c r="E35" s="114">
        <v>1785</v>
      </c>
      <c r="F35" s="114">
        <v>1761</v>
      </c>
      <c r="G35" s="114">
        <v>1751</v>
      </c>
      <c r="H35" s="140">
        <v>1690</v>
      </c>
      <c r="I35" s="115">
        <v>99</v>
      </c>
      <c r="J35" s="116">
        <v>5.8579881656804735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10973</v>
      </c>
      <c r="E37" s="114">
        <v>11251</v>
      </c>
      <c r="F37" s="114">
        <v>11197</v>
      </c>
      <c r="G37" s="114">
        <v>11485</v>
      </c>
      <c r="H37" s="140">
        <v>11305</v>
      </c>
      <c r="I37" s="115">
        <v>-332</v>
      </c>
      <c r="J37" s="116">
        <v>-2.9367536488279522</v>
      </c>
    </row>
    <row r="38" spans="1:10" s="110" customFormat="1" ht="13.5" customHeight="1" x14ac:dyDescent="0.2">
      <c r="A38" s="118" t="s">
        <v>105</v>
      </c>
      <c r="B38" s="119" t="s">
        <v>106</v>
      </c>
      <c r="C38" s="113">
        <v>37.300647042741275</v>
      </c>
      <c r="D38" s="115">
        <v>4093</v>
      </c>
      <c r="E38" s="114">
        <v>4106</v>
      </c>
      <c r="F38" s="114">
        <v>4053</v>
      </c>
      <c r="G38" s="114">
        <v>4136</v>
      </c>
      <c r="H38" s="140">
        <v>4065</v>
      </c>
      <c r="I38" s="115">
        <v>28</v>
      </c>
      <c r="J38" s="116">
        <v>0.68880688806888068</v>
      </c>
    </row>
    <row r="39" spans="1:10" s="110" customFormat="1" ht="13.5" customHeight="1" x14ac:dyDescent="0.2">
      <c r="A39" s="120"/>
      <c r="B39" s="119" t="s">
        <v>107</v>
      </c>
      <c r="C39" s="113">
        <v>62.699352957258725</v>
      </c>
      <c r="D39" s="115">
        <v>6880</v>
      </c>
      <c r="E39" s="114">
        <v>7145</v>
      </c>
      <c r="F39" s="114">
        <v>7144</v>
      </c>
      <c r="G39" s="114">
        <v>7349</v>
      </c>
      <c r="H39" s="140">
        <v>7240</v>
      </c>
      <c r="I39" s="115">
        <v>-360</v>
      </c>
      <c r="J39" s="116">
        <v>-4.972375690607735</v>
      </c>
    </row>
    <row r="40" spans="1:10" s="110" customFormat="1" ht="13.5" customHeight="1" x14ac:dyDescent="0.2">
      <c r="A40" s="118" t="s">
        <v>105</v>
      </c>
      <c r="B40" s="121" t="s">
        <v>108</v>
      </c>
      <c r="C40" s="113">
        <v>24.733436617151188</v>
      </c>
      <c r="D40" s="115">
        <v>2714</v>
      </c>
      <c r="E40" s="114">
        <v>2770</v>
      </c>
      <c r="F40" s="114">
        <v>2659</v>
      </c>
      <c r="G40" s="114">
        <v>2863</v>
      </c>
      <c r="H40" s="140">
        <v>2679</v>
      </c>
      <c r="I40" s="115">
        <v>35</v>
      </c>
      <c r="J40" s="116">
        <v>1.3064576334453155</v>
      </c>
    </row>
    <row r="41" spans="1:10" s="110" customFormat="1" ht="13.5" customHeight="1" x14ac:dyDescent="0.2">
      <c r="A41" s="118"/>
      <c r="B41" s="121" t="s">
        <v>109</v>
      </c>
      <c r="C41" s="113">
        <v>31.659527932197211</v>
      </c>
      <c r="D41" s="115">
        <v>3474</v>
      </c>
      <c r="E41" s="114">
        <v>3610</v>
      </c>
      <c r="F41" s="114">
        <v>3683</v>
      </c>
      <c r="G41" s="114">
        <v>3761</v>
      </c>
      <c r="H41" s="140">
        <v>3865</v>
      </c>
      <c r="I41" s="115">
        <v>-391</v>
      </c>
      <c r="J41" s="116">
        <v>-10.116429495472186</v>
      </c>
    </row>
    <row r="42" spans="1:10" s="110" customFormat="1" ht="13.5" customHeight="1" x14ac:dyDescent="0.2">
      <c r="A42" s="118"/>
      <c r="B42" s="121" t="s">
        <v>110</v>
      </c>
      <c r="C42" s="113">
        <v>20.386402989155201</v>
      </c>
      <c r="D42" s="115">
        <v>2237</v>
      </c>
      <c r="E42" s="114">
        <v>2281</v>
      </c>
      <c r="F42" s="114">
        <v>2305</v>
      </c>
      <c r="G42" s="114">
        <v>2320</v>
      </c>
      <c r="H42" s="140">
        <v>2265</v>
      </c>
      <c r="I42" s="115">
        <v>-28</v>
      </c>
      <c r="J42" s="116">
        <v>-1.2362030905077264</v>
      </c>
    </row>
    <row r="43" spans="1:10" s="110" customFormat="1" ht="13.5" customHeight="1" x14ac:dyDescent="0.2">
      <c r="A43" s="120"/>
      <c r="B43" s="121" t="s">
        <v>111</v>
      </c>
      <c r="C43" s="113">
        <v>23.2206324614964</v>
      </c>
      <c r="D43" s="115">
        <v>2548</v>
      </c>
      <c r="E43" s="114">
        <v>2590</v>
      </c>
      <c r="F43" s="114">
        <v>2550</v>
      </c>
      <c r="G43" s="114">
        <v>2541</v>
      </c>
      <c r="H43" s="140">
        <v>2496</v>
      </c>
      <c r="I43" s="115">
        <v>52</v>
      </c>
      <c r="J43" s="116">
        <v>2.0833333333333335</v>
      </c>
    </row>
    <row r="44" spans="1:10" s="110" customFormat="1" ht="13.5" customHeight="1" x14ac:dyDescent="0.2">
      <c r="A44" s="120"/>
      <c r="B44" s="121" t="s">
        <v>112</v>
      </c>
      <c r="C44" s="113">
        <v>2.2874327895744098</v>
      </c>
      <c r="D44" s="115">
        <v>251</v>
      </c>
      <c r="E44" s="114">
        <v>231</v>
      </c>
      <c r="F44" s="114">
        <v>240</v>
      </c>
      <c r="G44" s="114">
        <v>215</v>
      </c>
      <c r="H44" s="140">
        <v>213</v>
      </c>
      <c r="I44" s="115">
        <v>38</v>
      </c>
      <c r="J44" s="116">
        <v>17.84037558685446</v>
      </c>
    </row>
    <row r="45" spans="1:10" s="110" customFormat="1" ht="13.5" customHeight="1" x14ac:dyDescent="0.2">
      <c r="A45" s="118" t="s">
        <v>113</v>
      </c>
      <c r="B45" s="122" t="s">
        <v>116</v>
      </c>
      <c r="C45" s="113">
        <v>88.772441447188555</v>
      </c>
      <c r="D45" s="115">
        <v>9741</v>
      </c>
      <c r="E45" s="114">
        <v>10041</v>
      </c>
      <c r="F45" s="114">
        <v>10005</v>
      </c>
      <c r="G45" s="114">
        <v>10261</v>
      </c>
      <c r="H45" s="140">
        <v>10101</v>
      </c>
      <c r="I45" s="115">
        <v>-360</v>
      </c>
      <c r="J45" s="116">
        <v>-3.5640035640035639</v>
      </c>
    </row>
    <row r="46" spans="1:10" s="110" customFormat="1" ht="13.5" customHeight="1" x14ac:dyDescent="0.2">
      <c r="A46" s="118"/>
      <c r="B46" s="119" t="s">
        <v>117</v>
      </c>
      <c r="C46" s="113">
        <v>10.799234484644126</v>
      </c>
      <c r="D46" s="115">
        <v>1185</v>
      </c>
      <c r="E46" s="114">
        <v>1164</v>
      </c>
      <c r="F46" s="114">
        <v>1148</v>
      </c>
      <c r="G46" s="114">
        <v>1178</v>
      </c>
      <c r="H46" s="140">
        <v>1151</v>
      </c>
      <c r="I46" s="115">
        <v>34</v>
      </c>
      <c r="J46" s="116">
        <v>2.9539530842745441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6715</v>
      </c>
      <c r="E48" s="114">
        <v>6987</v>
      </c>
      <c r="F48" s="114">
        <v>7029</v>
      </c>
      <c r="G48" s="114">
        <v>6757</v>
      </c>
      <c r="H48" s="140">
        <v>6603</v>
      </c>
      <c r="I48" s="115">
        <v>112</v>
      </c>
      <c r="J48" s="116">
        <v>1.6961986975617143</v>
      </c>
    </row>
    <row r="49" spans="1:12" s="110" customFormat="1" ht="13.5" customHeight="1" x14ac:dyDescent="0.2">
      <c r="A49" s="118" t="s">
        <v>105</v>
      </c>
      <c r="B49" s="119" t="s">
        <v>106</v>
      </c>
      <c r="C49" s="113">
        <v>49.828741623231572</v>
      </c>
      <c r="D49" s="115">
        <v>3346</v>
      </c>
      <c r="E49" s="114">
        <v>3505</v>
      </c>
      <c r="F49" s="114">
        <v>3549</v>
      </c>
      <c r="G49" s="114">
        <v>3395</v>
      </c>
      <c r="H49" s="140">
        <v>3307</v>
      </c>
      <c r="I49" s="115">
        <v>39</v>
      </c>
      <c r="J49" s="116">
        <v>1.1793166011490777</v>
      </c>
    </row>
    <row r="50" spans="1:12" s="110" customFormat="1" ht="13.5" customHeight="1" x14ac:dyDescent="0.2">
      <c r="A50" s="120"/>
      <c r="B50" s="119" t="s">
        <v>107</v>
      </c>
      <c r="C50" s="113">
        <v>50.171258376768428</v>
      </c>
      <c r="D50" s="115">
        <v>3369</v>
      </c>
      <c r="E50" s="114">
        <v>3482</v>
      </c>
      <c r="F50" s="114">
        <v>3480</v>
      </c>
      <c r="G50" s="114">
        <v>3362</v>
      </c>
      <c r="H50" s="140">
        <v>3296</v>
      </c>
      <c r="I50" s="115">
        <v>73</v>
      </c>
      <c r="J50" s="116">
        <v>2.2148058252427183</v>
      </c>
    </row>
    <row r="51" spans="1:12" s="110" customFormat="1" ht="13.5" customHeight="1" x14ac:dyDescent="0.2">
      <c r="A51" s="118" t="s">
        <v>105</v>
      </c>
      <c r="B51" s="121" t="s">
        <v>108</v>
      </c>
      <c r="C51" s="113">
        <v>16.217423678332093</v>
      </c>
      <c r="D51" s="115">
        <v>1089</v>
      </c>
      <c r="E51" s="114">
        <v>1221</v>
      </c>
      <c r="F51" s="114">
        <v>1285</v>
      </c>
      <c r="G51" s="114">
        <v>1093</v>
      </c>
      <c r="H51" s="140">
        <v>1093</v>
      </c>
      <c r="I51" s="115">
        <v>-4</v>
      </c>
      <c r="J51" s="116">
        <v>-0.36596523330283626</v>
      </c>
    </row>
    <row r="52" spans="1:12" s="110" customFormat="1" ht="13.5" customHeight="1" x14ac:dyDescent="0.2">
      <c r="A52" s="118"/>
      <c r="B52" s="121" t="s">
        <v>109</v>
      </c>
      <c r="C52" s="113">
        <v>67.133283693224129</v>
      </c>
      <c r="D52" s="115">
        <v>4508</v>
      </c>
      <c r="E52" s="114">
        <v>4644</v>
      </c>
      <c r="F52" s="114">
        <v>4635</v>
      </c>
      <c r="G52" s="114">
        <v>4587</v>
      </c>
      <c r="H52" s="140">
        <v>4471</v>
      </c>
      <c r="I52" s="115">
        <v>37</v>
      </c>
      <c r="J52" s="116">
        <v>0.82755535674345782</v>
      </c>
    </row>
    <row r="53" spans="1:12" s="110" customFormat="1" ht="13.5" customHeight="1" x14ac:dyDescent="0.2">
      <c r="A53" s="118"/>
      <c r="B53" s="121" t="s">
        <v>110</v>
      </c>
      <c r="C53" s="113">
        <v>15.4132539091586</v>
      </c>
      <c r="D53" s="115">
        <v>1035</v>
      </c>
      <c r="E53" s="114">
        <v>1049</v>
      </c>
      <c r="F53" s="114">
        <v>1042</v>
      </c>
      <c r="G53" s="114">
        <v>1013</v>
      </c>
      <c r="H53" s="140">
        <v>983</v>
      </c>
      <c r="I53" s="115">
        <v>52</v>
      </c>
      <c r="J53" s="116">
        <v>5.2899287894201423</v>
      </c>
    </row>
    <row r="54" spans="1:12" s="110" customFormat="1" ht="13.5" customHeight="1" x14ac:dyDescent="0.2">
      <c r="A54" s="120"/>
      <c r="B54" s="121" t="s">
        <v>111</v>
      </c>
      <c r="C54" s="113">
        <v>1.2360387192851825</v>
      </c>
      <c r="D54" s="115">
        <v>83</v>
      </c>
      <c r="E54" s="114">
        <v>73</v>
      </c>
      <c r="F54" s="114">
        <v>67</v>
      </c>
      <c r="G54" s="114">
        <v>64</v>
      </c>
      <c r="H54" s="140">
        <v>56</v>
      </c>
      <c r="I54" s="115">
        <v>27</v>
      </c>
      <c r="J54" s="116">
        <v>48.214285714285715</v>
      </c>
    </row>
    <row r="55" spans="1:12" s="110" customFormat="1" ht="13.5" customHeight="1" x14ac:dyDescent="0.2">
      <c r="A55" s="120"/>
      <c r="B55" s="121" t="s">
        <v>112</v>
      </c>
      <c r="C55" s="113">
        <v>0.34251675353685779</v>
      </c>
      <c r="D55" s="115">
        <v>23</v>
      </c>
      <c r="E55" s="114">
        <v>21</v>
      </c>
      <c r="F55" s="114">
        <v>16</v>
      </c>
      <c r="G55" s="114">
        <v>11</v>
      </c>
      <c r="H55" s="140">
        <v>12</v>
      </c>
      <c r="I55" s="115">
        <v>11</v>
      </c>
      <c r="J55" s="116">
        <v>91.666666666666671</v>
      </c>
    </row>
    <row r="56" spans="1:12" s="110" customFormat="1" ht="13.5" customHeight="1" x14ac:dyDescent="0.2">
      <c r="A56" s="118" t="s">
        <v>113</v>
      </c>
      <c r="B56" s="122" t="s">
        <v>116</v>
      </c>
      <c r="C56" s="113">
        <v>91.005212211466869</v>
      </c>
      <c r="D56" s="115">
        <v>6111</v>
      </c>
      <c r="E56" s="114">
        <v>6366</v>
      </c>
      <c r="F56" s="114">
        <v>6416</v>
      </c>
      <c r="G56" s="114">
        <v>6184</v>
      </c>
      <c r="H56" s="140">
        <v>6064</v>
      </c>
      <c r="I56" s="115">
        <v>47</v>
      </c>
      <c r="J56" s="116">
        <v>0.77506596306068598</v>
      </c>
    </row>
    <row r="57" spans="1:12" s="110" customFormat="1" ht="13.5" customHeight="1" x14ac:dyDescent="0.2">
      <c r="A57" s="142"/>
      <c r="B57" s="124" t="s">
        <v>117</v>
      </c>
      <c r="C57" s="125">
        <v>8.9947877885331344</v>
      </c>
      <c r="D57" s="143">
        <v>604</v>
      </c>
      <c r="E57" s="144">
        <v>621</v>
      </c>
      <c r="F57" s="144">
        <v>613</v>
      </c>
      <c r="G57" s="144">
        <v>573</v>
      </c>
      <c r="H57" s="145">
        <v>539</v>
      </c>
      <c r="I57" s="143">
        <v>65</v>
      </c>
      <c r="J57" s="146">
        <v>12.059369202226344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51831</v>
      </c>
      <c r="E12" s="236">
        <v>51712</v>
      </c>
      <c r="F12" s="114">
        <v>51950</v>
      </c>
      <c r="G12" s="114">
        <v>50711</v>
      </c>
      <c r="H12" s="140">
        <v>50680</v>
      </c>
      <c r="I12" s="115">
        <v>1151</v>
      </c>
      <c r="J12" s="116">
        <v>2.271112865035517</v>
      </c>
    </row>
    <row r="13" spans="1:15" s="110" customFormat="1" ht="12" customHeight="1" x14ac:dyDescent="0.2">
      <c r="A13" s="118" t="s">
        <v>105</v>
      </c>
      <c r="B13" s="119" t="s">
        <v>106</v>
      </c>
      <c r="C13" s="113">
        <v>55.395419729505505</v>
      </c>
      <c r="D13" s="115">
        <v>28712</v>
      </c>
      <c r="E13" s="114">
        <v>28651</v>
      </c>
      <c r="F13" s="114">
        <v>28900</v>
      </c>
      <c r="G13" s="114">
        <v>28234</v>
      </c>
      <c r="H13" s="140">
        <v>28230</v>
      </c>
      <c r="I13" s="115">
        <v>482</v>
      </c>
      <c r="J13" s="116">
        <v>1.7074034714842365</v>
      </c>
    </row>
    <row r="14" spans="1:15" s="110" customFormat="1" ht="12" customHeight="1" x14ac:dyDescent="0.2">
      <c r="A14" s="118"/>
      <c r="B14" s="119" t="s">
        <v>107</v>
      </c>
      <c r="C14" s="113">
        <v>44.604580270494495</v>
      </c>
      <c r="D14" s="115">
        <v>23119</v>
      </c>
      <c r="E14" s="114">
        <v>23061</v>
      </c>
      <c r="F14" s="114">
        <v>23050</v>
      </c>
      <c r="G14" s="114">
        <v>22477</v>
      </c>
      <c r="H14" s="140">
        <v>22450</v>
      </c>
      <c r="I14" s="115">
        <v>669</v>
      </c>
      <c r="J14" s="116">
        <v>2.9799554565701558</v>
      </c>
    </row>
    <row r="15" spans="1:15" s="110" customFormat="1" ht="12" customHeight="1" x14ac:dyDescent="0.2">
      <c r="A15" s="118" t="s">
        <v>105</v>
      </c>
      <c r="B15" s="121" t="s">
        <v>108</v>
      </c>
      <c r="C15" s="113">
        <v>12.293801007119292</v>
      </c>
      <c r="D15" s="115">
        <v>6372</v>
      </c>
      <c r="E15" s="114">
        <v>6574</v>
      </c>
      <c r="F15" s="114">
        <v>6773</v>
      </c>
      <c r="G15" s="114">
        <v>6084</v>
      </c>
      <c r="H15" s="140">
        <v>6345</v>
      </c>
      <c r="I15" s="115">
        <v>27</v>
      </c>
      <c r="J15" s="116">
        <v>0.42553191489361702</v>
      </c>
    </row>
    <row r="16" spans="1:15" s="110" customFormat="1" ht="12" customHeight="1" x14ac:dyDescent="0.2">
      <c r="A16" s="118"/>
      <c r="B16" s="121" t="s">
        <v>109</v>
      </c>
      <c r="C16" s="113">
        <v>67.291775192452391</v>
      </c>
      <c r="D16" s="115">
        <v>34878</v>
      </c>
      <c r="E16" s="114">
        <v>34715</v>
      </c>
      <c r="F16" s="114">
        <v>34861</v>
      </c>
      <c r="G16" s="114">
        <v>34524</v>
      </c>
      <c r="H16" s="140">
        <v>34422</v>
      </c>
      <c r="I16" s="115">
        <v>456</v>
      </c>
      <c r="J16" s="116">
        <v>1.3247341816280287</v>
      </c>
    </row>
    <row r="17" spans="1:10" s="110" customFormat="1" ht="12" customHeight="1" x14ac:dyDescent="0.2">
      <c r="A17" s="118"/>
      <c r="B17" s="121" t="s">
        <v>110</v>
      </c>
      <c r="C17" s="113">
        <v>19.177712179969518</v>
      </c>
      <c r="D17" s="115">
        <v>9940</v>
      </c>
      <c r="E17" s="114">
        <v>9779</v>
      </c>
      <c r="F17" s="114">
        <v>9676</v>
      </c>
      <c r="G17" s="114">
        <v>9504</v>
      </c>
      <c r="H17" s="140">
        <v>9343</v>
      </c>
      <c r="I17" s="115">
        <v>597</v>
      </c>
      <c r="J17" s="116">
        <v>6.3898105533554537</v>
      </c>
    </row>
    <row r="18" spans="1:10" s="110" customFormat="1" ht="12" customHeight="1" x14ac:dyDescent="0.2">
      <c r="A18" s="120"/>
      <c r="B18" s="121" t="s">
        <v>111</v>
      </c>
      <c r="C18" s="113">
        <v>1.2367116204587989</v>
      </c>
      <c r="D18" s="115">
        <v>641</v>
      </c>
      <c r="E18" s="114">
        <v>644</v>
      </c>
      <c r="F18" s="114">
        <v>640</v>
      </c>
      <c r="G18" s="114">
        <v>599</v>
      </c>
      <c r="H18" s="140">
        <v>570</v>
      </c>
      <c r="I18" s="115">
        <v>71</v>
      </c>
      <c r="J18" s="116">
        <v>12.456140350877194</v>
      </c>
    </row>
    <row r="19" spans="1:10" s="110" customFormat="1" ht="12" customHeight="1" x14ac:dyDescent="0.2">
      <c r="A19" s="120"/>
      <c r="B19" s="121" t="s">
        <v>112</v>
      </c>
      <c r="C19" s="113">
        <v>0.32798904130732576</v>
      </c>
      <c r="D19" s="115">
        <v>170</v>
      </c>
      <c r="E19" s="114">
        <v>152</v>
      </c>
      <c r="F19" s="114">
        <v>158</v>
      </c>
      <c r="G19" s="114">
        <v>119</v>
      </c>
      <c r="H19" s="140">
        <v>114</v>
      </c>
      <c r="I19" s="115">
        <v>56</v>
      </c>
      <c r="J19" s="116">
        <v>49.122807017543863</v>
      </c>
    </row>
    <row r="20" spans="1:10" s="110" customFormat="1" ht="12" customHeight="1" x14ac:dyDescent="0.2">
      <c r="A20" s="118" t="s">
        <v>113</v>
      </c>
      <c r="B20" s="119" t="s">
        <v>181</v>
      </c>
      <c r="C20" s="113">
        <v>71.214138257027642</v>
      </c>
      <c r="D20" s="115">
        <v>36911</v>
      </c>
      <c r="E20" s="114">
        <v>36883</v>
      </c>
      <c r="F20" s="114">
        <v>37268</v>
      </c>
      <c r="G20" s="114">
        <v>36214</v>
      </c>
      <c r="H20" s="140">
        <v>36392</v>
      </c>
      <c r="I20" s="115">
        <v>519</v>
      </c>
      <c r="J20" s="116">
        <v>1.4261376126621235</v>
      </c>
    </row>
    <row r="21" spans="1:10" s="110" customFormat="1" ht="12" customHeight="1" x14ac:dyDescent="0.2">
      <c r="A21" s="118"/>
      <c r="B21" s="119" t="s">
        <v>182</v>
      </c>
      <c r="C21" s="113">
        <v>28.785861742972351</v>
      </c>
      <c r="D21" s="115">
        <v>14920</v>
      </c>
      <c r="E21" s="114">
        <v>14829</v>
      </c>
      <c r="F21" s="114">
        <v>14682</v>
      </c>
      <c r="G21" s="114">
        <v>14497</v>
      </c>
      <c r="H21" s="140">
        <v>14288</v>
      </c>
      <c r="I21" s="115">
        <v>632</v>
      </c>
      <c r="J21" s="116">
        <v>4.4232922732362825</v>
      </c>
    </row>
    <row r="22" spans="1:10" s="110" customFormat="1" ht="12" customHeight="1" x14ac:dyDescent="0.2">
      <c r="A22" s="118" t="s">
        <v>113</v>
      </c>
      <c r="B22" s="119" t="s">
        <v>116</v>
      </c>
      <c r="C22" s="113">
        <v>88.483725955509257</v>
      </c>
      <c r="D22" s="115">
        <v>45862</v>
      </c>
      <c r="E22" s="114">
        <v>45896</v>
      </c>
      <c r="F22" s="114">
        <v>46102</v>
      </c>
      <c r="G22" s="114">
        <v>45037</v>
      </c>
      <c r="H22" s="140">
        <v>45046</v>
      </c>
      <c r="I22" s="115">
        <v>816</v>
      </c>
      <c r="J22" s="116">
        <v>1.8114815965901523</v>
      </c>
    </row>
    <row r="23" spans="1:10" s="110" customFormat="1" ht="12" customHeight="1" x14ac:dyDescent="0.2">
      <c r="A23" s="118"/>
      <c r="B23" s="119" t="s">
        <v>117</v>
      </c>
      <c r="C23" s="113">
        <v>11.493121876869056</v>
      </c>
      <c r="D23" s="115">
        <v>5957</v>
      </c>
      <c r="E23" s="114">
        <v>5803</v>
      </c>
      <c r="F23" s="114">
        <v>5836</v>
      </c>
      <c r="G23" s="114">
        <v>5658</v>
      </c>
      <c r="H23" s="140">
        <v>5616</v>
      </c>
      <c r="I23" s="115">
        <v>341</v>
      </c>
      <c r="J23" s="116">
        <v>6.0719373219373223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54584</v>
      </c>
      <c r="E64" s="236">
        <v>54623</v>
      </c>
      <c r="F64" s="236">
        <v>54798</v>
      </c>
      <c r="G64" s="236">
        <v>53697</v>
      </c>
      <c r="H64" s="140">
        <v>53623</v>
      </c>
      <c r="I64" s="115">
        <v>961</v>
      </c>
      <c r="J64" s="116">
        <v>1.792141431848274</v>
      </c>
    </row>
    <row r="65" spans="1:12" s="110" customFormat="1" ht="12" customHeight="1" x14ac:dyDescent="0.2">
      <c r="A65" s="118" t="s">
        <v>105</v>
      </c>
      <c r="B65" s="119" t="s">
        <v>106</v>
      </c>
      <c r="C65" s="113">
        <v>54.957496702330353</v>
      </c>
      <c r="D65" s="235">
        <v>29998</v>
      </c>
      <c r="E65" s="236">
        <v>30045</v>
      </c>
      <c r="F65" s="236">
        <v>30212</v>
      </c>
      <c r="G65" s="236">
        <v>29691</v>
      </c>
      <c r="H65" s="140">
        <v>29592</v>
      </c>
      <c r="I65" s="115">
        <v>406</v>
      </c>
      <c r="J65" s="116">
        <v>1.3719924303865909</v>
      </c>
    </row>
    <row r="66" spans="1:12" s="110" customFormat="1" ht="12" customHeight="1" x14ac:dyDescent="0.2">
      <c r="A66" s="118"/>
      <c r="B66" s="119" t="s">
        <v>107</v>
      </c>
      <c r="C66" s="113">
        <v>45.042503297669647</v>
      </c>
      <c r="D66" s="235">
        <v>24586</v>
      </c>
      <c r="E66" s="236">
        <v>24578</v>
      </c>
      <c r="F66" s="236">
        <v>24586</v>
      </c>
      <c r="G66" s="236">
        <v>24006</v>
      </c>
      <c r="H66" s="140">
        <v>24031</v>
      </c>
      <c r="I66" s="115">
        <v>555</v>
      </c>
      <c r="J66" s="116">
        <v>2.3095168740377012</v>
      </c>
    </row>
    <row r="67" spans="1:12" s="110" customFormat="1" ht="12" customHeight="1" x14ac:dyDescent="0.2">
      <c r="A67" s="118" t="s">
        <v>105</v>
      </c>
      <c r="B67" s="121" t="s">
        <v>108</v>
      </c>
      <c r="C67" s="113">
        <v>12.329620401582881</v>
      </c>
      <c r="D67" s="235">
        <v>6730</v>
      </c>
      <c r="E67" s="236">
        <v>6961</v>
      </c>
      <c r="F67" s="236">
        <v>7206</v>
      </c>
      <c r="G67" s="236">
        <v>6435</v>
      </c>
      <c r="H67" s="140">
        <v>6711</v>
      </c>
      <c r="I67" s="115">
        <v>19</v>
      </c>
      <c r="J67" s="116">
        <v>0.28311727015347937</v>
      </c>
    </row>
    <row r="68" spans="1:12" s="110" customFormat="1" ht="12" customHeight="1" x14ac:dyDescent="0.2">
      <c r="A68" s="118"/>
      <c r="B68" s="121" t="s">
        <v>109</v>
      </c>
      <c r="C68" s="113">
        <v>66.78330646343251</v>
      </c>
      <c r="D68" s="235">
        <v>36453</v>
      </c>
      <c r="E68" s="236">
        <v>36410</v>
      </c>
      <c r="F68" s="236">
        <v>36464</v>
      </c>
      <c r="G68" s="236">
        <v>36369</v>
      </c>
      <c r="H68" s="140">
        <v>36213</v>
      </c>
      <c r="I68" s="115">
        <v>240</v>
      </c>
      <c r="J68" s="116">
        <v>0.66274542291442295</v>
      </c>
    </row>
    <row r="69" spans="1:12" s="110" customFormat="1" ht="12" customHeight="1" x14ac:dyDescent="0.2">
      <c r="A69" s="118"/>
      <c r="B69" s="121" t="s">
        <v>110</v>
      </c>
      <c r="C69" s="113">
        <v>19.643118862670381</v>
      </c>
      <c r="D69" s="235">
        <v>10722</v>
      </c>
      <c r="E69" s="236">
        <v>10576</v>
      </c>
      <c r="F69" s="236">
        <v>10458</v>
      </c>
      <c r="G69" s="236">
        <v>10277</v>
      </c>
      <c r="H69" s="140">
        <v>10111</v>
      </c>
      <c r="I69" s="115">
        <v>611</v>
      </c>
      <c r="J69" s="116">
        <v>6.0429235486104247</v>
      </c>
    </row>
    <row r="70" spans="1:12" s="110" customFormat="1" ht="12" customHeight="1" x14ac:dyDescent="0.2">
      <c r="A70" s="120"/>
      <c r="B70" s="121" t="s">
        <v>111</v>
      </c>
      <c r="C70" s="113">
        <v>1.2439542723142312</v>
      </c>
      <c r="D70" s="235">
        <v>679</v>
      </c>
      <c r="E70" s="236">
        <v>676</v>
      </c>
      <c r="F70" s="236">
        <v>670</v>
      </c>
      <c r="G70" s="236">
        <v>616</v>
      </c>
      <c r="H70" s="140">
        <v>588</v>
      </c>
      <c r="I70" s="115">
        <v>91</v>
      </c>
      <c r="J70" s="116">
        <v>15.476190476190476</v>
      </c>
    </row>
    <row r="71" spans="1:12" s="110" customFormat="1" ht="12" customHeight="1" x14ac:dyDescent="0.2">
      <c r="A71" s="120"/>
      <c r="B71" s="121" t="s">
        <v>112</v>
      </c>
      <c r="C71" s="113">
        <v>0.33159900337095122</v>
      </c>
      <c r="D71" s="235">
        <v>181</v>
      </c>
      <c r="E71" s="236">
        <v>168</v>
      </c>
      <c r="F71" s="236">
        <v>172</v>
      </c>
      <c r="G71" s="236">
        <v>129</v>
      </c>
      <c r="H71" s="140">
        <v>119</v>
      </c>
      <c r="I71" s="115">
        <v>62</v>
      </c>
      <c r="J71" s="116">
        <v>52.100840336134453</v>
      </c>
    </row>
    <row r="72" spans="1:12" s="110" customFormat="1" ht="12" customHeight="1" x14ac:dyDescent="0.2">
      <c r="A72" s="118" t="s">
        <v>113</v>
      </c>
      <c r="B72" s="119" t="s">
        <v>181</v>
      </c>
      <c r="C72" s="113">
        <v>70.80096731642972</v>
      </c>
      <c r="D72" s="235">
        <v>38646</v>
      </c>
      <c r="E72" s="236">
        <v>38776</v>
      </c>
      <c r="F72" s="236">
        <v>39096</v>
      </c>
      <c r="G72" s="236">
        <v>38211</v>
      </c>
      <c r="H72" s="140">
        <v>38315</v>
      </c>
      <c r="I72" s="115">
        <v>331</v>
      </c>
      <c r="J72" s="116">
        <v>0.8638914263343338</v>
      </c>
    </row>
    <row r="73" spans="1:12" s="110" customFormat="1" ht="12" customHeight="1" x14ac:dyDescent="0.2">
      <c r="A73" s="118"/>
      <c r="B73" s="119" t="s">
        <v>182</v>
      </c>
      <c r="C73" s="113">
        <v>29.199032683570277</v>
      </c>
      <c r="D73" s="115">
        <v>15938</v>
      </c>
      <c r="E73" s="114">
        <v>15847</v>
      </c>
      <c r="F73" s="114">
        <v>15702</v>
      </c>
      <c r="G73" s="114">
        <v>15486</v>
      </c>
      <c r="H73" s="140">
        <v>15308</v>
      </c>
      <c r="I73" s="115">
        <v>630</v>
      </c>
      <c r="J73" s="116">
        <v>4.1154951659263128</v>
      </c>
    </row>
    <row r="74" spans="1:12" s="110" customFormat="1" ht="12" customHeight="1" x14ac:dyDescent="0.2">
      <c r="A74" s="118" t="s">
        <v>113</v>
      </c>
      <c r="B74" s="119" t="s">
        <v>116</v>
      </c>
      <c r="C74" s="113">
        <v>90.625458009673167</v>
      </c>
      <c r="D74" s="115">
        <v>49467</v>
      </c>
      <c r="E74" s="114">
        <v>49593</v>
      </c>
      <c r="F74" s="114">
        <v>49778</v>
      </c>
      <c r="G74" s="114">
        <v>48813</v>
      </c>
      <c r="H74" s="140">
        <v>48823</v>
      </c>
      <c r="I74" s="115">
        <v>644</v>
      </c>
      <c r="J74" s="116">
        <v>1.3190504475349734</v>
      </c>
    </row>
    <row r="75" spans="1:12" s="110" customFormat="1" ht="12" customHeight="1" x14ac:dyDescent="0.2">
      <c r="A75" s="142"/>
      <c r="B75" s="124" t="s">
        <v>117</v>
      </c>
      <c r="C75" s="125">
        <v>9.3525575260149498</v>
      </c>
      <c r="D75" s="143">
        <v>5105</v>
      </c>
      <c r="E75" s="144">
        <v>5015</v>
      </c>
      <c r="F75" s="144">
        <v>5006</v>
      </c>
      <c r="G75" s="144">
        <v>4871</v>
      </c>
      <c r="H75" s="145">
        <v>4784</v>
      </c>
      <c r="I75" s="143">
        <v>321</v>
      </c>
      <c r="J75" s="146">
        <v>6.709866220735786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51831</v>
      </c>
      <c r="G11" s="114">
        <v>51712</v>
      </c>
      <c r="H11" s="114">
        <v>51950</v>
      </c>
      <c r="I11" s="114">
        <v>50711</v>
      </c>
      <c r="J11" s="140">
        <v>50680</v>
      </c>
      <c r="K11" s="114">
        <v>1151</v>
      </c>
      <c r="L11" s="116">
        <v>2.271112865035517</v>
      </c>
    </row>
    <row r="12" spans="1:17" s="110" customFormat="1" ht="24.95" customHeight="1" x14ac:dyDescent="0.2">
      <c r="A12" s="604" t="s">
        <v>185</v>
      </c>
      <c r="B12" s="605"/>
      <c r="C12" s="605"/>
      <c r="D12" s="606"/>
      <c r="E12" s="113">
        <v>55.395419729505505</v>
      </c>
      <c r="F12" s="115">
        <v>28712</v>
      </c>
      <c r="G12" s="114">
        <v>28651</v>
      </c>
      <c r="H12" s="114">
        <v>28900</v>
      </c>
      <c r="I12" s="114">
        <v>28234</v>
      </c>
      <c r="J12" s="140">
        <v>28230</v>
      </c>
      <c r="K12" s="114">
        <v>482</v>
      </c>
      <c r="L12" s="116">
        <v>1.7074034714842365</v>
      </c>
    </row>
    <row r="13" spans="1:17" s="110" customFormat="1" ht="15" customHeight="1" x14ac:dyDescent="0.2">
      <c r="A13" s="120"/>
      <c r="B13" s="612" t="s">
        <v>107</v>
      </c>
      <c r="C13" s="612"/>
      <c r="E13" s="113">
        <v>44.604580270494495</v>
      </c>
      <c r="F13" s="115">
        <v>23119</v>
      </c>
      <c r="G13" s="114">
        <v>23061</v>
      </c>
      <c r="H13" s="114">
        <v>23050</v>
      </c>
      <c r="I13" s="114">
        <v>22477</v>
      </c>
      <c r="J13" s="140">
        <v>22450</v>
      </c>
      <c r="K13" s="114">
        <v>669</v>
      </c>
      <c r="L13" s="116">
        <v>2.9799554565701558</v>
      </c>
    </row>
    <row r="14" spans="1:17" s="110" customFormat="1" ht="24.95" customHeight="1" x14ac:dyDescent="0.2">
      <c r="A14" s="604" t="s">
        <v>186</v>
      </c>
      <c r="B14" s="605"/>
      <c r="C14" s="605"/>
      <c r="D14" s="606"/>
      <c r="E14" s="113">
        <v>12.293801007119292</v>
      </c>
      <c r="F14" s="115">
        <v>6372</v>
      </c>
      <c r="G14" s="114">
        <v>6574</v>
      </c>
      <c r="H14" s="114">
        <v>6773</v>
      </c>
      <c r="I14" s="114">
        <v>6084</v>
      </c>
      <c r="J14" s="140">
        <v>6345</v>
      </c>
      <c r="K14" s="114">
        <v>27</v>
      </c>
      <c r="L14" s="116">
        <v>0.42553191489361702</v>
      </c>
    </row>
    <row r="15" spans="1:17" s="110" customFormat="1" ht="15" customHeight="1" x14ac:dyDescent="0.2">
      <c r="A15" s="120"/>
      <c r="B15" s="119"/>
      <c r="C15" s="258" t="s">
        <v>106</v>
      </c>
      <c r="E15" s="113">
        <v>59.777150031387322</v>
      </c>
      <c r="F15" s="115">
        <v>3809</v>
      </c>
      <c r="G15" s="114">
        <v>3916</v>
      </c>
      <c r="H15" s="114">
        <v>4015</v>
      </c>
      <c r="I15" s="114">
        <v>3628</v>
      </c>
      <c r="J15" s="140">
        <v>3763</v>
      </c>
      <c r="K15" s="114">
        <v>46</v>
      </c>
      <c r="L15" s="116">
        <v>1.2224289131012489</v>
      </c>
    </row>
    <row r="16" spans="1:17" s="110" customFormat="1" ht="15" customHeight="1" x14ac:dyDescent="0.2">
      <c r="A16" s="120"/>
      <c r="B16" s="119"/>
      <c r="C16" s="258" t="s">
        <v>107</v>
      </c>
      <c r="E16" s="113">
        <v>40.222849968612678</v>
      </c>
      <c r="F16" s="115">
        <v>2563</v>
      </c>
      <c r="G16" s="114">
        <v>2658</v>
      </c>
      <c r="H16" s="114">
        <v>2758</v>
      </c>
      <c r="I16" s="114">
        <v>2456</v>
      </c>
      <c r="J16" s="140">
        <v>2582</v>
      </c>
      <c r="K16" s="114">
        <v>-19</v>
      </c>
      <c r="L16" s="116">
        <v>-0.73586367157242449</v>
      </c>
    </row>
    <row r="17" spans="1:12" s="110" customFormat="1" ht="15" customHeight="1" x14ac:dyDescent="0.2">
      <c r="A17" s="120"/>
      <c r="B17" s="121" t="s">
        <v>109</v>
      </c>
      <c r="C17" s="258"/>
      <c r="E17" s="113">
        <v>67.291775192452391</v>
      </c>
      <c r="F17" s="115">
        <v>34878</v>
      </c>
      <c r="G17" s="114">
        <v>34715</v>
      </c>
      <c r="H17" s="114">
        <v>34861</v>
      </c>
      <c r="I17" s="114">
        <v>34524</v>
      </c>
      <c r="J17" s="140">
        <v>34422</v>
      </c>
      <c r="K17" s="114">
        <v>456</v>
      </c>
      <c r="L17" s="116">
        <v>1.3247341816280287</v>
      </c>
    </row>
    <row r="18" spans="1:12" s="110" customFormat="1" ht="15" customHeight="1" x14ac:dyDescent="0.2">
      <c r="A18" s="120"/>
      <c r="B18" s="119"/>
      <c r="C18" s="258" t="s">
        <v>106</v>
      </c>
      <c r="E18" s="113">
        <v>54.69350306783646</v>
      </c>
      <c r="F18" s="115">
        <v>19076</v>
      </c>
      <c r="G18" s="114">
        <v>18970</v>
      </c>
      <c r="H18" s="114">
        <v>19141</v>
      </c>
      <c r="I18" s="114">
        <v>18972</v>
      </c>
      <c r="J18" s="140">
        <v>18954</v>
      </c>
      <c r="K18" s="114">
        <v>122</v>
      </c>
      <c r="L18" s="116">
        <v>0.64366360662656963</v>
      </c>
    </row>
    <row r="19" spans="1:12" s="110" customFormat="1" ht="15" customHeight="1" x14ac:dyDescent="0.2">
      <c r="A19" s="120"/>
      <c r="B19" s="119"/>
      <c r="C19" s="258" t="s">
        <v>107</v>
      </c>
      <c r="E19" s="113">
        <v>45.30649693216354</v>
      </c>
      <c r="F19" s="115">
        <v>15802</v>
      </c>
      <c r="G19" s="114">
        <v>15745</v>
      </c>
      <c r="H19" s="114">
        <v>15720</v>
      </c>
      <c r="I19" s="114">
        <v>15552</v>
      </c>
      <c r="J19" s="140">
        <v>15468</v>
      </c>
      <c r="K19" s="114">
        <v>334</v>
      </c>
      <c r="L19" s="116">
        <v>2.1592966123610036</v>
      </c>
    </row>
    <row r="20" spans="1:12" s="110" customFormat="1" ht="15" customHeight="1" x14ac:dyDescent="0.2">
      <c r="A20" s="120"/>
      <c r="B20" s="121" t="s">
        <v>110</v>
      </c>
      <c r="C20" s="258"/>
      <c r="E20" s="113">
        <v>19.177712179969518</v>
      </c>
      <c r="F20" s="115">
        <v>9940</v>
      </c>
      <c r="G20" s="114">
        <v>9779</v>
      </c>
      <c r="H20" s="114">
        <v>9676</v>
      </c>
      <c r="I20" s="114">
        <v>9504</v>
      </c>
      <c r="J20" s="140">
        <v>9343</v>
      </c>
      <c r="K20" s="114">
        <v>597</v>
      </c>
      <c r="L20" s="116">
        <v>6.3898105533554537</v>
      </c>
    </row>
    <row r="21" spans="1:12" s="110" customFormat="1" ht="15" customHeight="1" x14ac:dyDescent="0.2">
      <c r="A21" s="120"/>
      <c r="B21" s="119"/>
      <c r="C21" s="258" t="s">
        <v>106</v>
      </c>
      <c r="E21" s="113">
        <v>54.346076458752513</v>
      </c>
      <c r="F21" s="115">
        <v>5402</v>
      </c>
      <c r="G21" s="114">
        <v>5331</v>
      </c>
      <c r="H21" s="114">
        <v>5304</v>
      </c>
      <c r="I21" s="114">
        <v>5223</v>
      </c>
      <c r="J21" s="140">
        <v>5130</v>
      </c>
      <c r="K21" s="114">
        <v>272</v>
      </c>
      <c r="L21" s="116">
        <v>5.3021442495126703</v>
      </c>
    </row>
    <row r="22" spans="1:12" s="110" customFormat="1" ht="15" customHeight="1" x14ac:dyDescent="0.2">
      <c r="A22" s="120"/>
      <c r="B22" s="119"/>
      <c r="C22" s="258" t="s">
        <v>107</v>
      </c>
      <c r="E22" s="113">
        <v>45.653923541247487</v>
      </c>
      <c r="F22" s="115">
        <v>4538</v>
      </c>
      <c r="G22" s="114">
        <v>4448</v>
      </c>
      <c r="H22" s="114">
        <v>4372</v>
      </c>
      <c r="I22" s="114">
        <v>4281</v>
      </c>
      <c r="J22" s="140">
        <v>4213</v>
      </c>
      <c r="K22" s="114">
        <v>325</v>
      </c>
      <c r="L22" s="116">
        <v>7.7142178969855211</v>
      </c>
    </row>
    <row r="23" spans="1:12" s="110" customFormat="1" ht="15" customHeight="1" x14ac:dyDescent="0.2">
      <c r="A23" s="120"/>
      <c r="B23" s="121" t="s">
        <v>111</v>
      </c>
      <c r="C23" s="258"/>
      <c r="E23" s="113">
        <v>1.2367116204587989</v>
      </c>
      <c r="F23" s="115">
        <v>641</v>
      </c>
      <c r="G23" s="114">
        <v>644</v>
      </c>
      <c r="H23" s="114">
        <v>640</v>
      </c>
      <c r="I23" s="114">
        <v>599</v>
      </c>
      <c r="J23" s="140">
        <v>570</v>
      </c>
      <c r="K23" s="114">
        <v>71</v>
      </c>
      <c r="L23" s="116">
        <v>12.456140350877194</v>
      </c>
    </row>
    <row r="24" spans="1:12" s="110" customFormat="1" ht="15" customHeight="1" x14ac:dyDescent="0.2">
      <c r="A24" s="120"/>
      <c r="B24" s="119"/>
      <c r="C24" s="258" t="s">
        <v>106</v>
      </c>
      <c r="E24" s="113">
        <v>66.302652106084238</v>
      </c>
      <c r="F24" s="115">
        <v>425</v>
      </c>
      <c r="G24" s="114">
        <v>434</v>
      </c>
      <c r="H24" s="114">
        <v>440</v>
      </c>
      <c r="I24" s="114">
        <v>411</v>
      </c>
      <c r="J24" s="140">
        <v>383</v>
      </c>
      <c r="K24" s="114">
        <v>42</v>
      </c>
      <c r="L24" s="116">
        <v>10.966057441253264</v>
      </c>
    </row>
    <row r="25" spans="1:12" s="110" customFormat="1" ht="15" customHeight="1" x14ac:dyDescent="0.2">
      <c r="A25" s="120"/>
      <c r="B25" s="119"/>
      <c r="C25" s="258" t="s">
        <v>107</v>
      </c>
      <c r="E25" s="113">
        <v>33.697347893915754</v>
      </c>
      <c r="F25" s="115">
        <v>216</v>
      </c>
      <c r="G25" s="114">
        <v>210</v>
      </c>
      <c r="H25" s="114">
        <v>200</v>
      </c>
      <c r="I25" s="114">
        <v>188</v>
      </c>
      <c r="J25" s="140">
        <v>187</v>
      </c>
      <c r="K25" s="114">
        <v>29</v>
      </c>
      <c r="L25" s="116">
        <v>15.508021390374331</v>
      </c>
    </row>
    <row r="26" spans="1:12" s="110" customFormat="1" ht="15" customHeight="1" x14ac:dyDescent="0.2">
      <c r="A26" s="120"/>
      <c r="C26" s="121" t="s">
        <v>187</v>
      </c>
      <c r="D26" s="110" t="s">
        <v>188</v>
      </c>
      <c r="E26" s="113">
        <v>0.32798904130732576</v>
      </c>
      <c r="F26" s="115">
        <v>170</v>
      </c>
      <c r="G26" s="114">
        <v>152</v>
      </c>
      <c r="H26" s="114">
        <v>158</v>
      </c>
      <c r="I26" s="114">
        <v>119</v>
      </c>
      <c r="J26" s="140">
        <v>114</v>
      </c>
      <c r="K26" s="114">
        <v>56</v>
      </c>
      <c r="L26" s="116">
        <v>49.122807017543863</v>
      </c>
    </row>
    <row r="27" spans="1:12" s="110" customFormat="1" ht="15" customHeight="1" x14ac:dyDescent="0.2">
      <c r="A27" s="120"/>
      <c r="B27" s="119"/>
      <c r="D27" s="259" t="s">
        <v>106</v>
      </c>
      <c r="E27" s="113">
        <v>55.294117647058826</v>
      </c>
      <c r="F27" s="115">
        <v>94</v>
      </c>
      <c r="G27" s="114">
        <v>85</v>
      </c>
      <c r="H27" s="114">
        <v>98</v>
      </c>
      <c r="I27" s="114">
        <v>71</v>
      </c>
      <c r="J27" s="140">
        <v>66</v>
      </c>
      <c r="K27" s="114">
        <v>28</v>
      </c>
      <c r="L27" s="116">
        <v>42.424242424242422</v>
      </c>
    </row>
    <row r="28" spans="1:12" s="110" customFormat="1" ht="15" customHeight="1" x14ac:dyDescent="0.2">
      <c r="A28" s="120"/>
      <c r="B28" s="119"/>
      <c r="D28" s="259" t="s">
        <v>107</v>
      </c>
      <c r="E28" s="113">
        <v>44.705882352941174</v>
      </c>
      <c r="F28" s="115">
        <v>76</v>
      </c>
      <c r="G28" s="114">
        <v>67</v>
      </c>
      <c r="H28" s="114">
        <v>60</v>
      </c>
      <c r="I28" s="114">
        <v>48</v>
      </c>
      <c r="J28" s="140">
        <v>48</v>
      </c>
      <c r="K28" s="114">
        <v>28</v>
      </c>
      <c r="L28" s="116">
        <v>58.333333333333336</v>
      </c>
    </row>
    <row r="29" spans="1:12" s="110" customFormat="1" ht="24.95" customHeight="1" x14ac:dyDescent="0.2">
      <c r="A29" s="604" t="s">
        <v>189</v>
      </c>
      <c r="B29" s="605"/>
      <c r="C29" s="605"/>
      <c r="D29" s="606"/>
      <c r="E29" s="113">
        <v>88.483725955509257</v>
      </c>
      <c r="F29" s="115">
        <v>45862</v>
      </c>
      <c r="G29" s="114">
        <v>45896</v>
      </c>
      <c r="H29" s="114">
        <v>46102</v>
      </c>
      <c r="I29" s="114">
        <v>45037</v>
      </c>
      <c r="J29" s="140">
        <v>45046</v>
      </c>
      <c r="K29" s="114">
        <v>816</v>
      </c>
      <c r="L29" s="116">
        <v>1.8114815965901523</v>
      </c>
    </row>
    <row r="30" spans="1:12" s="110" customFormat="1" ht="15" customHeight="1" x14ac:dyDescent="0.2">
      <c r="A30" s="120"/>
      <c r="B30" s="119"/>
      <c r="C30" s="258" t="s">
        <v>106</v>
      </c>
      <c r="E30" s="113">
        <v>53.602110679865682</v>
      </c>
      <c r="F30" s="115">
        <v>24583</v>
      </c>
      <c r="G30" s="114">
        <v>24667</v>
      </c>
      <c r="H30" s="114">
        <v>24879</v>
      </c>
      <c r="I30" s="114">
        <v>24346</v>
      </c>
      <c r="J30" s="140">
        <v>24373</v>
      </c>
      <c r="K30" s="114">
        <v>210</v>
      </c>
      <c r="L30" s="116">
        <v>0.86160915767447588</v>
      </c>
    </row>
    <row r="31" spans="1:12" s="110" customFormat="1" ht="15" customHeight="1" x14ac:dyDescent="0.2">
      <c r="A31" s="120"/>
      <c r="B31" s="119"/>
      <c r="C31" s="258" t="s">
        <v>107</v>
      </c>
      <c r="E31" s="113">
        <v>46.397889320134318</v>
      </c>
      <c r="F31" s="115">
        <v>21279</v>
      </c>
      <c r="G31" s="114">
        <v>21229</v>
      </c>
      <c r="H31" s="114">
        <v>21223</v>
      </c>
      <c r="I31" s="114">
        <v>20691</v>
      </c>
      <c r="J31" s="140">
        <v>20673</v>
      </c>
      <c r="K31" s="114">
        <v>606</v>
      </c>
      <c r="L31" s="116">
        <v>2.9313597445943986</v>
      </c>
    </row>
    <row r="32" spans="1:12" s="110" customFormat="1" ht="15" customHeight="1" x14ac:dyDescent="0.2">
      <c r="A32" s="120"/>
      <c r="B32" s="119" t="s">
        <v>117</v>
      </c>
      <c r="C32" s="258"/>
      <c r="E32" s="113">
        <v>11.493121876869056</v>
      </c>
      <c r="F32" s="115">
        <v>5957</v>
      </c>
      <c r="G32" s="114">
        <v>5803</v>
      </c>
      <c r="H32" s="114">
        <v>5836</v>
      </c>
      <c r="I32" s="114">
        <v>5658</v>
      </c>
      <c r="J32" s="140">
        <v>5616</v>
      </c>
      <c r="K32" s="114">
        <v>341</v>
      </c>
      <c r="L32" s="116">
        <v>6.0719373219373223</v>
      </c>
    </row>
    <row r="33" spans="1:12" s="110" customFormat="1" ht="15" customHeight="1" x14ac:dyDescent="0.2">
      <c r="A33" s="120"/>
      <c r="B33" s="119"/>
      <c r="C33" s="258" t="s">
        <v>106</v>
      </c>
      <c r="E33" s="113">
        <v>69.162330031895252</v>
      </c>
      <c r="F33" s="115">
        <v>4120</v>
      </c>
      <c r="G33" s="114">
        <v>3975</v>
      </c>
      <c r="H33" s="114">
        <v>4012</v>
      </c>
      <c r="I33" s="114">
        <v>3875</v>
      </c>
      <c r="J33" s="140">
        <v>3842</v>
      </c>
      <c r="K33" s="114">
        <v>278</v>
      </c>
      <c r="L33" s="116">
        <v>7.2358146798542426</v>
      </c>
    </row>
    <row r="34" spans="1:12" s="110" customFormat="1" ht="15" customHeight="1" x14ac:dyDescent="0.2">
      <c r="A34" s="120"/>
      <c r="B34" s="119"/>
      <c r="C34" s="258" t="s">
        <v>107</v>
      </c>
      <c r="E34" s="113">
        <v>30.837669968104752</v>
      </c>
      <c r="F34" s="115">
        <v>1837</v>
      </c>
      <c r="G34" s="114">
        <v>1828</v>
      </c>
      <c r="H34" s="114">
        <v>1824</v>
      </c>
      <c r="I34" s="114">
        <v>1783</v>
      </c>
      <c r="J34" s="140">
        <v>1774</v>
      </c>
      <c r="K34" s="114">
        <v>63</v>
      </c>
      <c r="L34" s="116">
        <v>3.5512965050732808</v>
      </c>
    </row>
    <row r="35" spans="1:12" s="110" customFormat="1" ht="24.95" customHeight="1" x14ac:dyDescent="0.2">
      <c r="A35" s="604" t="s">
        <v>190</v>
      </c>
      <c r="B35" s="605"/>
      <c r="C35" s="605"/>
      <c r="D35" s="606"/>
      <c r="E35" s="113">
        <v>71.214138257027642</v>
      </c>
      <c r="F35" s="115">
        <v>36911</v>
      </c>
      <c r="G35" s="114">
        <v>36883</v>
      </c>
      <c r="H35" s="114">
        <v>37268</v>
      </c>
      <c r="I35" s="114">
        <v>36214</v>
      </c>
      <c r="J35" s="140">
        <v>36392</v>
      </c>
      <c r="K35" s="114">
        <v>519</v>
      </c>
      <c r="L35" s="116">
        <v>1.4261376126621235</v>
      </c>
    </row>
    <row r="36" spans="1:12" s="110" customFormat="1" ht="15" customHeight="1" x14ac:dyDescent="0.2">
      <c r="A36" s="120"/>
      <c r="B36" s="119"/>
      <c r="C36" s="258" t="s">
        <v>106</v>
      </c>
      <c r="E36" s="113">
        <v>72.211535856519731</v>
      </c>
      <c r="F36" s="115">
        <v>26654</v>
      </c>
      <c r="G36" s="114">
        <v>26632</v>
      </c>
      <c r="H36" s="114">
        <v>26913</v>
      </c>
      <c r="I36" s="114">
        <v>26256</v>
      </c>
      <c r="J36" s="140">
        <v>26350</v>
      </c>
      <c r="K36" s="114">
        <v>304</v>
      </c>
      <c r="L36" s="116">
        <v>1.1537001897533208</v>
      </c>
    </row>
    <row r="37" spans="1:12" s="110" customFormat="1" ht="15" customHeight="1" x14ac:dyDescent="0.2">
      <c r="A37" s="120"/>
      <c r="B37" s="119"/>
      <c r="C37" s="258" t="s">
        <v>107</v>
      </c>
      <c r="E37" s="113">
        <v>27.788464143480262</v>
      </c>
      <c r="F37" s="115">
        <v>10257</v>
      </c>
      <c r="G37" s="114">
        <v>10251</v>
      </c>
      <c r="H37" s="114">
        <v>10355</v>
      </c>
      <c r="I37" s="114">
        <v>9958</v>
      </c>
      <c r="J37" s="140">
        <v>10042</v>
      </c>
      <c r="K37" s="114">
        <v>215</v>
      </c>
      <c r="L37" s="116">
        <v>2.1410077673770167</v>
      </c>
    </row>
    <row r="38" spans="1:12" s="110" customFormat="1" ht="15" customHeight="1" x14ac:dyDescent="0.2">
      <c r="A38" s="120"/>
      <c r="B38" s="119" t="s">
        <v>182</v>
      </c>
      <c r="C38" s="258"/>
      <c r="E38" s="113">
        <v>28.785861742972351</v>
      </c>
      <c r="F38" s="115">
        <v>14920</v>
      </c>
      <c r="G38" s="114">
        <v>14829</v>
      </c>
      <c r="H38" s="114">
        <v>14682</v>
      </c>
      <c r="I38" s="114">
        <v>14497</v>
      </c>
      <c r="J38" s="140">
        <v>14288</v>
      </c>
      <c r="K38" s="114">
        <v>632</v>
      </c>
      <c r="L38" s="116">
        <v>4.4232922732362825</v>
      </c>
    </row>
    <row r="39" spans="1:12" s="110" customFormat="1" ht="15" customHeight="1" x14ac:dyDescent="0.2">
      <c r="A39" s="120"/>
      <c r="B39" s="119"/>
      <c r="C39" s="258" t="s">
        <v>106</v>
      </c>
      <c r="E39" s="113">
        <v>13.793565683646113</v>
      </c>
      <c r="F39" s="115">
        <v>2058</v>
      </c>
      <c r="G39" s="114">
        <v>2019</v>
      </c>
      <c r="H39" s="114">
        <v>1987</v>
      </c>
      <c r="I39" s="114">
        <v>1978</v>
      </c>
      <c r="J39" s="140">
        <v>1880</v>
      </c>
      <c r="K39" s="114">
        <v>178</v>
      </c>
      <c r="L39" s="116">
        <v>9.4680851063829792</v>
      </c>
    </row>
    <row r="40" spans="1:12" s="110" customFormat="1" ht="15" customHeight="1" x14ac:dyDescent="0.2">
      <c r="A40" s="120"/>
      <c r="B40" s="119"/>
      <c r="C40" s="258" t="s">
        <v>107</v>
      </c>
      <c r="E40" s="113">
        <v>86.206434316353892</v>
      </c>
      <c r="F40" s="115">
        <v>12862</v>
      </c>
      <c r="G40" s="114">
        <v>12810</v>
      </c>
      <c r="H40" s="114">
        <v>12695</v>
      </c>
      <c r="I40" s="114">
        <v>12519</v>
      </c>
      <c r="J40" s="140">
        <v>12408</v>
      </c>
      <c r="K40" s="114">
        <v>454</v>
      </c>
      <c r="L40" s="116">
        <v>3.6589297227595101</v>
      </c>
    </row>
    <row r="41" spans="1:12" s="110" customFormat="1" ht="24.75" customHeight="1" x14ac:dyDescent="0.2">
      <c r="A41" s="604" t="s">
        <v>518</v>
      </c>
      <c r="B41" s="605"/>
      <c r="C41" s="605"/>
      <c r="D41" s="606"/>
      <c r="E41" s="113">
        <v>5.2227431459937099</v>
      </c>
      <c r="F41" s="115">
        <v>2707</v>
      </c>
      <c r="G41" s="114">
        <v>3026</v>
      </c>
      <c r="H41" s="114">
        <v>3113</v>
      </c>
      <c r="I41" s="114">
        <v>2394</v>
      </c>
      <c r="J41" s="140">
        <v>2737</v>
      </c>
      <c r="K41" s="114">
        <v>-30</v>
      </c>
      <c r="L41" s="116">
        <v>-1.0960906101571064</v>
      </c>
    </row>
    <row r="42" spans="1:12" s="110" customFormat="1" ht="15" customHeight="1" x14ac:dyDescent="0.2">
      <c r="A42" s="120"/>
      <c r="B42" s="119"/>
      <c r="C42" s="258" t="s">
        <v>106</v>
      </c>
      <c r="E42" s="113">
        <v>60.251200591060211</v>
      </c>
      <c r="F42" s="115">
        <v>1631</v>
      </c>
      <c r="G42" s="114">
        <v>1861</v>
      </c>
      <c r="H42" s="114">
        <v>1889</v>
      </c>
      <c r="I42" s="114">
        <v>1449</v>
      </c>
      <c r="J42" s="140">
        <v>1631</v>
      </c>
      <c r="K42" s="114">
        <v>0</v>
      </c>
      <c r="L42" s="116">
        <v>0</v>
      </c>
    </row>
    <row r="43" spans="1:12" s="110" customFormat="1" ht="15" customHeight="1" x14ac:dyDescent="0.2">
      <c r="A43" s="123"/>
      <c r="B43" s="124"/>
      <c r="C43" s="260" t="s">
        <v>107</v>
      </c>
      <c r="D43" s="261"/>
      <c r="E43" s="125">
        <v>39.748799408939789</v>
      </c>
      <c r="F43" s="143">
        <v>1076</v>
      </c>
      <c r="G43" s="144">
        <v>1165</v>
      </c>
      <c r="H43" s="144">
        <v>1224</v>
      </c>
      <c r="I43" s="144">
        <v>945</v>
      </c>
      <c r="J43" s="145">
        <v>1106</v>
      </c>
      <c r="K43" s="144">
        <v>-30</v>
      </c>
      <c r="L43" s="146">
        <v>-2.7124773960216997</v>
      </c>
    </row>
    <row r="44" spans="1:12" s="110" customFormat="1" ht="45.75" customHeight="1" x14ac:dyDescent="0.2">
      <c r="A44" s="604" t="s">
        <v>191</v>
      </c>
      <c r="B44" s="605"/>
      <c r="C44" s="605"/>
      <c r="D44" s="606"/>
      <c r="E44" s="113">
        <v>1.3601898477744978</v>
      </c>
      <c r="F44" s="115">
        <v>705</v>
      </c>
      <c r="G44" s="114">
        <v>696</v>
      </c>
      <c r="H44" s="114">
        <v>692</v>
      </c>
      <c r="I44" s="114">
        <v>673</v>
      </c>
      <c r="J44" s="140">
        <v>665</v>
      </c>
      <c r="K44" s="114">
        <v>40</v>
      </c>
      <c r="L44" s="116">
        <v>6.0150375939849621</v>
      </c>
    </row>
    <row r="45" spans="1:12" s="110" customFormat="1" ht="15" customHeight="1" x14ac:dyDescent="0.2">
      <c r="A45" s="120"/>
      <c r="B45" s="119"/>
      <c r="C45" s="258" t="s">
        <v>106</v>
      </c>
      <c r="E45" s="113">
        <v>58.723404255319146</v>
      </c>
      <c r="F45" s="115">
        <v>414</v>
      </c>
      <c r="G45" s="114">
        <v>409</v>
      </c>
      <c r="H45" s="114">
        <v>403</v>
      </c>
      <c r="I45" s="114">
        <v>392</v>
      </c>
      <c r="J45" s="140">
        <v>384</v>
      </c>
      <c r="K45" s="114">
        <v>30</v>
      </c>
      <c r="L45" s="116">
        <v>7.8125</v>
      </c>
    </row>
    <row r="46" spans="1:12" s="110" customFormat="1" ht="15" customHeight="1" x14ac:dyDescent="0.2">
      <c r="A46" s="123"/>
      <c r="B46" s="124"/>
      <c r="C46" s="260" t="s">
        <v>107</v>
      </c>
      <c r="D46" s="261"/>
      <c r="E46" s="125">
        <v>41.276595744680854</v>
      </c>
      <c r="F46" s="143">
        <v>291</v>
      </c>
      <c r="G46" s="144">
        <v>287</v>
      </c>
      <c r="H46" s="144">
        <v>289</v>
      </c>
      <c r="I46" s="144">
        <v>281</v>
      </c>
      <c r="J46" s="145">
        <v>281</v>
      </c>
      <c r="K46" s="144">
        <v>10</v>
      </c>
      <c r="L46" s="146">
        <v>3.5587188612099645</v>
      </c>
    </row>
    <row r="47" spans="1:12" s="110" customFormat="1" ht="39" customHeight="1" x14ac:dyDescent="0.2">
      <c r="A47" s="604" t="s">
        <v>519</v>
      </c>
      <c r="B47" s="607"/>
      <c r="C47" s="607"/>
      <c r="D47" s="608"/>
      <c r="E47" s="113">
        <v>0.43989118481217804</v>
      </c>
      <c r="F47" s="115">
        <v>228</v>
      </c>
      <c r="G47" s="114">
        <v>232</v>
      </c>
      <c r="H47" s="114">
        <v>230</v>
      </c>
      <c r="I47" s="114">
        <v>216</v>
      </c>
      <c r="J47" s="140">
        <v>229</v>
      </c>
      <c r="K47" s="114">
        <v>-1</v>
      </c>
      <c r="L47" s="116">
        <v>-0.4366812227074236</v>
      </c>
    </row>
    <row r="48" spans="1:12" s="110" customFormat="1" ht="15" customHeight="1" x14ac:dyDescent="0.2">
      <c r="A48" s="120"/>
      <c r="B48" s="119"/>
      <c r="C48" s="258" t="s">
        <v>106</v>
      </c>
      <c r="E48" s="113">
        <v>43.859649122807021</v>
      </c>
      <c r="F48" s="115">
        <v>100</v>
      </c>
      <c r="G48" s="114">
        <v>101</v>
      </c>
      <c r="H48" s="114">
        <v>100</v>
      </c>
      <c r="I48" s="114">
        <v>82</v>
      </c>
      <c r="J48" s="140">
        <v>85</v>
      </c>
      <c r="K48" s="114">
        <v>15</v>
      </c>
      <c r="L48" s="116">
        <v>17.647058823529413</v>
      </c>
    </row>
    <row r="49" spans="1:12" s="110" customFormat="1" ht="15" customHeight="1" x14ac:dyDescent="0.2">
      <c r="A49" s="123"/>
      <c r="B49" s="124"/>
      <c r="C49" s="260" t="s">
        <v>107</v>
      </c>
      <c r="D49" s="261"/>
      <c r="E49" s="125">
        <v>56.140350877192979</v>
      </c>
      <c r="F49" s="143">
        <v>128</v>
      </c>
      <c r="G49" s="144">
        <v>131</v>
      </c>
      <c r="H49" s="144">
        <v>130</v>
      </c>
      <c r="I49" s="144">
        <v>134</v>
      </c>
      <c r="J49" s="145">
        <v>144</v>
      </c>
      <c r="K49" s="144">
        <v>-16</v>
      </c>
      <c r="L49" s="146">
        <v>-11.111111111111111</v>
      </c>
    </row>
    <row r="50" spans="1:12" s="110" customFormat="1" ht="24.95" customHeight="1" x14ac:dyDescent="0.2">
      <c r="A50" s="609" t="s">
        <v>192</v>
      </c>
      <c r="B50" s="610"/>
      <c r="C50" s="610"/>
      <c r="D50" s="611"/>
      <c r="E50" s="262">
        <v>12.581273755088654</v>
      </c>
      <c r="F50" s="263">
        <v>6521</v>
      </c>
      <c r="G50" s="264">
        <v>6744</v>
      </c>
      <c r="H50" s="264">
        <v>6800</v>
      </c>
      <c r="I50" s="264">
        <v>6178</v>
      </c>
      <c r="J50" s="265">
        <v>6273</v>
      </c>
      <c r="K50" s="263">
        <v>248</v>
      </c>
      <c r="L50" s="266">
        <v>3.9534512992188744</v>
      </c>
    </row>
    <row r="51" spans="1:12" s="110" customFormat="1" ht="15" customHeight="1" x14ac:dyDescent="0.2">
      <c r="A51" s="120"/>
      <c r="B51" s="119"/>
      <c r="C51" s="258" t="s">
        <v>106</v>
      </c>
      <c r="E51" s="113">
        <v>58.687317896028219</v>
      </c>
      <c r="F51" s="115">
        <v>3827</v>
      </c>
      <c r="G51" s="114">
        <v>3929</v>
      </c>
      <c r="H51" s="114">
        <v>3986</v>
      </c>
      <c r="I51" s="114">
        <v>3606</v>
      </c>
      <c r="J51" s="140">
        <v>3655</v>
      </c>
      <c r="K51" s="114">
        <v>172</v>
      </c>
      <c r="L51" s="116">
        <v>4.7058823529411766</v>
      </c>
    </row>
    <row r="52" spans="1:12" s="110" customFormat="1" ht="15" customHeight="1" x14ac:dyDescent="0.2">
      <c r="A52" s="120"/>
      <c r="B52" s="119"/>
      <c r="C52" s="258" t="s">
        <v>107</v>
      </c>
      <c r="E52" s="113">
        <v>41.312682103971781</v>
      </c>
      <c r="F52" s="115">
        <v>2694</v>
      </c>
      <c r="G52" s="114">
        <v>2815</v>
      </c>
      <c r="H52" s="114">
        <v>2814</v>
      </c>
      <c r="I52" s="114">
        <v>2572</v>
      </c>
      <c r="J52" s="140">
        <v>2618</v>
      </c>
      <c r="K52" s="114">
        <v>76</v>
      </c>
      <c r="L52" s="116">
        <v>2.902979373567609</v>
      </c>
    </row>
    <row r="53" spans="1:12" s="110" customFormat="1" ht="15" customHeight="1" x14ac:dyDescent="0.2">
      <c r="A53" s="120"/>
      <c r="B53" s="119"/>
      <c r="C53" s="258" t="s">
        <v>187</v>
      </c>
      <c r="D53" s="110" t="s">
        <v>193</v>
      </c>
      <c r="E53" s="113">
        <v>30.746817972703575</v>
      </c>
      <c r="F53" s="115">
        <v>2005</v>
      </c>
      <c r="G53" s="114">
        <v>2308</v>
      </c>
      <c r="H53" s="114">
        <v>2416</v>
      </c>
      <c r="I53" s="114">
        <v>1773</v>
      </c>
      <c r="J53" s="140">
        <v>1953</v>
      </c>
      <c r="K53" s="114">
        <v>52</v>
      </c>
      <c r="L53" s="116">
        <v>2.6625704045058884</v>
      </c>
    </row>
    <row r="54" spans="1:12" s="110" customFormat="1" ht="15" customHeight="1" x14ac:dyDescent="0.2">
      <c r="A54" s="120"/>
      <c r="B54" s="119"/>
      <c r="D54" s="267" t="s">
        <v>194</v>
      </c>
      <c r="E54" s="113">
        <v>61.745635910224436</v>
      </c>
      <c r="F54" s="115">
        <v>1238</v>
      </c>
      <c r="G54" s="114">
        <v>1399</v>
      </c>
      <c r="H54" s="114">
        <v>1475</v>
      </c>
      <c r="I54" s="114">
        <v>1098</v>
      </c>
      <c r="J54" s="140">
        <v>1180</v>
      </c>
      <c r="K54" s="114">
        <v>58</v>
      </c>
      <c r="L54" s="116">
        <v>4.9152542372881358</v>
      </c>
    </row>
    <row r="55" spans="1:12" s="110" customFormat="1" ht="15" customHeight="1" x14ac:dyDescent="0.2">
      <c r="A55" s="120"/>
      <c r="B55" s="119"/>
      <c r="D55" s="267" t="s">
        <v>195</v>
      </c>
      <c r="E55" s="113">
        <v>38.254364089775564</v>
      </c>
      <c r="F55" s="115">
        <v>767</v>
      </c>
      <c r="G55" s="114">
        <v>909</v>
      </c>
      <c r="H55" s="114">
        <v>941</v>
      </c>
      <c r="I55" s="114">
        <v>675</v>
      </c>
      <c r="J55" s="140">
        <v>773</v>
      </c>
      <c r="K55" s="114">
        <v>-6</v>
      </c>
      <c r="L55" s="116">
        <v>-0.77619663648124193</v>
      </c>
    </row>
    <row r="56" spans="1:12" s="110" customFormat="1" ht="15" customHeight="1" x14ac:dyDescent="0.2">
      <c r="A56" s="120"/>
      <c r="B56" s="119" t="s">
        <v>196</v>
      </c>
      <c r="C56" s="258"/>
      <c r="E56" s="113">
        <v>70.043024444830309</v>
      </c>
      <c r="F56" s="115">
        <v>36304</v>
      </c>
      <c r="G56" s="114">
        <v>36098</v>
      </c>
      <c r="H56" s="114">
        <v>36223</v>
      </c>
      <c r="I56" s="114">
        <v>35851</v>
      </c>
      <c r="J56" s="140">
        <v>35805</v>
      </c>
      <c r="K56" s="114">
        <v>499</v>
      </c>
      <c r="L56" s="116">
        <v>1.3936601033375227</v>
      </c>
    </row>
    <row r="57" spans="1:12" s="110" customFormat="1" ht="15" customHeight="1" x14ac:dyDescent="0.2">
      <c r="A57" s="120"/>
      <c r="B57" s="119"/>
      <c r="C57" s="258" t="s">
        <v>106</v>
      </c>
      <c r="E57" s="113">
        <v>54.087703834288234</v>
      </c>
      <c r="F57" s="115">
        <v>19636</v>
      </c>
      <c r="G57" s="114">
        <v>19589</v>
      </c>
      <c r="H57" s="114">
        <v>19730</v>
      </c>
      <c r="I57" s="114">
        <v>19605</v>
      </c>
      <c r="J57" s="140">
        <v>19602</v>
      </c>
      <c r="K57" s="114">
        <v>34</v>
      </c>
      <c r="L57" s="116">
        <v>0.17345168860320376</v>
      </c>
    </row>
    <row r="58" spans="1:12" s="110" customFormat="1" ht="15" customHeight="1" x14ac:dyDescent="0.2">
      <c r="A58" s="120"/>
      <c r="B58" s="119"/>
      <c r="C58" s="258" t="s">
        <v>107</v>
      </c>
      <c r="E58" s="113">
        <v>45.912296165711766</v>
      </c>
      <c r="F58" s="115">
        <v>16668</v>
      </c>
      <c r="G58" s="114">
        <v>16509</v>
      </c>
      <c r="H58" s="114">
        <v>16493</v>
      </c>
      <c r="I58" s="114">
        <v>16246</v>
      </c>
      <c r="J58" s="140">
        <v>16203</v>
      </c>
      <c r="K58" s="114">
        <v>465</v>
      </c>
      <c r="L58" s="116">
        <v>2.8698389187187558</v>
      </c>
    </row>
    <row r="59" spans="1:12" s="110" customFormat="1" ht="15" customHeight="1" x14ac:dyDescent="0.2">
      <c r="A59" s="120"/>
      <c r="B59" s="119"/>
      <c r="C59" s="258" t="s">
        <v>105</v>
      </c>
      <c r="D59" s="110" t="s">
        <v>197</v>
      </c>
      <c r="E59" s="113">
        <v>92.672983693256938</v>
      </c>
      <c r="F59" s="115">
        <v>33644</v>
      </c>
      <c r="G59" s="114">
        <v>33449</v>
      </c>
      <c r="H59" s="114">
        <v>33581</v>
      </c>
      <c r="I59" s="114">
        <v>33232</v>
      </c>
      <c r="J59" s="140">
        <v>33187</v>
      </c>
      <c r="K59" s="114">
        <v>457</v>
      </c>
      <c r="L59" s="116">
        <v>1.3770452285533492</v>
      </c>
    </row>
    <row r="60" spans="1:12" s="110" customFormat="1" ht="15" customHeight="1" x14ac:dyDescent="0.2">
      <c r="A60" s="120"/>
      <c r="B60" s="119"/>
      <c r="C60" s="258"/>
      <c r="D60" s="267" t="s">
        <v>198</v>
      </c>
      <c r="E60" s="113">
        <v>52.37486624658186</v>
      </c>
      <c r="F60" s="115">
        <v>17621</v>
      </c>
      <c r="G60" s="114">
        <v>17578</v>
      </c>
      <c r="H60" s="114">
        <v>17714</v>
      </c>
      <c r="I60" s="114">
        <v>17604</v>
      </c>
      <c r="J60" s="140">
        <v>17594</v>
      </c>
      <c r="K60" s="114">
        <v>27</v>
      </c>
      <c r="L60" s="116">
        <v>0.15346140729794247</v>
      </c>
    </row>
    <row r="61" spans="1:12" s="110" customFormat="1" ht="15" customHeight="1" x14ac:dyDescent="0.2">
      <c r="A61" s="120"/>
      <c r="B61" s="119"/>
      <c r="C61" s="258"/>
      <c r="D61" s="267" t="s">
        <v>199</v>
      </c>
      <c r="E61" s="113">
        <v>47.62513375341814</v>
      </c>
      <c r="F61" s="115">
        <v>16023</v>
      </c>
      <c r="G61" s="114">
        <v>15871</v>
      </c>
      <c r="H61" s="114">
        <v>15867</v>
      </c>
      <c r="I61" s="114">
        <v>15628</v>
      </c>
      <c r="J61" s="140">
        <v>15593</v>
      </c>
      <c r="K61" s="114">
        <v>430</v>
      </c>
      <c r="L61" s="116">
        <v>2.7576476624126212</v>
      </c>
    </row>
    <row r="62" spans="1:12" s="110" customFormat="1" ht="15" customHeight="1" x14ac:dyDescent="0.2">
      <c r="A62" s="120"/>
      <c r="B62" s="119"/>
      <c r="C62" s="258"/>
      <c r="D62" s="258" t="s">
        <v>200</v>
      </c>
      <c r="E62" s="113">
        <v>7.3270163067430589</v>
      </c>
      <c r="F62" s="115">
        <v>2660</v>
      </c>
      <c r="G62" s="114">
        <v>2649</v>
      </c>
      <c r="H62" s="114">
        <v>2642</v>
      </c>
      <c r="I62" s="114">
        <v>2619</v>
      </c>
      <c r="J62" s="140">
        <v>2618</v>
      </c>
      <c r="K62" s="114">
        <v>42</v>
      </c>
      <c r="L62" s="116">
        <v>1.6042780748663101</v>
      </c>
    </row>
    <row r="63" spans="1:12" s="110" customFormat="1" ht="15" customHeight="1" x14ac:dyDescent="0.2">
      <c r="A63" s="120"/>
      <c r="B63" s="119"/>
      <c r="C63" s="258"/>
      <c r="D63" s="267" t="s">
        <v>198</v>
      </c>
      <c r="E63" s="113">
        <v>75.751879699248121</v>
      </c>
      <c r="F63" s="115">
        <v>2015</v>
      </c>
      <c r="G63" s="114">
        <v>2011</v>
      </c>
      <c r="H63" s="114">
        <v>2016</v>
      </c>
      <c r="I63" s="114">
        <v>2001</v>
      </c>
      <c r="J63" s="140">
        <v>2008</v>
      </c>
      <c r="K63" s="114">
        <v>7</v>
      </c>
      <c r="L63" s="116">
        <v>0.34860557768924305</v>
      </c>
    </row>
    <row r="64" spans="1:12" s="110" customFormat="1" ht="15" customHeight="1" x14ac:dyDescent="0.2">
      <c r="A64" s="120"/>
      <c r="B64" s="119"/>
      <c r="C64" s="258"/>
      <c r="D64" s="267" t="s">
        <v>199</v>
      </c>
      <c r="E64" s="113">
        <v>24.248120300751879</v>
      </c>
      <c r="F64" s="115">
        <v>645</v>
      </c>
      <c r="G64" s="114">
        <v>638</v>
      </c>
      <c r="H64" s="114">
        <v>626</v>
      </c>
      <c r="I64" s="114">
        <v>618</v>
      </c>
      <c r="J64" s="140">
        <v>610</v>
      </c>
      <c r="K64" s="114">
        <v>35</v>
      </c>
      <c r="L64" s="116">
        <v>5.7377049180327866</v>
      </c>
    </row>
    <row r="65" spans="1:12" s="110" customFormat="1" ht="15" customHeight="1" x14ac:dyDescent="0.2">
      <c r="A65" s="120"/>
      <c r="B65" s="119" t="s">
        <v>201</v>
      </c>
      <c r="C65" s="258"/>
      <c r="E65" s="113">
        <v>7.8968185062993186</v>
      </c>
      <c r="F65" s="115">
        <v>4093</v>
      </c>
      <c r="G65" s="114">
        <v>4000</v>
      </c>
      <c r="H65" s="114">
        <v>3967</v>
      </c>
      <c r="I65" s="114">
        <v>3897</v>
      </c>
      <c r="J65" s="140">
        <v>3788</v>
      </c>
      <c r="K65" s="114">
        <v>305</v>
      </c>
      <c r="L65" s="116">
        <v>8.0517423442449836</v>
      </c>
    </row>
    <row r="66" spans="1:12" s="110" customFormat="1" ht="15" customHeight="1" x14ac:dyDescent="0.2">
      <c r="A66" s="120"/>
      <c r="B66" s="119"/>
      <c r="C66" s="258" t="s">
        <v>106</v>
      </c>
      <c r="E66" s="113">
        <v>53.359394087466406</v>
      </c>
      <c r="F66" s="115">
        <v>2184</v>
      </c>
      <c r="G66" s="114">
        <v>2135</v>
      </c>
      <c r="H66" s="114">
        <v>2120</v>
      </c>
      <c r="I66" s="114">
        <v>2094</v>
      </c>
      <c r="J66" s="140">
        <v>2036</v>
      </c>
      <c r="K66" s="114">
        <v>148</v>
      </c>
      <c r="L66" s="116">
        <v>7.269155206286837</v>
      </c>
    </row>
    <row r="67" spans="1:12" s="110" customFormat="1" ht="15" customHeight="1" x14ac:dyDescent="0.2">
      <c r="A67" s="120"/>
      <c r="B67" s="119"/>
      <c r="C67" s="258" t="s">
        <v>107</v>
      </c>
      <c r="E67" s="113">
        <v>46.640605912533594</v>
      </c>
      <c r="F67" s="115">
        <v>1909</v>
      </c>
      <c r="G67" s="114">
        <v>1865</v>
      </c>
      <c r="H67" s="114">
        <v>1847</v>
      </c>
      <c r="I67" s="114">
        <v>1803</v>
      </c>
      <c r="J67" s="140">
        <v>1752</v>
      </c>
      <c r="K67" s="114">
        <v>157</v>
      </c>
      <c r="L67" s="116">
        <v>8.9611872146118721</v>
      </c>
    </row>
    <row r="68" spans="1:12" s="110" customFormat="1" ht="15" customHeight="1" x14ac:dyDescent="0.2">
      <c r="A68" s="120"/>
      <c r="B68" s="119"/>
      <c r="C68" s="258" t="s">
        <v>105</v>
      </c>
      <c r="D68" s="110" t="s">
        <v>202</v>
      </c>
      <c r="E68" s="113">
        <v>26.533105301734668</v>
      </c>
      <c r="F68" s="115">
        <v>1086</v>
      </c>
      <c r="G68" s="114">
        <v>1042</v>
      </c>
      <c r="H68" s="114">
        <v>1022</v>
      </c>
      <c r="I68" s="114">
        <v>978</v>
      </c>
      <c r="J68" s="140">
        <v>922</v>
      </c>
      <c r="K68" s="114">
        <v>164</v>
      </c>
      <c r="L68" s="116">
        <v>17.787418655097614</v>
      </c>
    </row>
    <row r="69" spans="1:12" s="110" customFormat="1" ht="15" customHeight="1" x14ac:dyDescent="0.2">
      <c r="A69" s="120"/>
      <c r="B69" s="119"/>
      <c r="C69" s="258"/>
      <c r="D69" s="267" t="s">
        <v>198</v>
      </c>
      <c r="E69" s="113">
        <v>47.605893186003684</v>
      </c>
      <c r="F69" s="115">
        <v>517</v>
      </c>
      <c r="G69" s="114">
        <v>490</v>
      </c>
      <c r="H69" s="114">
        <v>483</v>
      </c>
      <c r="I69" s="114">
        <v>465</v>
      </c>
      <c r="J69" s="140">
        <v>434</v>
      </c>
      <c r="K69" s="114">
        <v>83</v>
      </c>
      <c r="L69" s="116">
        <v>19.124423963133641</v>
      </c>
    </row>
    <row r="70" spans="1:12" s="110" customFormat="1" ht="15" customHeight="1" x14ac:dyDescent="0.2">
      <c r="A70" s="120"/>
      <c r="B70" s="119"/>
      <c r="C70" s="258"/>
      <c r="D70" s="267" t="s">
        <v>199</v>
      </c>
      <c r="E70" s="113">
        <v>52.394106813996316</v>
      </c>
      <c r="F70" s="115">
        <v>569</v>
      </c>
      <c r="G70" s="114">
        <v>552</v>
      </c>
      <c r="H70" s="114">
        <v>539</v>
      </c>
      <c r="I70" s="114">
        <v>513</v>
      </c>
      <c r="J70" s="140">
        <v>488</v>
      </c>
      <c r="K70" s="114">
        <v>81</v>
      </c>
      <c r="L70" s="116">
        <v>16.598360655737704</v>
      </c>
    </row>
    <row r="71" spans="1:12" s="110" customFormat="1" ht="15" customHeight="1" x14ac:dyDescent="0.2">
      <c r="A71" s="120"/>
      <c r="B71" s="119"/>
      <c r="C71" s="258"/>
      <c r="D71" s="110" t="s">
        <v>203</v>
      </c>
      <c r="E71" s="113">
        <v>68.140728072318595</v>
      </c>
      <c r="F71" s="115">
        <v>2789</v>
      </c>
      <c r="G71" s="114">
        <v>2744</v>
      </c>
      <c r="H71" s="114">
        <v>2734</v>
      </c>
      <c r="I71" s="114">
        <v>2704</v>
      </c>
      <c r="J71" s="140">
        <v>2655</v>
      </c>
      <c r="K71" s="114">
        <v>134</v>
      </c>
      <c r="L71" s="116">
        <v>5.0470809792843694</v>
      </c>
    </row>
    <row r="72" spans="1:12" s="110" customFormat="1" ht="15" customHeight="1" x14ac:dyDescent="0.2">
      <c r="A72" s="120"/>
      <c r="B72" s="119"/>
      <c r="C72" s="258"/>
      <c r="D72" s="267" t="s">
        <v>198</v>
      </c>
      <c r="E72" s="113">
        <v>54.930082466833994</v>
      </c>
      <c r="F72" s="115">
        <v>1532</v>
      </c>
      <c r="G72" s="114">
        <v>1510</v>
      </c>
      <c r="H72" s="114">
        <v>1502</v>
      </c>
      <c r="I72" s="114">
        <v>1488</v>
      </c>
      <c r="J72" s="140">
        <v>1467</v>
      </c>
      <c r="K72" s="114">
        <v>65</v>
      </c>
      <c r="L72" s="116">
        <v>4.4308111792774367</v>
      </c>
    </row>
    <row r="73" spans="1:12" s="110" customFormat="1" ht="15" customHeight="1" x14ac:dyDescent="0.2">
      <c r="A73" s="120"/>
      <c r="B73" s="119"/>
      <c r="C73" s="258"/>
      <c r="D73" s="267" t="s">
        <v>199</v>
      </c>
      <c r="E73" s="113">
        <v>45.069917533166006</v>
      </c>
      <c r="F73" s="115">
        <v>1257</v>
      </c>
      <c r="G73" s="114">
        <v>1234</v>
      </c>
      <c r="H73" s="114">
        <v>1232</v>
      </c>
      <c r="I73" s="114">
        <v>1216</v>
      </c>
      <c r="J73" s="140">
        <v>1188</v>
      </c>
      <c r="K73" s="114">
        <v>69</v>
      </c>
      <c r="L73" s="116">
        <v>5.808080808080808</v>
      </c>
    </row>
    <row r="74" spans="1:12" s="110" customFormat="1" ht="15" customHeight="1" x14ac:dyDescent="0.2">
      <c r="A74" s="120"/>
      <c r="B74" s="119"/>
      <c r="C74" s="258"/>
      <c r="D74" s="110" t="s">
        <v>204</v>
      </c>
      <c r="E74" s="113">
        <v>5.3261666259467386</v>
      </c>
      <c r="F74" s="115">
        <v>218</v>
      </c>
      <c r="G74" s="114">
        <v>214</v>
      </c>
      <c r="H74" s="114">
        <v>211</v>
      </c>
      <c r="I74" s="114">
        <v>215</v>
      </c>
      <c r="J74" s="140">
        <v>211</v>
      </c>
      <c r="K74" s="114">
        <v>7</v>
      </c>
      <c r="L74" s="116">
        <v>3.3175355450236967</v>
      </c>
    </row>
    <row r="75" spans="1:12" s="110" customFormat="1" ht="15" customHeight="1" x14ac:dyDescent="0.2">
      <c r="A75" s="120"/>
      <c r="B75" s="119"/>
      <c r="C75" s="258"/>
      <c r="D75" s="267" t="s">
        <v>198</v>
      </c>
      <c r="E75" s="113">
        <v>61.926605504587158</v>
      </c>
      <c r="F75" s="115">
        <v>135</v>
      </c>
      <c r="G75" s="114">
        <v>135</v>
      </c>
      <c r="H75" s="114">
        <v>135</v>
      </c>
      <c r="I75" s="114">
        <v>141</v>
      </c>
      <c r="J75" s="140">
        <v>135</v>
      </c>
      <c r="K75" s="114">
        <v>0</v>
      </c>
      <c r="L75" s="116">
        <v>0</v>
      </c>
    </row>
    <row r="76" spans="1:12" s="110" customFormat="1" ht="15" customHeight="1" x14ac:dyDescent="0.2">
      <c r="A76" s="120"/>
      <c r="B76" s="119"/>
      <c r="C76" s="258"/>
      <c r="D76" s="267" t="s">
        <v>199</v>
      </c>
      <c r="E76" s="113">
        <v>38.073394495412842</v>
      </c>
      <c r="F76" s="115">
        <v>83</v>
      </c>
      <c r="G76" s="114">
        <v>79</v>
      </c>
      <c r="H76" s="114">
        <v>76</v>
      </c>
      <c r="I76" s="114">
        <v>74</v>
      </c>
      <c r="J76" s="140">
        <v>76</v>
      </c>
      <c r="K76" s="114">
        <v>7</v>
      </c>
      <c r="L76" s="116">
        <v>9.2105263157894743</v>
      </c>
    </row>
    <row r="77" spans="1:12" s="110" customFormat="1" ht="15" customHeight="1" x14ac:dyDescent="0.2">
      <c r="A77" s="534"/>
      <c r="B77" s="119" t="s">
        <v>205</v>
      </c>
      <c r="C77" s="268"/>
      <c r="D77" s="182"/>
      <c r="E77" s="113">
        <v>9.4788832937817133</v>
      </c>
      <c r="F77" s="115">
        <v>4913</v>
      </c>
      <c r="G77" s="114">
        <v>4870</v>
      </c>
      <c r="H77" s="114">
        <v>4960</v>
      </c>
      <c r="I77" s="114">
        <v>4785</v>
      </c>
      <c r="J77" s="140">
        <v>4814</v>
      </c>
      <c r="K77" s="114">
        <v>99</v>
      </c>
      <c r="L77" s="116">
        <v>2.0565018695471542</v>
      </c>
    </row>
    <row r="78" spans="1:12" s="110" customFormat="1" ht="15" customHeight="1" x14ac:dyDescent="0.2">
      <c r="A78" s="120"/>
      <c r="B78" s="119"/>
      <c r="C78" s="268" t="s">
        <v>106</v>
      </c>
      <c r="D78" s="182"/>
      <c r="E78" s="113">
        <v>62.385507836352531</v>
      </c>
      <c r="F78" s="115">
        <v>3065</v>
      </c>
      <c r="G78" s="114">
        <v>2998</v>
      </c>
      <c r="H78" s="114">
        <v>3064</v>
      </c>
      <c r="I78" s="114">
        <v>2929</v>
      </c>
      <c r="J78" s="140">
        <v>2937</v>
      </c>
      <c r="K78" s="114">
        <v>128</v>
      </c>
      <c r="L78" s="116">
        <v>4.3581886278515496</v>
      </c>
    </row>
    <row r="79" spans="1:12" s="110" customFormat="1" ht="15" customHeight="1" x14ac:dyDescent="0.2">
      <c r="A79" s="123"/>
      <c r="B79" s="124"/>
      <c r="C79" s="260" t="s">
        <v>107</v>
      </c>
      <c r="D79" s="261"/>
      <c r="E79" s="125">
        <v>37.614492163647469</v>
      </c>
      <c r="F79" s="143">
        <v>1848</v>
      </c>
      <c r="G79" s="144">
        <v>1872</v>
      </c>
      <c r="H79" s="144">
        <v>1896</v>
      </c>
      <c r="I79" s="144">
        <v>1856</v>
      </c>
      <c r="J79" s="145">
        <v>1877</v>
      </c>
      <c r="K79" s="144">
        <v>-29</v>
      </c>
      <c r="L79" s="146">
        <v>-1.5450186467767715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51831</v>
      </c>
      <c r="E11" s="114">
        <v>51712</v>
      </c>
      <c r="F11" s="114">
        <v>51950</v>
      </c>
      <c r="G11" s="114">
        <v>50711</v>
      </c>
      <c r="H11" s="140">
        <v>50680</v>
      </c>
      <c r="I11" s="115">
        <v>1151</v>
      </c>
      <c r="J11" s="116">
        <v>2.271112865035517</v>
      </c>
    </row>
    <row r="12" spans="1:15" s="110" customFormat="1" ht="24.95" customHeight="1" x14ac:dyDescent="0.2">
      <c r="A12" s="193" t="s">
        <v>132</v>
      </c>
      <c r="B12" s="194" t="s">
        <v>133</v>
      </c>
      <c r="C12" s="113">
        <v>1.6939669309872469</v>
      </c>
      <c r="D12" s="115">
        <v>878</v>
      </c>
      <c r="E12" s="114">
        <v>839</v>
      </c>
      <c r="F12" s="114">
        <v>824</v>
      </c>
      <c r="G12" s="114">
        <v>826</v>
      </c>
      <c r="H12" s="140">
        <v>828</v>
      </c>
      <c r="I12" s="115">
        <v>50</v>
      </c>
      <c r="J12" s="116">
        <v>6.0386473429951693</v>
      </c>
    </row>
    <row r="13" spans="1:15" s="110" customFormat="1" ht="24.95" customHeight="1" x14ac:dyDescent="0.2">
      <c r="A13" s="193" t="s">
        <v>134</v>
      </c>
      <c r="B13" s="199" t="s">
        <v>214</v>
      </c>
      <c r="C13" s="113">
        <v>2.9036676892207365</v>
      </c>
      <c r="D13" s="115">
        <v>1505</v>
      </c>
      <c r="E13" s="114">
        <v>1517</v>
      </c>
      <c r="F13" s="114">
        <v>1517</v>
      </c>
      <c r="G13" s="114">
        <v>1498</v>
      </c>
      <c r="H13" s="140">
        <v>1581</v>
      </c>
      <c r="I13" s="115">
        <v>-76</v>
      </c>
      <c r="J13" s="116">
        <v>-4.8070841239721691</v>
      </c>
    </row>
    <row r="14" spans="1:15" s="287" customFormat="1" ht="24" customHeight="1" x14ac:dyDescent="0.2">
      <c r="A14" s="193" t="s">
        <v>215</v>
      </c>
      <c r="B14" s="199" t="s">
        <v>137</v>
      </c>
      <c r="C14" s="113">
        <v>23.439640369662943</v>
      </c>
      <c r="D14" s="115">
        <v>12149</v>
      </c>
      <c r="E14" s="114">
        <v>12135</v>
      </c>
      <c r="F14" s="114">
        <v>12240</v>
      </c>
      <c r="G14" s="114">
        <v>11905</v>
      </c>
      <c r="H14" s="140">
        <v>11909</v>
      </c>
      <c r="I14" s="115">
        <v>240</v>
      </c>
      <c r="J14" s="116">
        <v>2.0152825594088504</v>
      </c>
      <c r="K14" s="110"/>
      <c r="L14" s="110"/>
      <c r="M14" s="110"/>
      <c r="N14" s="110"/>
      <c r="O14" s="110"/>
    </row>
    <row r="15" spans="1:15" s="110" customFormat="1" ht="24.75" customHeight="1" x14ac:dyDescent="0.2">
      <c r="A15" s="193" t="s">
        <v>216</v>
      </c>
      <c r="B15" s="199" t="s">
        <v>217</v>
      </c>
      <c r="C15" s="113">
        <v>5.7301614863691617</v>
      </c>
      <c r="D15" s="115">
        <v>2970</v>
      </c>
      <c r="E15" s="114">
        <v>2989</v>
      </c>
      <c r="F15" s="114">
        <v>3005</v>
      </c>
      <c r="G15" s="114">
        <v>2935</v>
      </c>
      <c r="H15" s="140">
        <v>2905</v>
      </c>
      <c r="I15" s="115">
        <v>65</v>
      </c>
      <c r="J15" s="116">
        <v>2.2375215146299485</v>
      </c>
    </row>
    <row r="16" spans="1:15" s="287" customFormat="1" ht="24.95" customHeight="1" x14ac:dyDescent="0.2">
      <c r="A16" s="193" t="s">
        <v>218</v>
      </c>
      <c r="B16" s="199" t="s">
        <v>141</v>
      </c>
      <c r="C16" s="113">
        <v>10.495649321834424</v>
      </c>
      <c r="D16" s="115">
        <v>5440</v>
      </c>
      <c r="E16" s="114">
        <v>5449</v>
      </c>
      <c r="F16" s="114">
        <v>5502</v>
      </c>
      <c r="G16" s="114">
        <v>5361</v>
      </c>
      <c r="H16" s="140">
        <v>5314</v>
      </c>
      <c r="I16" s="115">
        <v>126</v>
      </c>
      <c r="J16" s="116">
        <v>2.3710952201731277</v>
      </c>
      <c r="K16" s="110"/>
      <c r="L16" s="110"/>
      <c r="M16" s="110"/>
      <c r="N16" s="110"/>
      <c r="O16" s="110"/>
    </row>
    <row r="17" spans="1:15" s="110" customFormat="1" ht="24.95" customHeight="1" x14ac:dyDescent="0.2">
      <c r="A17" s="193" t="s">
        <v>219</v>
      </c>
      <c r="B17" s="199" t="s">
        <v>220</v>
      </c>
      <c r="C17" s="113">
        <v>7.2138295614593586</v>
      </c>
      <c r="D17" s="115">
        <v>3739</v>
      </c>
      <c r="E17" s="114">
        <v>3697</v>
      </c>
      <c r="F17" s="114">
        <v>3733</v>
      </c>
      <c r="G17" s="114">
        <v>3609</v>
      </c>
      <c r="H17" s="140">
        <v>3690</v>
      </c>
      <c r="I17" s="115">
        <v>49</v>
      </c>
      <c r="J17" s="116">
        <v>1.3279132791327912</v>
      </c>
    </row>
    <row r="18" spans="1:15" s="287" customFormat="1" ht="24.95" customHeight="1" x14ac:dyDescent="0.2">
      <c r="A18" s="201" t="s">
        <v>144</v>
      </c>
      <c r="B18" s="202" t="s">
        <v>145</v>
      </c>
      <c r="C18" s="113">
        <v>9.056356234685806</v>
      </c>
      <c r="D18" s="115">
        <v>4694</v>
      </c>
      <c r="E18" s="114">
        <v>4676</v>
      </c>
      <c r="F18" s="114">
        <v>4730</v>
      </c>
      <c r="G18" s="114">
        <v>4568</v>
      </c>
      <c r="H18" s="140">
        <v>4531</v>
      </c>
      <c r="I18" s="115">
        <v>163</v>
      </c>
      <c r="J18" s="116">
        <v>3.5974398587508278</v>
      </c>
      <c r="K18" s="110"/>
      <c r="L18" s="110"/>
      <c r="M18" s="110"/>
      <c r="N18" s="110"/>
      <c r="O18" s="110"/>
    </row>
    <row r="19" spans="1:15" s="110" customFormat="1" ht="24.95" customHeight="1" x14ac:dyDescent="0.2">
      <c r="A19" s="193" t="s">
        <v>146</v>
      </c>
      <c r="B19" s="199" t="s">
        <v>147</v>
      </c>
      <c r="C19" s="113">
        <v>16.056028245644498</v>
      </c>
      <c r="D19" s="115">
        <v>8322</v>
      </c>
      <c r="E19" s="114">
        <v>8322</v>
      </c>
      <c r="F19" s="114">
        <v>8329</v>
      </c>
      <c r="G19" s="114">
        <v>8022</v>
      </c>
      <c r="H19" s="140">
        <v>8036</v>
      </c>
      <c r="I19" s="115">
        <v>286</v>
      </c>
      <c r="J19" s="116">
        <v>3.5589845694375311</v>
      </c>
    </row>
    <row r="20" spans="1:15" s="287" customFormat="1" ht="24.95" customHeight="1" x14ac:dyDescent="0.2">
      <c r="A20" s="193" t="s">
        <v>148</v>
      </c>
      <c r="B20" s="199" t="s">
        <v>149</v>
      </c>
      <c r="C20" s="113">
        <v>5.4388300437961838</v>
      </c>
      <c r="D20" s="115">
        <v>2819</v>
      </c>
      <c r="E20" s="114">
        <v>2831</v>
      </c>
      <c r="F20" s="114">
        <v>2822</v>
      </c>
      <c r="G20" s="114">
        <v>2757</v>
      </c>
      <c r="H20" s="140">
        <v>2616</v>
      </c>
      <c r="I20" s="115">
        <v>203</v>
      </c>
      <c r="J20" s="116">
        <v>7.7599388379204894</v>
      </c>
      <c r="K20" s="110"/>
      <c r="L20" s="110"/>
      <c r="M20" s="110"/>
      <c r="N20" s="110"/>
      <c r="O20" s="110"/>
    </row>
    <row r="21" spans="1:15" s="110" customFormat="1" ht="24.95" customHeight="1" x14ac:dyDescent="0.2">
      <c r="A21" s="201" t="s">
        <v>150</v>
      </c>
      <c r="B21" s="202" t="s">
        <v>151</v>
      </c>
      <c r="C21" s="113">
        <v>2.4753525882194052</v>
      </c>
      <c r="D21" s="115">
        <v>1283</v>
      </c>
      <c r="E21" s="114">
        <v>1275</v>
      </c>
      <c r="F21" s="114">
        <v>1298</v>
      </c>
      <c r="G21" s="114">
        <v>1297</v>
      </c>
      <c r="H21" s="140">
        <v>1262</v>
      </c>
      <c r="I21" s="115">
        <v>21</v>
      </c>
      <c r="J21" s="116">
        <v>1.6640253565768621</v>
      </c>
    </row>
    <row r="22" spans="1:15" s="110" customFormat="1" ht="24.95" customHeight="1" x14ac:dyDescent="0.2">
      <c r="A22" s="201" t="s">
        <v>152</v>
      </c>
      <c r="B22" s="199" t="s">
        <v>153</v>
      </c>
      <c r="C22" s="113">
        <v>1.2675811772877235</v>
      </c>
      <c r="D22" s="115">
        <v>657</v>
      </c>
      <c r="E22" s="114">
        <v>658</v>
      </c>
      <c r="F22" s="114">
        <v>659</v>
      </c>
      <c r="G22" s="114">
        <v>617</v>
      </c>
      <c r="H22" s="140">
        <v>633</v>
      </c>
      <c r="I22" s="115">
        <v>24</v>
      </c>
      <c r="J22" s="116">
        <v>3.7914691943127963</v>
      </c>
    </row>
    <row r="23" spans="1:15" s="110" customFormat="1" ht="24.95" customHeight="1" x14ac:dyDescent="0.2">
      <c r="A23" s="193" t="s">
        <v>154</v>
      </c>
      <c r="B23" s="199" t="s">
        <v>155</v>
      </c>
      <c r="C23" s="113">
        <v>2.1068472535741161</v>
      </c>
      <c r="D23" s="115">
        <v>1092</v>
      </c>
      <c r="E23" s="114">
        <v>1099</v>
      </c>
      <c r="F23" s="114">
        <v>1109</v>
      </c>
      <c r="G23" s="114">
        <v>1079</v>
      </c>
      <c r="H23" s="140">
        <v>1082</v>
      </c>
      <c r="I23" s="115">
        <v>10</v>
      </c>
      <c r="J23" s="116">
        <v>0.92421441774491686</v>
      </c>
    </row>
    <row r="24" spans="1:15" s="110" customFormat="1" ht="24.95" customHeight="1" x14ac:dyDescent="0.2">
      <c r="A24" s="193" t="s">
        <v>156</v>
      </c>
      <c r="B24" s="199" t="s">
        <v>221</v>
      </c>
      <c r="C24" s="113">
        <v>4.3680422912928556</v>
      </c>
      <c r="D24" s="115">
        <v>2264</v>
      </c>
      <c r="E24" s="114">
        <v>2298</v>
      </c>
      <c r="F24" s="114">
        <v>2304</v>
      </c>
      <c r="G24" s="114">
        <v>2233</v>
      </c>
      <c r="H24" s="140">
        <v>2235</v>
      </c>
      <c r="I24" s="115">
        <v>29</v>
      </c>
      <c r="J24" s="116">
        <v>1.2975391498881432</v>
      </c>
    </row>
    <row r="25" spans="1:15" s="110" customFormat="1" ht="24.95" customHeight="1" x14ac:dyDescent="0.2">
      <c r="A25" s="193" t="s">
        <v>222</v>
      </c>
      <c r="B25" s="204" t="s">
        <v>159</v>
      </c>
      <c r="C25" s="113">
        <v>2.7145916536435726</v>
      </c>
      <c r="D25" s="115">
        <v>1407</v>
      </c>
      <c r="E25" s="114">
        <v>1356</v>
      </c>
      <c r="F25" s="114">
        <v>1396</v>
      </c>
      <c r="G25" s="114">
        <v>1384</v>
      </c>
      <c r="H25" s="140">
        <v>1334</v>
      </c>
      <c r="I25" s="115">
        <v>73</v>
      </c>
      <c r="J25" s="116">
        <v>5.4722638680659674</v>
      </c>
    </row>
    <row r="26" spans="1:15" s="110" customFormat="1" ht="24.95" customHeight="1" x14ac:dyDescent="0.2">
      <c r="A26" s="201">
        <v>782.78300000000002</v>
      </c>
      <c r="B26" s="203" t="s">
        <v>160</v>
      </c>
      <c r="C26" s="113">
        <v>2.9441839825587004</v>
      </c>
      <c r="D26" s="115">
        <v>1526</v>
      </c>
      <c r="E26" s="114">
        <v>1542</v>
      </c>
      <c r="F26" s="114">
        <v>1677</v>
      </c>
      <c r="G26" s="114">
        <v>1729</v>
      </c>
      <c r="H26" s="140">
        <v>1832</v>
      </c>
      <c r="I26" s="115">
        <v>-306</v>
      </c>
      <c r="J26" s="116">
        <v>-16.703056768558952</v>
      </c>
    </row>
    <row r="27" spans="1:15" s="110" customFormat="1" ht="24.95" customHeight="1" x14ac:dyDescent="0.2">
      <c r="A27" s="193" t="s">
        <v>161</v>
      </c>
      <c r="B27" s="199" t="s">
        <v>223</v>
      </c>
      <c r="C27" s="113">
        <v>4.2619281896934265</v>
      </c>
      <c r="D27" s="115">
        <v>2209</v>
      </c>
      <c r="E27" s="114">
        <v>2194</v>
      </c>
      <c r="F27" s="114">
        <v>2198</v>
      </c>
      <c r="G27" s="114">
        <v>2169</v>
      </c>
      <c r="H27" s="140">
        <v>2173</v>
      </c>
      <c r="I27" s="115">
        <v>36</v>
      </c>
      <c r="J27" s="116">
        <v>1.6566958122411413</v>
      </c>
    </row>
    <row r="28" spans="1:15" s="110" customFormat="1" ht="24.95" customHeight="1" x14ac:dyDescent="0.2">
      <c r="A28" s="193" t="s">
        <v>163</v>
      </c>
      <c r="B28" s="199" t="s">
        <v>164</v>
      </c>
      <c r="C28" s="113">
        <v>2.652852539985723</v>
      </c>
      <c r="D28" s="115">
        <v>1375</v>
      </c>
      <c r="E28" s="114">
        <v>1366</v>
      </c>
      <c r="F28" s="114">
        <v>1347</v>
      </c>
      <c r="G28" s="114">
        <v>1320</v>
      </c>
      <c r="H28" s="140">
        <v>1328</v>
      </c>
      <c r="I28" s="115">
        <v>47</v>
      </c>
      <c r="J28" s="116">
        <v>3.5391566265060241</v>
      </c>
    </row>
    <row r="29" spans="1:15" s="110" customFormat="1" ht="24.95" customHeight="1" x14ac:dyDescent="0.2">
      <c r="A29" s="193">
        <v>86</v>
      </c>
      <c r="B29" s="199" t="s">
        <v>165</v>
      </c>
      <c r="C29" s="113">
        <v>6.2530146051590743</v>
      </c>
      <c r="D29" s="115">
        <v>3241</v>
      </c>
      <c r="E29" s="114">
        <v>3227</v>
      </c>
      <c r="F29" s="114">
        <v>3210</v>
      </c>
      <c r="G29" s="114">
        <v>3156</v>
      </c>
      <c r="H29" s="140">
        <v>3172</v>
      </c>
      <c r="I29" s="115">
        <v>69</v>
      </c>
      <c r="J29" s="116">
        <v>2.1752837326607817</v>
      </c>
    </row>
    <row r="30" spans="1:15" s="110" customFormat="1" ht="24.95" customHeight="1" x14ac:dyDescent="0.2">
      <c r="A30" s="193">
        <v>87.88</v>
      </c>
      <c r="B30" s="204" t="s">
        <v>166</v>
      </c>
      <c r="C30" s="113">
        <v>10.092415735756594</v>
      </c>
      <c r="D30" s="115">
        <v>5231</v>
      </c>
      <c r="E30" s="114">
        <v>5195</v>
      </c>
      <c r="F30" s="114">
        <v>5129</v>
      </c>
      <c r="G30" s="114">
        <v>5001</v>
      </c>
      <c r="H30" s="140">
        <v>4974</v>
      </c>
      <c r="I30" s="115">
        <v>257</v>
      </c>
      <c r="J30" s="116">
        <v>5.1668677121029356</v>
      </c>
    </row>
    <row r="31" spans="1:15" s="110" customFormat="1" ht="24.95" customHeight="1" x14ac:dyDescent="0.2">
      <c r="A31" s="193" t="s">
        <v>167</v>
      </c>
      <c r="B31" s="199" t="s">
        <v>168</v>
      </c>
      <c r="C31" s="113">
        <v>2.2747004688313943</v>
      </c>
      <c r="D31" s="115">
        <v>1179</v>
      </c>
      <c r="E31" s="114">
        <v>1182</v>
      </c>
      <c r="F31" s="114">
        <v>1161</v>
      </c>
      <c r="G31" s="114">
        <v>1150</v>
      </c>
      <c r="H31" s="140">
        <v>1154</v>
      </c>
      <c r="I31" s="115">
        <v>25</v>
      </c>
      <c r="J31" s="116">
        <v>2.1663778162911611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1.6939669309872469</v>
      </c>
      <c r="D34" s="115">
        <v>878</v>
      </c>
      <c r="E34" s="114">
        <v>839</v>
      </c>
      <c r="F34" s="114">
        <v>824</v>
      </c>
      <c r="G34" s="114">
        <v>826</v>
      </c>
      <c r="H34" s="140">
        <v>828</v>
      </c>
      <c r="I34" s="115">
        <v>50</v>
      </c>
      <c r="J34" s="116">
        <v>6.0386473429951693</v>
      </c>
    </row>
    <row r="35" spans="1:10" s="110" customFormat="1" ht="24.95" customHeight="1" x14ac:dyDescent="0.2">
      <c r="A35" s="292" t="s">
        <v>171</v>
      </c>
      <c r="B35" s="293" t="s">
        <v>172</v>
      </c>
      <c r="C35" s="113">
        <v>35.399664293569487</v>
      </c>
      <c r="D35" s="115">
        <v>18348</v>
      </c>
      <c r="E35" s="114">
        <v>18328</v>
      </c>
      <c r="F35" s="114">
        <v>18487</v>
      </c>
      <c r="G35" s="114">
        <v>17971</v>
      </c>
      <c r="H35" s="140">
        <v>18021</v>
      </c>
      <c r="I35" s="115">
        <v>327</v>
      </c>
      <c r="J35" s="116">
        <v>1.8145496920259696</v>
      </c>
    </row>
    <row r="36" spans="1:10" s="110" customFormat="1" ht="24.95" customHeight="1" x14ac:dyDescent="0.2">
      <c r="A36" s="294" t="s">
        <v>173</v>
      </c>
      <c r="B36" s="295" t="s">
        <v>174</v>
      </c>
      <c r="C36" s="125">
        <v>62.906368775443269</v>
      </c>
      <c r="D36" s="143">
        <v>32605</v>
      </c>
      <c r="E36" s="144">
        <v>32545</v>
      </c>
      <c r="F36" s="144">
        <v>32639</v>
      </c>
      <c r="G36" s="144">
        <v>31914</v>
      </c>
      <c r="H36" s="145">
        <v>31831</v>
      </c>
      <c r="I36" s="143">
        <v>774</v>
      </c>
      <c r="J36" s="146">
        <v>2.4315918444283873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2020-09-25T07:25:33Z</dcterms:created>
  <dcterms:modified xsi:type="dcterms:W3CDTF">2020-09-28T08:06:58Z</dcterms:modified>
</cp:coreProperties>
</file>