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K57" i="15"/>
  <c r="L57" i="15" s="1"/>
  <c r="C38" i="24"/>
  <c r="C37" i="24"/>
  <c r="C35" i="24"/>
  <c r="C34" i="24"/>
  <c r="G34" i="24" s="1"/>
  <c r="C33" i="24"/>
  <c r="C32" i="24"/>
  <c r="C31" i="24"/>
  <c r="C30" i="24"/>
  <c r="G30" i="24" s="1"/>
  <c r="C29" i="24"/>
  <c r="C28" i="24"/>
  <c r="C27" i="24"/>
  <c r="C26" i="24"/>
  <c r="G26" i="24" s="1"/>
  <c r="C25" i="24"/>
  <c r="C24" i="24"/>
  <c r="C23" i="24"/>
  <c r="C22" i="24"/>
  <c r="C21" i="24"/>
  <c r="C20" i="24"/>
  <c r="C19" i="24"/>
  <c r="C18" i="24"/>
  <c r="G18" i="24" s="1"/>
  <c r="C17" i="24"/>
  <c r="C16" i="24"/>
  <c r="C15" i="24"/>
  <c r="C9" i="24"/>
  <c r="C8" i="24"/>
  <c r="C7" i="24"/>
  <c r="B38" i="24"/>
  <c r="B37" i="24"/>
  <c r="B35" i="24"/>
  <c r="K35" i="24" s="1"/>
  <c r="B34" i="24"/>
  <c r="B33" i="24"/>
  <c r="B32" i="24"/>
  <c r="B31" i="24"/>
  <c r="B30" i="24"/>
  <c r="B29" i="24"/>
  <c r="B28" i="24"/>
  <c r="B27" i="24"/>
  <c r="K27" i="24" s="1"/>
  <c r="B26" i="24"/>
  <c r="B25" i="24"/>
  <c r="B24" i="24"/>
  <c r="B23" i="24"/>
  <c r="B22" i="24"/>
  <c r="B21" i="24"/>
  <c r="B20" i="24"/>
  <c r="B19" i="24"/>
  <c r="B18" i="24"/>
  <c r="B17" i="24"/>
  <c r="B16" i="24"/>
  <c r="B15" i="24"/>
  <c r="B9" i="24"/>
  <c r="B8" i="24"/>
  <c r="B7" i="24"/>
  <c r="G17" i="24" l="1"/>
  <c r="M17" i="24"/>
  <c r="E17" i="24"/>
  <c r="L17" i="24"/>
  <c r="I17" i="24"/>
  <c r="G25" i="24"/>
  <c r="M25" i="24"/>
  <c r="E25" i="24"/>
  <c r="L25" i="24"/>
  <c r="I25" i="24"/>
  <c r="G33" i="24"/>
  <c r="M33" i="24"/>
  <c r="E33" i="24"/>
  <c r="L33" i="24"/>
  <c r="I33" i="24"/>
  <c r="F19" i="24"/>
  <c r="D19" i="24"/>
  <c r="J19" i="24"/>
  <c r="H19" i="24"/>
  <c r="K26" i="24"/>
  <c r="J26" i="24"/>
  <c r="H26" i="24"/>
  <c r="F26" i="24"/>
  <c r="D26" i="24"/>
  <c r="I16" i="24"/>
  <c r="L16" i="24"/>
  <c r="G16" i="24"/>
  <c r="E16" i="24"/>
  <c r="M16" i="24"/>
  <c r="G29" i="24"/>
  <c r="M29" i="24"/>
  <c r="E29" i="24"/>
  <c r="L29" i="24"/>
  <c r="I29" i="24"/>
  <c r="K32" i="24"/>
  <c r="J32" i="24"/>
  <c r="H32" i="24"/>
  <c r="F32" i="24"/>
  <c r="D32" i="24"/>
  <c r="I22" i="24"/>
  <c r="L22" i="24"/>
  <c r="M22" i="24"/>
  <c r="E22" i="24"/>
  <c r="G35" i="24"/>
  <c r="M35" i="24"/>
  <c r="E35" i="24"/>
  <c r="L35" i="24"/>
  <c r="I35" i="24"/>
  <c r="F7" i="24"/>
  <c r="D7" i="24"/>
  <c r="J7" i="24"/>
  <c r="H7" i="24"/>
  <c r="K16" i="24"/>
  <c r="J16" i="24"/>
  <c r="H16" i="24"/>
  <c r="F16" i="24"/>
  <c r="D16" i="24"/>
  <c r="K20" i="24"/>
  <c r="J20" i="24"/>
  <c r="H20" i="24"/>
  <c r="F20" i="24"/>
  <c r="D20" i="24"/>
  <c r="F33" i="24"/>
  <c r="D33" i="24"/>
  <c r="J33" i="24"/>
  <c r="H33" i="24"/>
  <c r="K33" i="24"/>
  <c r="G19" i="24"/>
  <c r="M19" i="24"/>
  <c r="E19" i="24"/>
  <c r="L19" i="24"/>
  <c r="I19" i="24"/>
  <c r="G23" i="24"/>
  <c r="M23" i="24"/>
  <c r="E23" i="24"/>
  <c r="L23" i="24"/>
  <c r="I23" i="24"/>
  <c r="I37" i="24"/>
  <c r="G37" i="24"/>
  <c r="L37" i="24"/>
  <c r="M37" i="24"/>
  <c r="E37" i="24"/>
  <c r="K7" i="24"/>
  <c r="F27" i="24"/>
  <c r="D27" i="24"/>
  <c r="J27" i="24"/>
  <c r="H27" i="24"/>
  <c r="D38" i="24"/>
  <c r="K38" i="24"/>
  <c r="J38" i="24"/>
  <c r="H38" i="24"/>
  <c r="F38" i="24"/>
  <c r="I30" i="24"/>
  <c r="L30" i="24"/>
  <c r="M30" i="24"/>
  <c r="E30" i="24"/>
  <c r="K58" i="24"/>
  <c r="I58" i="24"/>
  <c r="J58" i="24"/>
  <c r="K74" i="24"/>
  <c r="I74" i="24"/>
  <c r="J74" i="24"/>
  <c r="F9" i="24"/>
  <c r="D9" i="24"/>
  <c r="J9" i="24"/>
  <c r="H9" i="24"/>
  <c r="K9" i="24"/>
  <c r="F29" i="24"/>
  <c r="D29" i="24"/>
  <c r="J29" i="24"/>
  <c r="H29" i="24"/>
  <c r="K29" i="24"/>
  <c r="F23" i="24"/>
  <c r="D23" i="24"/>
  <c r="J23" i="24"/>
  <c r="H23" i="24"/>
  <c r="K23" i="24"/>
  <c r="K30" i="24"/>
  <c r="J30" i="24"/>
  <c r="H30" i="24"/>
  <c r="F30" i="24"/>
  <c r="D30" i="24"/>
  <c r="F17" i="24"/>
  <c r="D17" i="24"/>
  <c r="J17" i="24"/>
  <c r="H17" i="24"/>
  <c r="K17" i="24"/>
  <c r="K34" i="24"/>
  <c r="J34" i="24"/>
  <c r="H34" i="24"/>
  <c r="F34" i="24"/>
  <c r="D34" i="24"/>
  <c r="I20" i="24"/>
  <c r="L20" i="24"/>
  <c r="M20" i="24"/>
  <c r="G20" i="24"/>
  <c r="E20" i="24"/>
  <c r="I24" i="24"/>
  <c r="L24" i="24"/>
  <c r="G24" i="24"/>
  <c r="E24" i="24"/>
  <c r="M24" i="24"/>
  <c r="M38" i="24"/>
  <c r="E38" i="24"/>
  <c r="L38" i="24"/>
  <c r="G38" i="24"/>
  <c r="F15" i="24"/>
  <c r="D15" i="24"/>
  <c r="J15" i="24"/>
  <c r="H15" i="24"/>
  <c r="K15" i="24"/>
  <c r="K8" i="24"/>
  <c r="J8" i="24"/>
  <c r="H8" i="24"/>
  <c r="F8" i="24"/>
  <c r="D8" i="24"/>
  <c r="B14" i="24"/>
  <c r="B6" i="24"/>
  <c r="F21" i="24"/>
  <c r="D21" i="24"/>
  <c r="J21" i="24"/>
  <c r="H21" i="24"/>
  <c r="K21" i="24"/>
  <c r="K24" i="24"/>
  <c r="J24" i="24"/>
  <c r="H24" i="24"/>
  <c r="F24" i="24"/>
  <c r="D24" i="24"/>
  <c r="K28" i="24"/>
  <c r="J28" i="24"/>
  <c r="H28" i="24"/>
  <c r="F28" i="24"/>
  <c r="D28" i="24"/>
  <c r="I8" i="24"/>
  <c r="L8" i="24"/>
  <c r="M8" i="24"/>
  <c r="G8" i="24"/>
  <c r="E8" i="24"/>
  <c r="G9" i="24"/>
  <c r="M9" i="24"/>
  <c r="E9" i="24"/>
  <c r="L9" i="24"/>
  <c r="I9" i="24"/>
  <c r="C14" i="24"/>
  <c r="C6" i="24"/>
  <c r="G27" i="24"/>
  <c r="M27" i="24"/>
  <c r="E27" i="24"/>
  <c r="L27" i="24"/>
  <c r="I27" i="24"/>
  <c r="G31" i="24"/>
  <c r="M31" i="24"/>
  <c r="E31" i="24"/>
  <c r="L31" i="24"/>
  <c r="I31" i="24"/>
  <c r="K19" i="24"/>
  <c r="K22" i="24"/>
  <c r="J22" i="24"/>
  <c r="H22" i="24"/>
  <c r="F22" i="24"/>
  <c r="D22" i="24"/>
  <c r="K18" i="24"/>
  <c r="J18" i="24"/>
  <c r="H18" i="24"/>
  <c r="F18" i="24"/>
  <c r="D18" i="24"/>
  <c r="F31" i="24"/>
  <c r="D31" i="24"/>
  <c r="J31" i="24"/>
  <c r="H31" i="24"/>
  <c r="K31" i="24"/>
  <c r="F35" i="24"/>
  <c r="D35" i="24"/>
  <c r="J35" i="24"/>
  <c r="H35" i="24"/>
  <c r="B45" i="24"/>
  <c r="B39" i="24"/>
  <c r="G7" i="24"/>
  <c r="M7" i="24"/>
  <c r="E7" i="24"/>
  <c r="L7" i="24"/>
  <c r="I7" i="24"/>
  <c r="G21" i="24"/>
  <c r="M21" i="24"/>
  <c r="E21" i="24"/>
  <c r="L21" i="24"/>
  <c r="I21" i="24"/>
  <c r="C45" i="24"/>
  <c r="C39" i="24"/>
  <c r="G22" i="24"/>
  <c r="I38" i="24"/>
  <c r="K66" i="24"/>
  <c r="I66" i="24"/>
  <c r="J66" i="24"/>
  <c r="H37" i="24"/>
  <c r="F37" i="24"/>
  <c r="D37" i="24"/>
  <c r="J37" i="24"/>
  <c r="K37" i="24"/>
  <c r="F25" i="24"/>
  <c r="D25" i="24"/>
  <c r="J25" i="24"/>
  <c r="H25" i="24"/>
  <c r="K25" i="24"/>
  <c r="G15" i="24"/>
  <c r="M15" i="24"/>
  <c r="E15" i="24"/>
  <c r="L15" i="24"/>
  <c r="I15" i="24"/>
  <c r="I28" i="24"/>
  <c r="L28" i="24"/>
  <c r="M28" i="24"/>
  <c r="G28" i="24"/>
  <c r="E28" i="24"/>
  <c r="I32" i="24"/>
  <c r="L32" i="24"/>
  <c r="G32" i="24"/>
  <c r="E32" i="24"/>
  <c r="M32" i="24"/>
  <c r="J77" i="24"/>
  <c r="K53" i="24"/>
  <c r="I53" i="24"/>
  <c r="K61" i="24"/>
  <c r="I61" i="24"/>
  <c r="K69" i="24"/>
  <c r="I69" i="24"/>
  <c r="I43" i="24"/>
  <c r="G43" i="24"/>
  <c r="L43" i="24"/>
  <c r="K55" i="24"/>
  <c r="I55" i="24"/>
  <c r="K63" i="24"/>
  <c r="I63" i="24"/>
  <c r="K71" i="24"/>
  <c r="I71" i="24"/>
  <c r="K52" i="24"/>
  <c r="I52" i="24"/>
  <c r="K60" i="24"/>
  <c r="I60" i="24"/>
  <c r="K68" i="24"/>
  <c r="I68" i="24"/>
  <c r="E18" i="24"/>
  <c r="E26" i="24"/>
  <c r="E34" i="24"/>
  <c r="K57" i="24"/>
  <c r="I57" i="24"/>
  <c r="K65" i="24"/>
  <c r="I65" i="24"/>
  <c r="K73" i="24"/>
  <c r="I73" i="24"/>
  <c r="I41" i="24"/>
  <c r="G41" i="24"/>
  <c r="L41" i="24"/>
  <c r="K54" i="24"/>
  <c r="I54" i="24"/>
  <c r="K62" i="24"/>
  <c r="I62" i="24"/>
  <c r="K70" i="24"/>
  <c r="I70" i="24"/>
  <c r="I18" i="24"/>
  <c r="L18" i="24"/>
  <c r="I26" i="24"/>
  <c r="L26" i="24"/>
  <c r="I34" i="24"/>
  <c r="L34" i="24"/>
  <c r="M18" i="24"/>
  <c r="M26" i="24"/>
  <c r="M34" i="24"/>
  <c r="K51" i="24"/>
  <c r="I51" i="24"/>
  <c r="K59" i="24"/>
  <c r="I59" i="24"/>
  <c r="K67" i="24"/>
  <c r="I67" i="24"/>
  <c r="K75" i="24"/>
  <c r="K77" i="24" s="1"/>
  <c r="I75" i="24"/>
  <c r="I77" i="24" s="1"/>
  <c r="K56" i="24"/>
  <c r="I56" i="24"/>
  <c r="K64" i="24"/>
  <c r="I64" i="24"/>
  <c r="K72" i="24"/>
  <c r="I72" i="24"/>
  <c r="F40" i="24"/>
  <c r="J41" i="24"/>
  <c r="F42" i="24"/>
  <c r="J43" i="24"/>
  <c r="F44" i="24"/>
  <c r="H40" i="24"/>
  <c r="H42" i="24"/>
  <c r="H44" i="24"/>
  <c r="J40" i="24"/>
  <c r="J42" i="24"/>
  <c r="J44" i="24"/>
  <c r="E40" i="24"/>
  <c r="E42" i="24"/>
  <c r="E44" i="24"/>
  <c r="H45" i="24" l="1"/>
  <c r="F45" i="24"/>
  <c r="D45" i="24"/>
  <c r="J45" i="24"/>
  <c r="K45" i="24"/>
  <c r="I14" i="24"/>
  <c r="L14" i="24"/>
  <c r="M14" i="24"/>
  <c r="E14" i="24"/>
  <c r="G14" i="24"/>
  <c r="K6" i="24"/>
  <c r="J6" i="24"/>
  <c r="H6" i="24"/>
  <c r="F6" i="24"/>
  <c r="D6" i="24"/>
  <c r="I39" i="24"/>
  <c r="G39" i="24"/>
  <c r="L39" i="24"/>
  <c r="M39" i="24"/>
  <c r="E39" i="24"/>
  <c r="K14" i="24"/>
  <c r="J14" i="24"/>
  <c r="H14" i="24"/>
  <c r="F14" i="24"/>
  <c r="D14" i="24"/>
  <c r="J79" i="24"/>
  <c r="J78" i="24"/>
  <c r="I45" i="24"/>
  <c r="G45" i="24"/>
  <c r="L45" i="24"/>
  <c r="E45" i="24"/>
  <c r="M45" i="24"/>
  <c r="I78" i="24"/>
  <c r="I79" i="24"/>
  <c r="K79" i="24"/>
  <c r="K78" i="24"/>
  <c r="H39" i="24"/>
  <c r="F39" i="24"/>
  <c r="D39" i="24"/>
  <c r="J39" i="24"/>
  <c r="K39" i="24"/>
  <c r="I6" i="24"/>
  <c r="L6" i="24"/>
  <c r="M6" i="24"/>
  <c r="G6" i="24"/>
  <c r="E6" i="24"/>
  <c r="I83" i="24" l="1"/>
  <c r="I82" i="24"/>
  <c r="I81" i="24"/>
</calcChain>
</file>

<file path=xl/sharedStrings.xml><?xml version="1.0" encoding="utf-8"?>
<sst xmlns="http://schemas.openxmlformats.org/spreadsheetml/2006/main" count="1689" uniqueCount="521">
  <si>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</si>
  <si>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</si>
  <si>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</si>
  <si>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</si>
  <si>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</si>
  <si>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</si>
  <si>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</si>
  <si>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</si>
  <si>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</si>
  <si>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</si>
  <si>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</si>
  <si>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</si>
  <si>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</si>
  <si>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Leer (03457)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</si>
  <si>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</si>
  <si>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</si>
  <si>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</si>
  <si>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</si>
  <si>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</si>
  <si>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</si>
  <si>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</si>
  <si>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</si>
  <si>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</si>
  <si>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</si>
  <si>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</si>
  <si>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</si>
  <si>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</si>
  <si>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</si>
  <si>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</si>
  <si>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</si>
  <si>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</si>
  <si>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</si>
  <si>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</si>
  <si>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</si>
  <si>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</si>
  <si>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</si>
  <si>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</si>
  <si>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</si>
  <si>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</si>
  <si>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</si>
  <si>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</si>
  <si>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</si>
  <si>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</si>
  <si>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</si>
  <si>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</si>
  <si>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</si>
  <si>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</si>
  <si>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</si>
  <si>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</si>
  <si>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</si>
  <si>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</si>
  <si>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</si>
  <si>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</si>
  <si>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</si>
  <si>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</si>
  <si>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</si>
  <si>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</si>
  <si>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</si>
  <si>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</si>
  <si>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</si>
  <si>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</si>
  <si>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</si>
  <si>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</si>
  <si>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</si>
  <si>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</si>
  <si>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</si>
  <si>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</si>
  <si>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</si>
  <si>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</si>
  <si>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</si>
  <si>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</si>
  <si>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</si>
  <si>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</si>
  <si>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</si>
  <si>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</si>
  <si>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</si>
  <si>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</si>
  <si>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</si>
  <si>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</si>
  <si>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</si>
  <si>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</si>
  <si>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</si>
  <si>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</si>
  <si>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</si>
  <si>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</si>
  <si>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</si>
  <si>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</si>
  <si>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</si>
  <si>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</si>
  <si>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</si>
  <si>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</si>
  <si>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</si>
  <si>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Leer (03457);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</si>
  <si>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</si>
  <si>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</si>
  <si>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</si>
  <si>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</si>
  <si>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</si>
  <si>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</si>
  <si>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</si>
  <si>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</si>
  <si>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</si>
  <si>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</si>
  <si>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</si>
  <si>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</si>
  <si>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</si>
  <si>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</si>
  <si>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</si>
  <si>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</si>
  <si>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</si>
  <si>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</si>
  <si>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</si>
  <si>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</si>
  <si>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</si>
  <si>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</si>
  <si>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</si>
  <si>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</si>
  <si>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</si>
  <si>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</si>
  <si>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</si>
  <si>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</si>
  <si>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</si>
  <si>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</si>
  <si>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</si>
  <si>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</si>
  <si>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</si>
  <si>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</si>
  <si>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</si>
  <si>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</si>
  <si>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</si>
  <si>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</si>
  <si>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</si>
  <si>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</si>
  <si>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</si>
  <si>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</si>
  <si>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</si>
  <si>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</si>
  <si>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</si>
  <si>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</si>
  <si>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</si>
  <si>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</si>
  <si>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</si>
  <si>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</si>
  <si>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</si>
  <si>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</si>
  <si>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</si>
  <si>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</si>
  <si>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</si>
  <si>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</si>
  <si>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</si>
  <si>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</si>
  <si>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</si>
  <si>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</si>
  <si>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</si>
  <si>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</si>
  <si>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</si>
  <si>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</si>
  <si>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</si>
  <si>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</si>
  <si>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</si>
  <si>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</si>
  <si>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</si>
  <si>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</si>
  <si>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</si>
  <si>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</si>
  <si>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</si>
  <si>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</si>
  <si>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</si>
  <si>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</si>
  <si>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</si>
  <si>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</si>
  <si>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</si>
  <si>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</si>
  <si>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</si>
  <si>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</si>
  <si>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</si>
  <si>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</si>
  <si>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</si>
  <si>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</si>
  <si>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</si>
  <si>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</si>
  <si>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</si>
  <si>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</si>
  <si>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Leer (03457)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</si>
  <si>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</si>
  <si>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</si>
  <si>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</si>
  <si>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</si>
  <si>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</si>
  <si>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</si>
  <si>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</si>
  <si>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</si>
  <si>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</si>
  <si>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</si>
  <si>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</si>
  <si>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</si>
  <si>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</si>
  <si>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</si>
  <si>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</si>
  <si>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</si>
  <si>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</si>
  <si>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</si>
  <si>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</si>
  <si>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</si>
  <si>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</si>
  <si>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</si>
  <si>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</si>
  <si>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</si>
  <si>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</si>
  <si>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</si>
  <si>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</si>
  <si>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</si>
  <si>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</si>
  <si>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</si>
  <si>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</si>
  <si>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</si>
  <si>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</si>
  <si>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</si>
  <si>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</si>
  <si>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</si>
  <si>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</si>
  <si>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</si>
  <si>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</si>
  <si>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</si>
  <si>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</si>
  <si>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</si>
  <si>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</si>
  <si>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</si>
  <si>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</si>
  <si>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</si>
  <si>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</si>
  <si>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</si>
  <si>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</si>
  <si>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</si>
  <si>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</si>
  <si>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</si>
  <si>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</si>
  <si>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</si>
  <si>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</si>
  <si>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</si>
  <si>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</si>
  <si>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</si>
  <si>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</si>
  <si>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</si>
  <si>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</si>
  <si>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</si>
  <si>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</si>
  <si>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</si>
  <si>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</si>
  <si>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</si>
  <si>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</si>
  <si>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</si>
  <si>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</si>
  <si>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</si>
  <si>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</si>
  <si>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</si>
  <si>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</si>
  <si>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</si>
  <si>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</si>
  <si>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</si>
  <si>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</si>
  <si>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</si>
  <si>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</si>
  <si>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</si>
  <si>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</si>
  <si>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</si>
  <si>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</si>
  <si>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</si>
  <si>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</si>
  <si>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</si>
  <si>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</si>
  <si>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</si>
  <si>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</si>
  <si>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</si>
  <si>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</si>
  <si>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</si>
  <si>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</si>
  <si>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</si>
  <si>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</si>
  <si>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</si>
  <si>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</si>
  <si>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</si>
  <si>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</si>
  <si>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</si>
  <si>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</si>
  <si>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</si>
  <si>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</si>
  <si>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</si>
  <si>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</si>
  <si>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</si>
  <si>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</si>
  <si>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</si>
  <si>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</si>
  <si>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</si>
  <si>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</si>
  <si>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</si>
  <si>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</si>
  <si>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</si>
  <si>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</si>
  <si>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</si>
  <si>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</si>
  <si>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</si>
  <si>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</si>
  <si>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</si>
  <si>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</si>
  <si>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</si>
  <si>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</si>
  <si>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</si>
  <si>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</si>
  <si>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</si>
  <si>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</si>
  <si>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</si>
  <si>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</si>
  <si>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</si>
  <si>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</si>
  <si>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</si>
  <si>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</si>
  <si>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</si>
  <si>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</si>
  <si>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</si>
  <si>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</si>
  <si>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</si>
  <si>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</si>
  <si>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</si>
  <si>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</si>
  <si>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</si>
  <si>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</si>
  <si>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</si>
  <si>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</si>
  <si>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</si>
  <si>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</si>
  <si>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</si>
  <si>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</si>
  <si>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</si>
  <si>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</si>
  <si>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</si>
  <si>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</si>
  <si>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</si>
  <si>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</si>
  <si>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</si>
  <si>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</si>
  <si>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</si>
  <si>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</si>
  <si>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</si>
  <si>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</si>
  <si>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</si>
  <si>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</si>
  <si>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</si>
  <si>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</si>
  <si>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</si>
  <si>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</si>
  <si>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</si>
  <si>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</si>
  <si>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</si>
  <si>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</si>
  <si>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</si>
  <si>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</si>
  <si>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</si>
  <si>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</si>
  <si>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</si>
  <si>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</si>
  <si>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</si>
  <si>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</si>
  <si>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</si>
  <si>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</si>
  <si>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</si>
  <si>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</si>
  <si>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</si>
  <si>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</si>
  <si>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</si>
  <si>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</si>
  <si>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</si>
  <si>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</si>
  <si>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Leer (03457);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</si>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</sst>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{6DA5BF24-E235-4895-8209-A01AD204A3FF}</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88B9-4BDF-AB2A-87BA658E2791}"/>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{7F442BFB-018F-4D9F-AED2-1B7F95F9EA09}</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88B9-4BDF-AB2A-87BA658E279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{98A99481-9181-4EAE-832E-6916B1DCC184}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8B9-4BDF-AB2A-87BA658E279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{29B59BA8-AB85-4C49-9327-DEBB46610369}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8B9-4BDF-AB2A-87BA658E279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1.4221980185576943</c:v>
                </c:pt>
                <c:pt idx="1">
                  <c:v>1.4040057212208159</c:v>
                </c:pt>
                <c:pt idx="2">
                  <c:v>1.1186464311118853</c:v>
                </c:pt>
                <c:pt idx="3">
                  <c:v>1.0875687030768</c:v>
                </c:pt>
              </c:numCache>
            </c:numRef>
          </c:val>
          <c:extLst>
            <c:ext xmlns:c16="http://schemas.microsoft.com/office/drawing/2014/chart" uri="{C3380CC4-5D6E-409C-BE32-E72D297353CC}">
              <c16:uniqueId val="{00000004-88B9-4BDF-AB2A-87BA658E279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{30A1CFDE-FF4D-47F2-816E-80E1E2B452E2}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8B9-4BDF-AB2A-87BA658E279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{BE5FC2B6-2FDF-4C06-A505-812CFA415595}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8B9-4BDF-AB2A-87BA658E279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{FAE369F0-4937-47D7-81AE-D52057CA0A32}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8B9-4BDF-AB2A-87BA658E279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{C67B1CE3-35F7-4B54-A509-F3A8413572A4}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8B9-4BDF-AB2A-87BA658E27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8B9-4BDF-AB2A-87BA658E279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8B9-4BDF-AB2A-87BA658E279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{EC40964C-0B9F-4D7B-8762-652B00987F7B}</c15:txfldGUID>
                      <c15:f>Daten_Diagramme!$E$6</c15:f>
                      <c15:dlblFieldTableCache>
                        <c:ptCount val="1"/>
                        <c:pt idx="0">
                          <c:v>-5.0</c:v>
                        </c:pt>
                      </c15:dlblFieldTableCache>
                    </c15:dlblFTEntry>
                  </c15:dlblFieldTable>
                  <c15:showDataLabelsRange val="0"/>
                </c:ext>
                <c:ext xmlns:c16="http://schemas.microsoft.com/office/drawing/2014/chart" uri="{C3380CC4-5D6E-409C-BE32-E72D297353CC}">
                  <c16:uniqueId val="{00000000-0908-4B64-AECA-D26DC33608D1}"/>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{BBA91CAF-57D8-499E-9CB7-99DEB3019BAC}</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0908-4B64-AECA-D26DC33608D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{E4AC21EB-6C23-4730-9260-EE71BE8DEB90}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908-4B64-AECA-D26DC33608D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{AB75333E-8386-41F9-B744-3B1CFABA4888}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908-4B64-AECA-D26DC33608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-5.024903852216128</c:v>
                </c:pt>
                <c:pt idx="1">
                  <c:v>-2.8801937126160149</c:v>
                </c:pt>
                <c:pt idx="2">
                  <c:v>-2.7637010795899166</c:v>
                </c:pt>
                <c:pt idx="3">
                  <c:v>-2.8655893304673015</c:v>
                </c:pt>
              </c:numCache>
            </c:numRef>
          </c:val>
          <c:extLst>
            <c:ext xmlns:c16="http://schemas.microsoft.com/office/drawing/2014/chart" uri="{C3380CC4-5D6E-409C-BE32-E72D297353CC}">
              <c16:uniqueId val="{00000004-0908-4B64-AECA-D26DC33608D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{DB7DA76E-8868-46E0-83D4-60069EE41660}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908-4B64-AECA-D26DC33608D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{A3B3E8E0-9EB6-4DD6-A333-6D786D2895BC}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908-4B64-AECA-D26DC33608D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{96734949-C09C-4199-B91F-92B4A2C20747}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908-4B64-AECA-D26DC33608D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{9BAFB719-EF20-4A6B-8256-265BE40D9C9D}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908-4B64-AECA-D26DC33608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908-4B64-AECA-D26DC33608D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908-4B64-AECA-D26DC33608D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{ED155832-9298-4748-849E-AE1FCCDFDAB0}</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E967-4D94-9C55-2570679B7954}"/>
                </c:ext>
              </c:extLst>
            </c:dLbl>
            <c:dLbl>
              <c:idx val="1"/>
              <c:tx>
                <c:strRef>
                  <c:f>Daten_Diagramme!$D$15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{D5A35551-FC51-4335-A549-56533321A1E2}</c15:txfldGUID>
                      <c15:f>Daten_Diagramme!$D$15</c15:f>
                      <c15:dlblFieldTableCache>
                        <c:ptCount val="1"/>
                        <c:pt idx="0">
                          <c:v>0.8</c:v>
                        </c:pt>
                      </c15:dlblFieldTableCache>
                    </c15:dlblFTEntry>
                  </c15:dlblFieldTable>
                  <c15:showDataLabelsRange val="0"/>
                </c:ext>
                <c:ext xmlns:c16="http://schemas.microsoft.com/office/drawing/2014/chart" uri="{C3380CC4-5D6E-409C-BE32-E72D297353CC}">
                  <c16:uniqueId val="{00000001-E967-4D94-9C55-2570679B7954}"/>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{F155B462-0F59-4032-9998-56077CEBAC5A}</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E967-4D94-9C55-2570679B7954}"/>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{B45D0FD6-13B2-4DE0-9A9A-AB2319602B9B}</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E967-4D94-9C55-2570679B7954}"/>
                </c:ext>
              </c:extLst>
            </c:dLbl>
            <c:dLbl>
              <c:idx val="4"/>
              <c:tx>
                <c:strRef>
                  <c:f>Daten_Diagramme!$D$18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{EF42623C-07EB-468A-BB63-9B3574348019}</c15:txfldGUID>
                      <c15:f>Daten_Diagramme!$D$18</c15:f>
                      <c15:dlblFieldTableCache>
                        <c:ptCount val="1"/>
                        <c:pt idx="0">
                          <c:v>-2.2</c:v>
                        </c:pt>
                      </c15:dlblFieldTableCache>
                    </c15:dlblFTEntry>
                  </c15:dlblFieldTable>
                  <c15:showDataLabelsRange val="0"/>
                </c:ext>
                <c:ext xmlns:c16="http://schemas.microsoft.com/office/drawing/2014/chart" uri="{C3380CC4-5D6E-409C-BE32-E72D297353CC}">
                  <c16:uniqueId val="{00000004-E967-4D94-9C55-2570679B7954}"/>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{10A1B424-AD7B-4152-B518-8949A534A7B4}</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E967-4D94-9C55-2570679B7954}"/>
                </c:ext>
              </c:extLst>
            </c:dLbl>
            <c:dLbl>
              <c:idx val="6"/>
              <c:tx>
                <c:strRef>
                  <c:f>Daten_Diagramme!$D$20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{705BAC57-9154-4104-83FB-43AF5E4CBEEA}</c15:txfldGUID>
                      <c15:f>Daten_Diagramme!$D$20</c15:f>
                      <c15:dlblFieldTableCache>
                        <c:ptCount val="1"/>
                        <c:pt idx="0">
                          <c:v>-4.2</c:v>
                        </c:pt>
                      </c15:dlblFieldTableCache>
                    </c15:dlblFTEntry>
                  </c15:dlblFieldTable>
                  <c15:showDataLabelsRange val="0"/>
                </c:ext>
                <c:ext xmlns:c16="http://schemas.microsoft.com/office/drawing/2014/chart" uri="{C3380CC4-5D6E-409C-BE32-E72D297353CC}">
                  <c16:uniqueId val="{00000006-E967-4D94-9C55-2570679B7954}"/>
                </c:ext>
              </c:extLst>
            </c:dLbl>
            <c:dLbl>
              <c:idx val="7"/>
              <c:tx>
                <c:strRef>
                  <c:f>Daten_Diagramme!$D$21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{439EEDDA-5D29-4F55-BC1F-50E57EE8F335}</c15:txfldGUID>
                      <c15:f>Daten_Diagramme!$D$21</c15:f>
                      <c15:dlblFieldTableCache>
                        <c:ptCount val="1"/>
                        <c:pt idx="0">
                          <c:v>2.2</c:v>
                        </c:pt>
                      </c15:dlblFieldTableCache>
                    </c15:dlblFTEntry>
                  </c15:dlblFieldTable>
                  <c15:showDataLabelsRange val="0"/>
                </c:ext>
                <c:ext xmlns:c16="http://schemas.microsoft.com/office/drawing/2014/chart" uri="{C3380CC4-5D6E-409C-BE32-E72D297353CC}">
                  <c16:uniqueId val="{00000007-E967-4D94-9C55-2570679B7954}"/>
                </c:ext>
              </c:extLst>
            </c:dLbl>
            <c:dLbl>
              <c:idx val="8"/>
              <c:tx>
                <c:strRef>
                  <c:f>Daten_Diagramme!$D$22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{6F564A09-D7F6-46B9-9BAE-9A72DD727DE1}</c15:txfldGUID>
                      <c15:f>Daten_Diagramme!$D$22</c15:f>
                      <c15:dlblFieldTableCache>
                        <c:ptCount val="1"/>
                        <c:pt idx="0">
                          <c:v>4.9</c:v>
                        </c:pt>
                      </c15:dlblFieldTableCache>
                    </c15:dlblFTEntry>
                  </c15:dlblFieldTable>
                  <c15:showDataLabelsRange val="0"/>
                </c:ext>
                <c:ext xmlns:c16="http://schemas.microsoft.com/office/drawing/2014/chart" uri="{C3380CC4-5D6E-409C-BE32-E72D297353CC}">
                  <c16:uniqueId val="{00000008-E967-4D94-9C55-2570679B7954}"/>
                </c:ext>
              </c:extLst>
            </c:dLbl>
            <c:dLbl>
              <c:idx val="9"/>
              <c:tx>
                <c:strRef>
                  <c:f>Daten_Diagramme!$D$23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{6A5BC87D-1BA9-4CCB-BE73-069654016D76}</c15:txfldGUID>
                      <c15:f>Daten_Diagramme!$D$23</c15:f>
                      <c15:dlblFieldTableCache>
                        <c:ptCount val="1"/>
                        <c:pt idx="0">
                          <c:v>-3.1</c:v>
                        </c:pt>
                      </c15:dlblFieldTableCache>
                    </c15:dlblFTEntry>
                  </c15:dlblFieldTable>
                  <c15:showDataLabelsRange val="0"/>
                </c:ext>
                <c:ext xmlns:c16="http://schemas.microsoft.com/office/drawing/2014/chart" uri="{C3380CC4-5D6E-409C-BE32-E72D297353CC}">
                  <c16:uniqueId val="{00000009-E967-4D94-9C55-2570679B7954}"/>
                </c:ext>
              </c:extLst>
            </c:dLbl>
            <c:dLbl>
              <c:idx val="10"/>
              <c:tx>
                <c:strRef>
                  <c:f>Daten_Diagramme!$D$24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{3AAB1136-7A41-4306-9B2B-C977596E39D2}</c15:txfldGUID>
                      <c15:f>Daten_Diagramme!$D$24</c15:f>
                      <c15:dlblFieldTableCache>
                        <c:ptCount val="1"/>
                        <c:pt idx="0">
                          <c:v>-2.3</c:v>
                        </c:pt>
                      </c15:dlblFieldTableCache>
                    </c15:dlblFTEntry>
                  </c15:dlblFieldTable>
                  <c15:showDataLabelsRange val="0"/>
                </c:ext>
                <c:ext xmlns:c16="http://schemas.microsoft.com/office/drawing/2014/chart" uri="{C3380CC4-5D6E-409C-BE32-E72D297353CC}">
                  <c16:uniqueId val="{0000000A-E967-4D94-9C55-2570679B7954}"/>
                </c:ext>
              </c:extLst>
            </c:dLbl>
            <c:dLbl>
              <c:idx val="11"/>
              <c:tx>
                <c:strRef>
                  <c:f>Daten_Diagramme!$D$25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{922ABCE2-E496-4FB2-97EC-A4C8C2A45F30}</c15:txfldGUID>
                      <c15:f>Daten_Diagramme!$D$25</c15:f>
                      <c15:dlblFieldTableCache>
                        <c:ptCount val="1"/>
                        <c:pt idx="0">
                          <c:v>6.5</c:v>
                        </c:pt>
                      </c15:dlblFieldTableCache>
                    </c15:dlblFTEntry>
                  </c15:dlblFieldTable>
                  <c15:showDataLabelsRange val="0"/>
                </c:ext>
                <c:ext xmlns:c16="http://schemas.microsoft.com/office/drawing/2014/chart" uri="{C3380CC4-5D6E-409C-BE32-E72D297353CC}">
                  <c16:uniqueId val="{0000000B-E967-4D94-9C55-2570679B7954}"/>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{1CEFBC3A-E617-4212-9BA5-4180E4D65C42}</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E967-4D94-9C55-2570679B7954}"/>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{8A1A0EF1-5D0B-4B6B-A555-8D1AF3E5C52E}</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E967-4D94-9C55-2570679B7954}"/>
                </c:ext>
              </c:extLst>
            </c:dLbl>
            <c:dLbl>
              <c:idx val="14"/>
              <c:tx>
                <c:strRef>
                  <c:f>Daten_Diagramme!$D$28</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{979BB05B-6906-4566-9111-641425E56E04}</c15:txfldGUID>
                      <c15:f>Daten_Diagramme!$D$28</c15:f>
                      <c15:dlblFieldTableCache>
                        <c:ptCount val="1"/>
                        <c:pt idx="0">
                          <c:v>8.5</c:v>
                        </c:pt>
                      </c15:dlblFieldTableCache>
                    </c15:dlblFTEntry>
                  </c15:dlblFieldTable>
                  <c15:showDataLabelsRange val="0"/>
                </c:ext>
                <c:ext xmlns:c16="http://schemas.microsoft.com/office/drawing/2014/chart" uri="{C3380CC4-5D6E-409C-BE32-E72D297353CC}">
                  <c16:uniqueId val="{0000000E-E967-4D94-9C55-2570679B7954}"/>
                </c:ext>
              </c:extLst>
            </c:dLbl>
            <c:dLbl>
              <c:idx val="15"/>
              <c:tx>
                <c:strRef>
                  <c:f>Daten_Diagramme!$D$29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{66C02B7B-E85F-42E7-AAB5-A8952090FE27}</c15:txfldGUID>
                      <c15:f>Daten_Diagramme!$D$29</c15:f>
                      <c15:dlblFieldTableCache>
                        <c:ptCount val="1"/>
                        <c:pt idx="0">
                          <c:v>-4.6</c:v>
                        </c:pt>
                      </c15:dlblFieldTableCache>
                    </c15:dlblFTEntry>
                  </c15:dlblFieldTable>
                  <c15:showDataLabelsRange val="0"/>
                </c:ext>
                <c:ext xmlns:c16="http://schemas.microsoft.com/office/drawing/2014/chart" uri="{C3380CC4-5D6E-409C-BE32-E72D297353CC}">
                  <c16:uniqueId val="{0000000F-E967-4D94-9C55-2570679B7954}"/>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{7E341F2B-CF70-4257-831B-1476ED4A7168}</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E967-4D94-9C55-2570679B7954}"/>
                </c:ext>
              </c:extLst>
            </c:dLbl>
            <c:dLbl>
              <c:idx val="17"/>
              <c:tx>
                <c:strRef>
                  <c:f>Daten_Diagramme!$D$31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{4DF22F86-928B-4AA5-A63E-76597D8AAE14}</c15:txfldGUID>
                      <c15:f>Daten_Diagramme!$D$31</c15:f>
                      <c15:dlblFieldTableCache>
                        <c:ptCount val="1"/>
                        <c:pt idx="0">
                          <c:v>-1.5</c:v>
                        </c:pt>
                      </c15:dlblFieldTableCache>
                    </c15:dlblFTEntry>
                  </c15:dlblFieldTable>
                  <c15:showDataLabelsRange val="0"/>
                </c:ext>
                <c:ext xmlns:c16="http://schemas.microsoft.com/office/drawing/2014/chart" uri="{C3380CC4-5D6E-409C-BE32-E72D297353CC}">
                  <c16:uniqueId val="{00000011-E967-4D94-9C55-2570679B7954}"/>
                </c:ext>
              </c:extLst>
            </c:dLbl>
            <c:dLbl>
              <c:idx val="18"/>
              <c:tx>
                <c:strRef>
                  <c:f>Daten_Diagramme!$D$32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{DD98A0F3-DB44-4603-97A9-1CF6FBFB428D}</c15:txfldGUID>
                      <c15:f>Daten_Diagramme!$D$32</c15:f>
                      <c15:dlblFieldTableCache>
                        <c:ptCount val="1"/>
                        <c:pt idx="0">
                          <c:v>1.4</c:v>
                        </c:pt>
                      </c15:dlblFieldTableCache>
                    </c15:dlblFTEntry>
                  </c15:dlblFieldTable>
                  <c15:showDataLabelsRange val="0"/>
                </c:ext>
                <c:ext xmlns:c16="http://schemas.microsoft.com/office/drawing/2014/chart" uri="{C3380CC4-5D6E-409C-BE32-E72D297353CC}">
                  <c16:uniqueId val="{00000012-E967-4D94-9C55-2570679B7954}"/>
                </c:ext>
              </c:extLst>
            </c:dLbl>
            <c:dLbl>
              <c:idx val="19"/>
              <c:tx>
                <c:strRef>
                  <c:f>Daten_Diagramme!$D$33</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{CA694AA4-5666-4C5C-B5D6-471BF0F6EB3D}</c15:txfldGUID>
                      <c15:f>Daten_Diagramme!$D$33</c15:f>
                      <c15:dlblFieldTableCache>
                        <c:ptCount val="1"/>
                        <c:pt idx="0">
                          <c:v>6.1</c:v>
                        </c:pt>
                      </c15:dlblFieldTableCache>
                    </c15:dlblFTEntry>
                  </c15:dlblFieldTable>
                  <c15:showDataLabelsRange val="0"/>
                </c:ext>
                <c:ext xmlns:c16="http://schemas.microsoft.com/office/drawing/2014/chart" uri="{C3380CC4-5D6E-409C-BE32-E72D297353CC}">
                  <c16:uniqueId val="{00000013-E967-4D94-9C55-2570679B7954}"/>
                </c:ext>
              </c:extLst>
            </c:dLbl>
            <c:dLbl>
              <c:idx val="20"/>
              <c:tx>
                <c:strRef>
                  <c:f>Daten_Diagramme!$D$34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{BB5104A4-2E27-4A94-B701-ED32CA052BC2}</c15:txfldGUID>
                      <c15:f>Daten_Diagramme!$D$34</c15:f>
                      <c15:dlblFieldTableCache>
                        <c:ptCount val="1"/>
                        <c:pt idx="0">
                          <c:v>2.6</c:v>
                        </c:pt>
                      </c15:dlblFieldTableCache>
                    </c15:dlblFTEntry>
                  </c15:dlblFieldTable>
                  <c15:showDataLabelsRange val="0"/>
                </c:ext>
                <c:ext xmlns:c16="http://schemas.microsoft.com/office/drawing/2014/chart" uri="{C3380CC4-5D6E-409C-BE32-E72D297353CC}">
                  <c16:uniqueId val="{00000014-E967-4D94-9C55-2570679B795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{D187AA31-CC9A-4F94-9D88-DEF6143F9429}</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E967-4D94-9C55-2570679B795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{DB013D63-15D5-4101-B6E9-5CBDFAA2B037}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967-4D94-9C55-2570679B7954}"/>
                </c:ext>
              </c:extLst>
            </c:dLbl>
            <c:dLbl>
              <c:idx val="23"/>
              <c:tx>
                <c:strRef>
                  <c:f>Daten_Diagramme!$D$37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{770E4C0A-789F-4258-A974-B24A78991B1B}</c15:txfldGUID>
                      <c15:f>Daten_Diagramme!$D$37</c15:f>
                      <c15:dlblFieldTableCache>
                        <c:ptCount val="1"/>
                        <c:pt idx="0">
                          <c:v>0.8</c:v>
                        </c:pt>
                      </c15:dlblFieldTableCache>
                    </c15:dlblFTEntry>
                  </c15:dlblFieldTable>
                  <c15:showDataLabelsRange val="0"/>
                </c:ext>
                <c:ext xmlns:c16="http://schemas.microsoft.com/office/drawing/2014/chart" uri="{C3380CC4-5D6E-409C-BE32-E72D297353CC}">
                  <c16:uniqueId val="{00000017-E967-4D94-9C55-2570679B7954}"/>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{0003A572-E5CF-4E60-B335-6845F4FA15C8}</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E967-4D94-9C55-2570679B7954}"/>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{8D2AA66C-5B7A-4CA9-B5F9-C641B2EB78F8}</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E967-4D94-9C55-2570679B795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{6B8330D1-2863-4404-83CF-49D3738C24C2}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967-4D94-9C55-2570679B795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{5948D1FE-91D6-4E2E-BA9C-74E28B2CC171}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967-4D94-9C55-2570679B795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{A562DDCA-5C34-409C-85A1-AD146FF97A95}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967-4D94-9C55-2570679B795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{6E856319-8A2E-4995-8CCB-EC94DFF5F72D}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967-4D94-9C55-2570679B795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{1972DEE3-59FB-40D8-8DF0-DC9E1085F143}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967-4D94-9C55-2570679B7954}"/>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{E5A0723E-C96A-4F68-A58A-007A21E3AB31}</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E967-4D94-9C55-2570679B79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1.4221980185576943</c:v>
                </c:pt>
                <c:pt idx="1">
                  <c:v>0.80367393800229625</c:v>
                </c:pt>
                <c:pt idx="2">
                  <c:v>-0.16528925619834711</c:v>
                </c:pt>
                <c:pt idx="3">
                  <c:v>-2.6913779210314264</c:v>
                </c:pt>
                <c:pt idx="4">
                  <c:v>-2.169421487603306</c:v>
                </c:pt>
                <c:pt idx="5">
                  <c:v>-1.936078672403196</c:v>
                </c:pt>
                <c:pt idx="6">
                  <c:v>-4.1855774079677257</c:v>
                </c:pt>
                <c:pt idx="7">
                  <c:v>2.247926669576604</c:v>
                </c:pt>
                <c:pt idx="8">
                  <c:v>4.8560209424083771</c:v>
                </c:pt>
                <c:pt idx="9">
                  <c:v>-3.1224979983987189</c:v>
                </c:pt>
                <c:pt idx="10">
                  <c:v>-2.2929936305732483</c:v>
                </c:pt>
                <c:pt idx="11">
                  <c:v>6.5288356909684442</c:v>
                </c:pt>
                <c:pt idx="12">
                  <c:v>1.1475409836065573</c:v>
                </c:pt>
                <c:pt idx="13">
                  <c:v>0.32930845225027444</c:v>
                </c:pt>
                <c:pt idx="14">
                  <c:v>8.4953203743700509</c:v>
                </c:pt>
                <c:pt idx="15">
                  <c:v>-4.6476761619190405</c:v>
                </c:pt>
                <c:pt idx="16">
                  <c:v>2.0324157447903266</c:v>
                </c:pt>
                <c:pt idx="17">
                  <c:v>-1.5256588072122053</c:v>
                </c:pt>
                <c:pt idx="18">
                  <c:v>1.4193834553115989</c:v>
                </c:pt>
                <c:pt idx="19">
                  <c:v>6.0928961748633883</c:v>
                </c:pt>
                <c:pt idx="20">
                  <c:v>2.5892232330300908</c:v>
                </c:pt>
                <c:pt idx="21">
                  <c:v>0</c:v>
                </c:pt>
                <c:pt idx="23">
                  <c:v>0.80367393800229625</c:v>
                </c:pt>
                <c:pt idx="24">
                  <c:v>-0.5705758426966292</c:v>
                </c:pt>
                <c:pt idx="25">
                  <c:v>2.0801037233292932</c:v>
                </c:pt>
              </c:numCache>
            </c:numRef>
          </c:val>
          <c:extLst>
            <c:ext xmlns:c16="http://schemas.microsoft.com/office/drawing/2014/chart" uri="{C3380CC4-5D6E-409C-BE32-E72D297353CC}">
              <c16:uniqueId val="{00000020-E967-4D94-9C55-2570679B795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{602B96B8-11FB-4BBA-AC79-08CF2772A006}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967-4D94-9C55-2570679B795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{B678A6DD-149A-44FC-91EE-050ECC7F30A3}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967-4D94-9C55-2570679B795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{3A889FA8-BE88-4C8B-B76E-138049556D62}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967-4D94-9C55-2570679B795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{066A6EBC-5279-4A1B-84F9-EF197310E2F9}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967-4D94-9C55-2570679B795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{3509F86A-CEC5-4772-9E3D-E6C81F3ABD7F}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967-4D94-9C55-2570679B795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{85FC2508-C3C9-48F6-8E54-A5B25AF2AC62}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967-4D94-9C55-2570679B795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{B882DA3B-E700-4AD8-8365-A53742FFB92F}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967-4D94-9C55-2570679B795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{7218FC40-0BBC-41D7-95DA-A50A7A2BC130}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967-4D94-9C55-2570679B795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{60971F34-6162-430D-A109-ADC40B8797A6}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967-4D94-9C55-2570679B795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{56FF01ED-9DF5-453B-9355-6B6B3E510707}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967-4D94-9C55-2570679B795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{5092AE53-4EAA-4C81-87A3-022AB9A4C587}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967-4D94-9C55-2570679B795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{A3573609-6FB8-42A6-890C-BC977E8F28DA}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967-4D94-9C55-2570679B795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{1396ED88-DCA2-40D4-8D60-322FAF55F4CF}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967-4D94-9C55-2570679B795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{EE3050CD-21FC-41DF-8B31-2367E612B6BE}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967-4D94-9C55-2570679B795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{2BE1FC1B-1F73-426C-887D-FCE71998EA9D}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967-4D94-9C55-2570679B795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{D9569987-1859-4C3F-9B16-135C9C4E05D6}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967-4D94-9C55-2570679B795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{6759099A-C88B-4EB4-8A0F-5231E8D04120}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967-4D94-9C55-2570679B795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{F4E1F70E-E742-4625-A52C-5CE7FE12038C}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967-4D94-9C55-2570679B795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{5ECE8185-C7B7-40DE-A5E9-2134087EC4CD}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967-4D94-9C55-2570679B795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{7E1881C9-C795-4699-9761-FE6318C283FE}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967-4D94-9C55-2570679B795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{2285DCEC-A6C2-441D-BE59-F5954FEDC87C}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967-4D94-9C55-2570679B795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{8CEC2972-8C42-4BA6-8D6C-117151D30389}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967-4D94-9C55-2570679B795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{21C0B0CB-6C1D-4135-96DC-E69CDD188B52}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967-4D94-9C55-2570679B795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{6202FCCB-9CC1-4E1A-89F2-9E85DC7E5053}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967-4D94-9C55-2570679B795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{D3B963DE-F0A7-4464-9A26-ADF280963483}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967-4D94-9C55-2570679B795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{34EF5A7F-73A6-4CEB-8934-D8A445323D1E}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967-4D94-9C55-2570679B795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{59687EC9-399C-44A4-8721-26DC60EF622D}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967-4D94-9C55-2570679B795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{4E454D2A-94FB-41E0-A761-B451A7660907}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967-4D94-9C55-2570679B795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{7437542F-13A2-409A-8AED-DDCAEAD4D1AB}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967-4D94-9C55-2570679B795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{511DFAEF-A424-44A1-A170-CBACED987F2B}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967-4D94-9C55-2570679B795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{19EF3B26-1DE0-44C6-9B87-DB640B6D42B4}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967-4D94-9C55-2570679B795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{E1D08F01-4825-45C4-A07B-680AFB4D2ED7}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967-4D94-9C55-2570679B79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967-4D94-9C55-2570679B795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967-4D94-9C55-2570679B795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{6A6242FD-7C74-4F31-BBCA-D785A6997F67}</c15:txfldGUID>
                      <c15:f>Daten_Diagramme!$E$14</c15:f>
                      <c15:dlblFieldTableCache>
                        <c:ptCount val="1"/>
                        <c:pt idx="0">
                          <c:v>-5.0</c:v>
                        </c:pt>
                      </c15:dlblFieldTableCache>
                    </c15:dlblFTEntry>
                  </c15:dlblFieldTable>
                  <c15:showDataLabelsRange val="0"/>
                </c:ext>
                <c:ext xmlns:c16="http://schemas.microsoft.com/office/drawing/2014/chart" uri="{C3380CC4-5D6E-409C-BE32-E72D297353CC}">
                  <c16:uniqueId val="{00000000-3EB7-4D70-9A52-944CD54CC14B}"/>
                </c:ext>
              </c:extLst>
            </c:dLbl>
            <c:dLbl>
              <c:idx val="1"/>
              <c:tx>
                <c:strRef>
                  <c:f>Daten_Diagramme!$E$15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{E95F4321-D18A-4CEA-B602-FF37E4913F97}</c15:txfldGUID>
                      <c15:f>Daten_Diagramme!$E$15</c15:f>
                      <c15:dlblFieldTableCache>
                        <c:ptCount val="1"/>
                        <c:pt idx="0">
                          <c:v>-1.2</c:v>
                        </c:pt>
                      </c15:dlblFieldTableCache>
                    </c15:dlblFTEntry>
                  </c15:dlblFieldTable>
                  <c15:showDataLabelsRange val="0"/>
                </c:ext>
                <c:ext xmlns:c16="http://schemas.microsoft.com/office/drawing/2014/chart" uri="{C3380CC4-5D6E-409C-BE32-E72D297353CC}">
                  <c16:uniqueId val="{00000001-3EB7-4D70-9A52-944CD54CC14B}"/>
                </c:ext>
              </c:extLst>
            </c:dLbl>
            <c:dLbl>
              <c:idx val="2"/>
              <c:tx>
                <c:strRef>
                  <c:f>Daten_Diagramme!$E$16</c:f>
                  <c:strCache>
                    <c:ptCount val="1"/>
                    <c:pt idx="0">
                      <c:v>-19.3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{356FFC8D-51A5-4B02-92B4-FB4B55521559}</c15:txfldGUID>
                      <c15:f>Daten_Diagramme!$E$16</c15:f>
                      <c15:dlblFieldTableCache>
                        <c:ptCount val="1"/>
                        <c:pt idx="0">
                          <c:v>-19.3</c:v>
                        </c:pt>
                      </c15:dlblFieldTableCache>
                    </c15:dlblFTEntry>
                  </c15:dlblFieldTable>
                  <c15:showDataLabelsRange val="0"/>
                </c:ext>
                <c:ext xmlns:c16="http://schemas.microsoft.com/office/drawing/2014/chart" uri="{C3380CC4-5D6E-409C-BE32-E72D297353CC}">
                  <c16:uniqueId val="{00000002-3EB7-4D70-9A52-944CD54CC14B}"/>
                </c:ext>
              </c:extLst>
            </c:dLbl>
            <c:dLbl>
              <c:idx val="3"/>
              <c:tx>
                <c:strRef>
                  <c:f>Daten_Diagramme!$E$17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{CA760BA4-3296-4281-8495-873875798A87}</c15:txfldGUID>
                      <c15:f>Daten_Diagramme!$E$17</c15:f>
                      <c15:dlblFieldTableCache>
                        <c:ptCount val="1"/>
                        <c:pt idx="0">
                          <c:v>-5.8</c:v>
                        </c:pt>
                      </c15:dlblFieldTableCache>
                    </c15:dlblFTEntry>
                  </c15:dlblFieldTable>
                  <c15:showDataLabelsRange val="0"/>
                </c:ext>
                <c:ext xmlns:c16="http://schemas.microsoft.com/office/drawing/2014/chart" uri="{C3380CC4-5D6E-409C-BE32-E72D297353CC}">
                  <c16:uniqueId val="{00000003-3EB7-4D70-9A52-944CD54CC14B}"/>
                </c:ext>
              </c:extLst>
            </c:dLbl>
            <c:dLbl>
              <c:idx val="4"/>
              <c:tx>
                <c:strRef>
                  <c:f>Daten_Diagramme!$E$18</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{CB3AE34B-933D-4225-AF03-7F67A875A2B9}</c15:txfldGUID>
                      <c15:f>Daten_Diagramme!$E$18</c15:f>
                      <c15:dlblFieldTableCache>
                        <c:ptCount val="1"/>
                        <c:pt idx="0">
                          <c:v>-9.3</c:v>
                        </c:pt>
                      </c15:dlblFieldTableCache>
                    </c15:dlblFTEntry>
                  </c15:dlblFieldTable>
                  <c15:showDataLabelsRange val="0"/>
                </c:ext>
                <c:ext xmlns:c16="http://schemas.microsoft.com/office/drawing/2014/chart" uri="{C3380CC4-5D6E-409C-BE32-E72D297353CC}">
                  <c16:uniqueId val="{00000004-3EB7-4D70-9A52-944CD54CC14B}"/>
                </c:ext>
              </c:extLst>
            </c:dLbl>
            <c:dLbl>
              <c:idx val="5"/>
              <c:tx>
                <c:strRef>
                  <c:f>Daten_Diagramme!$E$19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{DA2D04BD-9A55-4B1B-9745-E9D66FBB420F}</c15:txfldGUID>
                      <c15:f>Daten_Diagramme!$E$19</c15:f>
                      <c15:dlblFieldTableCache>
                        <c:ptCount val="1"/>
                        <c:pt idx="0">
                          <c:v>-1.4</c:v>
                        </c:pt>
                      </c15:dlblFieldTableCache>
                    </c15:dlblFTEntry>
                  </c15:dlblFieldTable>
                  <c15:showDataLabelsRange val="0"/>
                </c:ext>
                <c:ext xmlns:c16="http://schemas.microsoft.com/office/drawing/2014/chart" uri="{C3380CC4-5D6E-409C-BE32-E72D297353CC}">
                  <c16:uniqueId val="{00000005-3EB7-4D70-9A52-944CD54CC14B}"/>
                </c:ext>
              </c:extLst>
            </c:dLbl>
            <c:dLbl>
              <c:idx val="6"/>
              <c:tx>
                <c:strRef>
                  <c:f>Daten_Diagramme!$E$20</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{9AAEBF1B-D6E0-4BE7-B55F-F5E1479D028E}</c15:txfldGUID>
                      <c15:f>Daten_Diagramme!$E$20</c15:f>
                      <c15:dlblFieldTableCache>
                        <c:ptCount val="1"/>
                        <c:pt idx="0">
                          <c:v>-7.3</c:v>
                        </c:pt>
                      </c15:dlblFieldTableCache>
                    </c15:dlblFTEntry>
                  </c15:dlblFieldTable>
                  <c15:showDataLabelsRange val="0"/>
                </c:ext>
                <c:ext xmlns:c16="http://schemas.microsoft.com/office/drawing/2014/chart" uri="{C3380CC4-5D6E-409C-BE32-E72D297353CC}">
                  <c16:uniqueId val="{00000006-3EB7-4D70-9A52-944CD54CC14B}"/>
                </c:ext>
              </c:extLst>
            </c:dLbl>
            <c:dLbl>
              <c:idx val="7"/>
              <c:tx>
                <c:strRef>
                  <c:f>Daten_Diagramme!$E$21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{F400133A-B142-4C71-9CCE-A898CEEDCF3F}</c15:txfldGUID>
                      <c15:f>Daten_Diagramme!$E$21</c15:f>
                      <c15:dlblFieldTableCache>
                        <c:ptCount val="1"/>
                        <c:pt idx="0">
                          <c:v>1.6</c:v>
                        </c:pt>
                      </c15:dlblFieldTableCache>
                    </c15:dlblFTEntry>
                  </c15:dlblFieldTable>
                  <c15:showDataLabelsRange val="0"/>
                </c:ext>
                <c:ext xmlns:c16="http://schemas.microsoft.com/office/drawing/2014/chart" uri="{C3380CC4-5D6E-409C-BE32-E72D297353CC}">
                  <c16:uniqueId val="{00000007-3EB7-4D70-9A52-944CD54CC14B}"/>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{42ECF61B-E64D-4943-820C-F5D50833A7F3}</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3EB7-4D70-9A52-944CD54CC14B}"/>
                </c:ext>
              </c:extLst>
            </c:dLbl>
            <c:dLbl>
              <c:idx val="9"/>
              <c:tx>
                <c:strRef>
                  <c:f>Daten_Diagramme!$E$23</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{FBAEB119-699E-4896-8179-3ED9E0D74598}</c15:txfldGUID>
                      <c15:f>Daten_Diagramme!$E$23</c15:f>
                      <c15:dlblFieldTableCache>
                        <c:ptCount val="1"/>
                        <c:pt idx="0">
                          <c:v>-6.0</c:v>
                        </c:pt>
                      </c15:dlblFieldTableCache>
                    </c15:dlblFTEntry>
                  </c15:dlblFieldTable>
                  <c15:showDataLabelsRange val="0"/>
                </c:ext>
                <c:ext xmlns:c16="http://schemas.microsoft.com/office/drawing/2014/chart" uri="{C3380CC4-5D6E-409C-BE32-E72D297353CC}">
                  <c16:uniqueId val="{00000009-3EB7-4D70-9A52-944CD54CC14B}"/>
                </c:ext>
              </c:extLst>
            </c:dLbl>
            <c:dLbl>
              <c:idx val="10"/>
              <c:tx>
                <c:strRef>
                  <c:f>Daten_Diagramme!$E$24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{10562F26-8DF5-4B9C-BBC4-49F934A5AF0F}</c15:txfldGUID>
                      <c15:f>Daten_Diagramme!$E$24</c15:f>
                      <c15:dlblFieldTableCache>
                        <c:ptCount val="1"/>
                        <c:pt idx="0">
                          <c:v>-4.8</c:v>
                        </c:pt>
                      </c15:dlblFieldTableCache>
                    </c15:dlblFTEntry>
                  </c15:dlblFieldTable>
                  <c15:showDataLabelsRange val="0"/>
                </c:ext>
                <c:ext xmlns:c16="http://schemas.microsoft.com/office/drawing/2014/chart" uri="{C3380CC4-5D6E-409C-BE32-E72D297353CC}">
                  <c16:uniqueId val="{0000000A-3EB7-4D70-9A52-944CD54CC14B}"/>
                </c:ext>
              </c:extLst>
            </c:dLbl>
            <c:dLbl>
              <c:idx val="11"/>
              <c:tx>
                <c:strRef>
                  <c:f>Daten_Diagramme!$E$25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{5B60A7CD-189E-4B49-ACB4-B5E6A079CA7F}</c15:txfldGUID>
                      <c15:f>Daten_Diagramme!$E$25</c15:f>
                      <c15:dlblFieldTableCache>
                        <c:ptCount val="1"/>
                        <c:pt idx="0">
                          <c:v>-2.7</c:v>
                        </c:pt>
                      </c15:dlblFieldTableCache>
                    </c15:dlblFTEntry>
                  </c15:dlblFieldTable>
                  <c15:showDataLabelsRange val="0"/>
                </c:ext>
                <c:ext xmlns:c16="http://schemas.microsoft.com/office/drawing/2014/chart" uri="{C3380CC4-5D6E-409C-BE32-E72D297353CC}">
                  <c16:uniqueId val="{0000000B-3EB7-4D70-9A52-944CD54CC14B}"/>
                </c:ext>
              </c:extLst>
            </c:dLbl>
            <c:dLbl>
              <c:idx val="12"/>
              <c:tx>
                <c:strRef>
                  <c:f>Daten_Diagramme!$E$26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{F1378B07-9D5A-43E0-A269-8F958E5AF4A6}</c15:txfldGUID>
                      <c15:f>Daten_Diagramme!$E$26</c15:f>
                      <c15:dlblFieldTableCache>
                        <c:ptCount val="1"/>
                        <c:pt idx="0">
                          <c:v>-2.2</c:v>
                        </c:pt>
                      </c15:dlblFieldTableCache>
                    </c15:dlblFTEntry>
                  </c15:dlblFieldTable>
                  <c15:showDataLabelsRange val="0"/>
                </c:ext>
                <c:ext xmlns:c16="http://schemas.microsoft.com/office/drawing/2014/chart" uri="{C3380CC4-5D6E-409C-BE32-E72D297353CC}">
                  <c16:uniqueId val="{0000000C-3EB7-4D70-9A52-944CD54CC14B}"/>
                </c:ext>
              </c:extLst>
            </c:dLbl>
            <c:dLbl>
              <c:idx val="13"/>
              <c:tx>
                <c:strRef>
                  <c:f>Daten_Diagramme!$E$27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{082F5884-3AB7-4264-97A4-CD5579EFB042}</c15:txfldGUID>
                      <c15:f>Daten_Diagramme!$E$27</c15:f>
                      <c15:dlblFieldTableCache>
                        <c:ptCount val="1"/>
                        <c:pt idx="0">
                          <c:v>3.6</c:v>
                        </c:pt>
                      </c15:dlblFieldTableCache>
                    </c15:dlblFTEntry>
                  </c15:dlblFieldTable>
                  <c15:showDataLabelsRange val="0"/>
                </c:ext>
                <c:ext xmlns:c16="http://schemas.microsoft.com/office/drawing/2014/chart" uri="{C3380CC4-5D6E-409C-BE32-E72D297353CC}">
                  <c16:uniqueId val="{0000000D-3EB7-4D70-9A52-944CD54CC14B}"/>
                </c:ext>
              </c:extLst>
            </c:dLbl>
            <c:dLbl>
              <c:idx val="14"/>
              <c:tx>
                <c:strRef>
                  <c:f>Daten_Diagramme!$E$28</c:f>
                  <c:strCache>
                    <c:ptCount val="1"/>
                    <c:pt idx="0">
                      <c:v>-22.9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{E6366CD4-1771-482E-90F4-CF4A199A5794}</c15:txfldGUID>
                      <c15:f>Daten_Diagramme!$E$28</c15:f>
                      <c15:dlblFieldTableCache>
                        <c:ptCount val="1"/>
                        <c:pt idx="0">
                          <c:v>-22.9</c:v>
                        </c:pt>
                      </c15:dlblFieldTableCache>
                    </c15:dlblFTEntry>
                  </c15:dlblFieldTable>
                  <c15:showDataLabelsRange val="0"/>
                </c:ext>
                <c:ext xmlns:c16="http://schemas.microsoft.com/office/drawing/2014/chart" uri="{C3380CC4-5D6E-409C-BE32-E72D297353CC}">
                  <c16:uniqueId val="{0000000E-3EB7-4D70-9A52-944CD54CC14B}"/>
                </c:ext>
              </c:extLst>
            </c:dLbl>
            <c:dLbl>
              <c:idx val="15"/>
              <c:tx>
                <c:strRef>
                  <c:f>Daten_Diagramme!$E$29</c:f>
                  <c:strCache>
                    <c:ptCount val="1"/>
                    <c:pt idx="0">
                      <c:v>40.4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{8B17665E-9AD1-46F7-AADB-F91FE8C0D4B6}</c15:txfldGUID>
                      <c15:f>Daten_Diagramme!$E$29</c15:f>
                      <c15:dlblFieldTableCache>
                        <c:ptCount val="1"/>
                        <c:pt idx="0">
                          <c:v>40.4</c:v>
                        </c:pt>
                      </c15:dlblFieldTableCache>
                    </c15:dlblFTEntry>
                  </c15:dlblFieldTable>
                  <c15:showDataLabelsRange val="0"/>
                </c:ext>
                <c:ext xmlns:c16="http://schemas.microsoft.com/office/drawing/2014/chart" uri="{C3380CC4-5D6E-409C-BE32-E72D297353CC}">
                  <c16:uniqueId val="{0000000F-3EB7-4D70-9A52-944CD54CC14B}"/>
                </c:ext>
              </c:extLst>
            </c:dLbl>
            <c:dLbl>
              <c:idx val="16"/>
              <c:tx>
                <c:strRef>
                  <c:f>Daten_Diagramme!$E$30</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{5700448B-BFC7-45CC-884A-F3655EFFA856}</c15:txfldGUID>
                      <c15:f>Daten_Diagramme!$E$30</c15:f>
                      <c15:dlblFieldTableCache>
                        <c:ptCount val="1"/>
                        <c:pt idx="0">
                          <c:v>-12.5</c:v>
                        </c:pt>
                      </c15:dlblFieldTableCache>
                    </c15:dlblFTEntry>
                  </c15:dlblFieldTable>
                  <c15:showDataLabelsRange val="0"/>
                </c:ext>
                <c:ext xmlns:c16="http://schemas.microsoft.com/office/drawing/2014/chart" uri="{C3380CC4-5D6E-409C-BE32-E72D297353CC}">
                  <c16:uniqueId val="{00000010-3EB7-4D70-9A52-944CD54CC14B}"/>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{EFC3AFFE-0553-4E87-8577-194F06D891DA}</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3EB7-4D70-9A52-944CD54CC14B}"/>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{119A4890-C8E8-4DF7-A521-0F7A70D3180F}</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3EB7-4D70-9A52-944CD54CC14B}"/>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{49E262E7-8ED5-4273-9D25-E8DC70E985A7}</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3EB7-4D70-9A52-944CD54CC14B}"/>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{9D8C4031-994C-40DB-8FD5-77EAE99783A7}</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3EB7-4D70-9A52-944CD54CC14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{74681004-D71B-4831-947D-DA824EB22B7E}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EB7-4D70-9A52-944CD54CC14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{B599590A-D8D5-43BA-9ED2-46B9C80DBEE3}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EB7-4D70-9A52-944CD54CC14B}"/>
                </c:ext>
              </c:extLst>
            </c:dLbl>
            <c:dLbl>
              <c:idx val="23"/>
              <c:tx>
                <c:strRef>
                  <c:f>Daten_Diagramme!$E$37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{79D96538-7FC4-41DF-ABC2-127B9D2CB21D}</c15:txfldGUID>
                      <c15:f>Daten_Diagramme!$E$37</c15:f>
                      <c15:dlblFieldTableCache>
                        <c:ptCount val="1"/>
                        <c:pt idx="0">
                          <c:v>-1.2</c:v>
                        </c:pt>
                      </c15:dlblFieldTableCache>
                    </c15:dlblFTEntry>
                  </c15:dlblFieldTable>
                  <c15:showDataLabelsRange val="0"/>
                </c:ext>
                <c:ext xmlns:c16="http://schemas.microsoft.com/office/drawing/2014/chart" uri="{C3380CC4-5D6E-409C-BE32-E72D297353CC}">
                  <c16:uniqueId val="{00000017-3EB7-4D70-9A52-944CD54CC14B}"/>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{2FD34F4F-C2C8-42C7-B5BB-A4D3C40F9C1E}</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3EB7-4D70-9A52-944CD54CC14B}"/>
                </c:ext>
              </c:extLst>
            </c:dLbl>
            <c:dLbl>
              <c:idx val="25"/>
              <c:tx>
                <c:strRef>
                  <c:f>Daten_Diagramme!$E$39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{D6C56F60-85F3-4AE4-A8F5-CC184D83D07C}</c15:txfldGUID>
                      <c15:f>Daten_Diagramme!$E$39</c15:f>
                      <c15:dlblFieldTableCache>
                        <c:ptCount val="1"/>
                        <c:pt idx="0">
                          <c:v>-5.4</c:v>
                        </c:pt>
                      </c15:dlblFieldTableCache>
                    </c15:dlblFTEntry>
                  </c15:dlblFieldTable>
                  <c15:showDataLabelsRange val="0"/>
                </c:ext>
                <c:ext xmlns:c16="http://schemas.microsoft.com/office/drawing/2014/chart" uri="{C3380CC4-5D6E-409C-BE32-E72D297353CC}">
                  <c16:uniqueId val="{00000019-3EB7-4D70-9A52-944CD54CC14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{30E2CA28-9607-48A3-874B-EDCEEBB0542D}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EB7-4D70-9A52-944CD54CC14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{2219DCA4-6D34-4C87-B067-E542E65F3E2F}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EB7-4D70-9A52-944CD54CC14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{CD019EA4-0220-4402-8A42-1A52F7876D91}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EB7-4D70-9A52-944CD54CC14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{50CE5773-88E8-445B-AB19-8909FB2345AF}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EB7-4D70-9A52-944CD54CC14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{5FB61B39-A802-4877-80B9-32C9A8AEB62C}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EB7-4D70-9A52-944CD54CC14B}"/>
                </c:ext>
              </c:extLst>
            </c:dLbl>
            <c:dLbl>
              <c:idx val="31"/>
              <c:tx>
                <c:strRef>
                  <c:f>Daten_Diagramme!$E$45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{E68A2CD1-6584-4481-9F4E-0426DC26B630}</c15:txfldGUID>
                      <c15:f>Daten_Diagramme!$E$45</c15:f>
                      <c15:dlblFieldTableCache>
                        <c:ptCount val="1"/>
                        <c:pt idx="0">
                          <c:v>-5.4</c:v>
                        </c:pt>
                      </c15:dlblFieldTableCache>
                    </c15:dlblFTEntry>
                  </c15:dlblFieldTable>
                  <c15:showDataLabelsRange val="0"/>
                </c:ext>
                <c:ext xmlns:c16="http://schemas.microsoft.com/office/drawing/2014/chart" uri="{C3380CC4-5D6E-409C-BE32-E72D297353CC}">
                  <c16:uniqueId val="{0000001F-3EB7-4D70-9A52-944CD54CC1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-5.024903852216128</c:v>
                </c:pt>
                <c:pt idx="1">
                  <c:v>-1.1820330969267139</c:v>
                </c:pt>
                <c:pt idx="2">
                  <c:v>-19.298245614035089</c:v>
                </c:pt>
                <c:pt idx="3">
                  <c:v>-5.7546145494028229</c:v>
                </c:pt>
                <c:pt idx="4">
                  <c:v>-9.3484419263456093</c:v>
                </c:pt>
                <c:pt idx="5">
                  <c:v>-1.3812154696132597</c:v>
                </c:pt>
                <c:pt idx="6">
                  <c:v>-7.2815533980582527</c:v>
                </c:pt>
                <c:pt idx="7">
                  <c:v>1.6194331983805668</c:v>
                </c:pt>
                <c:pt idx="8">
                  <c:v>6.5040650406504072E-2</c:v>
                </c:pt>
                <c:pt idx="9">
                  <c:v>-6.001188354129531</c:v>
                </c:pt>
                <c:pt idx="10">
                  <c:v>-4.8431105047748977</c:v>
                </c:pt>
                <c:pt idx="11">
                  <c:v>-2.6785714285714284</c:v>
                </c:pt>
                <c:pt idx="12">
                  <c:v>-2.2222222222222223</c:v>
                </c:pt>
                <c:pt idx="13">
                  <c:v>3.6384976525821595</c:v>
                </c:pt>
                <c:pt idx="14">
                  <c:v>-22.878390201224846</c:v>
                </c:pt>
                <c:pt idx="15">
                  <c:v>40.425531914893618</c:v>
                </c:pt>
                <c:pt idx="16">
                  <c:v>-12.454212454212454</c:v>
                </c:pt>
                <c:pt idx="17">
                  <c:v>1.8324607329842932</c:v>
                </c:pt>
                <c:pt idx="18">
                  <c:v>-1.7878426698450536</c:v>
                </c:pt>
                <c:pt idx="19">
                  <c:v>0.40540540540540543</c:v>
                </c:pt>
                <c:pt idx="20">
                  <c:v>-2.861952861952862</c:v>
                </c:pt>
                <c:pt idx="21">
                  <c:v>0</c:v>
                </c:pt>
                <c:pt idx="23">
                  <c:v>-1.1820330969267139</c:v>
                </c:pt>
                <c:pt idx="24">
                  <c:v>-3.0250145433391507</c:v>
                </c:pt>
                <c:pt idx="25">
                  <c:v>-5.394765619304513</c:v>
                </c:pt>
              </c:numCache>
            </c:numRef>
          </c:val>
          <c:extLst>
            <c:ext xmlns:c16="http://schemas.microsoft.com/office/drawing/2014/chart" uri="{C3380CC4-5D6E-409C-BE32-E72D297353CC}">
              <c16:uniqueId val="{00000020-3EB7-4D70-9A52-944CD54CC14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{9AA6D4C4-D371-4A44-8436-BC22DB0093F8}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EB7-4D70-9A52-944CD54CC14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{B1B0072A-79DC-431F-B07C-64916B7C4313}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EB7-4D70-9A52-944CD54CC14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{4E9B9CFF-8477-4054-9A5E-56A25DFD6DA0}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EB7-4D70-9A52-944CD54CC14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{6213E19F-8503-45C9-A70E-AC93FDB4017E}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EB7-4D70-9A52-944CD54CC14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{3EBB4E79-162F-4A01-A326-4C0C207367AA}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EB7-4D70-9A52-944CD54CC14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{77F77508-B307-45EB-A3E0-7929C5A47F98}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EB7-4D70-9A52-944CD54CC14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{511A3965-6314-40BE-BCB4-800D9CB2E254}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EB7-4D70-9A52-944CD54CC14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{C534A39F-13C7-4BD5-B9DE-B81A0161C03D}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EB7-4D70-9A52-944CD54CC14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{3820D49B-D674-4A2D-A3B1-9295FB2AF550}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EB7-4D70-9A52-944CD54CC14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{9680C74D-996D-46F0-A053-01585612250B}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EB7-4D70-9A52-944CD54CC14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{708055C7-E776-44AF-AD1D-05709FAA038E}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EB7-4D70-9A52-944CD54CC14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{DD70FFAC-2D5C-447C-832B-C662A3D21C68}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EB7-4D70-9A52-944CD54CC14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{E2DEC11D-98FD-47AC-B22C-843961F3DCEE}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EB7-4D70-9A52-944CD54CC14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{CB2F1266-A4A1-4434-ACEF-B5652F37756F}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EB7-4D70-9A52-944CD54CC14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{937CFFF6-C79B-40E9-A102-3BD35AC726B5}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EB7-4D70-9A52-944CD54CC14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{B8E17845-2C80-49CA-8465-59A9852F3A72}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EB7-4D70-9A52-944CD54CC14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{B1FACEF0-6DCB-45D6-8AF5-A49A961781A3}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EB7-4D70-9A52-944CD54CC14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{75D07595-F392-45CA-A4A2-7C48CB6D96AC}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EB7-4D70-9A52-944CD54CC14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{7CF863B4-A2C3-456B-A7C2-68F425573206}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EB7-4D70-9A52-944CD54CC14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{2D6BB11A-1E8F-4074-ADE1-C70C5D924F7D}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EB7-4D70-9A52-944CD54CC14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{12BF4F3A-FB73-4FFB-A508-49EAB65E8C52}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EB7-4D70-9A52-944CD54CC14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{AAA723B6-1893-445F-AE9E-800118525882}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EB7-4D70-9A52-944CD54CC14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{FB7E8D1E-B305-4046-9FF4-F2CEA505FEA5}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EB7-4D70-9A52-944CD54CC14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{E903E49D-1BED-4C97-AADF-BB8094C9D8A5}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EB7-4D70-9A52-944CD54CC14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{587165C7-B2FC-404A-9C46-07CFFD071285}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EB7-4D70-9A52-944CD54CC14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{006E2882-0753-4862-973F-D551121AABC9}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EB7-4D70-9A52-944CD54CC14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{5663794E-69E2-4463-9375-8341A5449659}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EB7-4D70-9A52-944CD54CC14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{F8C57068-95AC-4A5A-AC78-DD425D89B40B}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EB7-4D70-9A52-944CD54CC14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{E5D3DBFB-29E4-4CF3-BF49-D749B650680C}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EB7-4D70-9A52-944CD54CC14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{DC4EC71E-A927-4029-95C0-A593EA750B83}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EB7-4D70-9A52-944CD54CC14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{11170CD9-6DBB-4974-9321-AF0EB93FD66B}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EB7-4D70-9A52-944CD54CC14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{F4E2D0CD-31E2-4D5A-ACD1-8127506405E6}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EB7-4D70-9A52-944CD54CC1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EB7-4D70-9A52-944CD54CC14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EB7-4D70-9A52-944CD54CC14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{FFFBF2AE-F86D-43C6-A555-F02E57713898}</c15:txfldGUID>
                      <c15:f>Diagramm!$I$46</c15:f>
                      <c15:dlblFieldTableCache>
                        <c:ptCount val="1"/>
                      </c15:dlblFieldTableCache>
                    </c15:dlblFTEntry>
                  </c15:dlblFieldTable>
                  <c15:showDataLabelsRange val="0"/>
                </c:ext>
                <c:ext xmlns:c16="http://schemas.microsoft.com/office/drawing/2014/chart" uri="{C3380CC4-5D6E-409C-BE32-E72D297353CC}">
                  <c16:uniqueId val="{00000000-A472-41EA-B868-7D10338973C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{12C7ADE9-457F-4C8A-8333-CE6DBD275FF8}</c15:txfldGUID>
                      <c15:f>Diagramm!$I$47</c15:f>
                      <c15:dlblFieldTableCache>
                        <c:ptCount val="1"/>
                      </c15:dlblFieldTableCache>
                    </c15:dlblFTEntry>
                  </c15:dlblFieldTable>
                  <c15:showDataLabelsRange val="0"/>
                </c:ext>
                <c:ext xmlns:c16="http://schemas.microsoft.com/office/drawing/2014/chart" uri="{C3380CC4-5D6E-409C-BE32-E72D297353CC}">
                  <c16:uniqueId val="{00000001-A472-41EA-B868-7D10338973C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{A8C5A86B-B6A4-48CF-A76A-F9212154266D}</c15:txfldGUID>
                      <c15:f>Diagramm!$I$48</c15:f>
                      <c15:dlblFieldTableCache>
                        <c:ptCount val="1"/>
                      </c15:dlblFieldTableCache>
                    </c15:dlblFTEntry>
                  </c15:dlblFieldTable>
                  <c15:showDataLabelsRange val="0"/>
                </c:ext>
                <c:ext xmlns:c16="http://schemas.microsoft.com/office/drawing/2014/chart" uri="{C3380CC4-5D6E-409C-BE32-E72D297353CC}">
                  <c16:uniqueId val="{00000002-A472-41EA-B868-7D10338973C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{4ED10C54-2A4B-4CA6-B199-BB64369DA554}</c15:txfldGUID>
                      <c15:f>Diagramm!$I$49</c15:f>
                      <c15:dlblFieldTableCache>
                        <c:ptCount val="1"/>
                      </c15:dlblFieldTableCache>
                    </c15:dlblFTEntry>
                  </c15:dlblFieldTable>
                  <c15:showDataLabelsRange val="0"/>
                </c:ext>
                <c:ext xmlns:c16="http://schemas.microsoft.com/office/drawing/2014/chart" uri="{C3380CC4-5D6E-409C-BE32-E72D297353CC}">
                  <c16:uniqueId val="{00000003-A472-41EA-B868-7D10338973C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{D1C69E2A-1DE9-4A6E-A024-0FD39F619478}</c15:txfldGUID>
                      <c15:f>Diagramm!$I$50</c15:f>
                      <c15:dlblFieldTableCache>
                        <c:ptCount val="1"/>
                      </c15:dlblFieldTableCache>
                    </c15:dlblFTEntry>
                  </c15:dlblFieldTable>
                  <c15:showDataLabelsRange val="0"/>
                </c:ext>
                <c:ext xmlns:c16="http://schemas.microsoft.com/office/drawing/2014/chart" uri="{C3380CC4-5D6E-409C-BE32-E72D297353CC}">
                  <c16:uniqueId val="{00000004-A472-41EA-B868-7D10338973C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{837C9C55-11C8-47B3-82DC-50861181C17B}</c15:txfldGUID>
                      <c15:f>Diagramm!$I$51</c15:f>
                      <c15:dlblFieldTableCache>
                        <c:ptCount val="1"/>
                      </c15:dlblFieldTableCache>
                    </c15:dlblFTEntry>
                  </c15:dlblFieldTable>
                  <c15:showDataLabelsRange val="0"/>
                </c:ext>
                <c:ext xmlns:c16="http://schemas.microsoft.com/office/drawing/2014/chart" uri="{C3380CC4-5D6E-409C-BE32-E72D297353CC}">
                  <c16:uniqueId val="{00000005-A472-41EA-B868-7D10338973C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{10F2C278-B14B-4666-87F0-17C57C68564B}</c15:txfldGUID>
                      <c15:f>Diagramm!$I$52</c15:f>
                      <c15:dlblFieldTableCache>
                        <c:ptCount val="1"/>
                      </c15:dlblFieldTableCache>
                    </c15:dlblFTEntry>
                  </c15:dlblFieldTable>
                  <c15:showDataLabelsRange val="0"/>
                </c:ext>
                <c:ext xmlns:c16="http://schemas.microsoft.com/office/drawing/2014/chart" uri="{C3380CC4-5D6E-409C-BE32-E72D297353CC}">
                  <c16:uniqueId val="{00000006-A472-41EA-B868-7D10338973C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{A57E6F3B-993E-4356-9CB3-533D7F858251}</c15:txfldGUID>
                      <c15:f>Diagramm!$I$53</c15:f>
                      <c15:dlblFieldTableCache>
                        <c:ptCount val="1"/>
                      </c15:dlblFieldTableCache>
                    </c15:dlblFTEntry>
                  </c15:dlblFieldTable>
                  <c15:showDataLabelsRange val="0"/>
                </c:ext>
                <c:ext xmlns:c16="http://schemas.microsoft.com/office/drawing/2014/chart" uri="{C3380CC4-5D6E-409C-BE32-E72D297353CC}">
                  <c16:uniqueId val="{00000007-A472-41EA-B868-7D10338973C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{223A9006-E7DB-465F-A8D3-BA07E51C75F6}</c15:txfldGUID>
                      <c15:f>Diagramm!$I$54</c15:f>
                      <c15:dlblFieldTableCache>
                        <c:ptCount val="1"/>
                      </c15:dlblFieldTableCache>
                    </c15:dlblFTEntry>
                  </c15:dlblFieldTable>
                  <c15:showDataLabelsRange val="0"/>
                </c:ext>
                <c:ext xmlns:c16="http://schemas.microsoft.com/office/drawing/2014/chart" uri="{C3380CC4-5D6E-409C-BE32-E72D297353CC}">
                  <c16:uniqueId val="{00000008-A472-41EA-B868-7D10338973C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{6319FD76-5572-45C6-9B53-4FB366339E82}</c15:txfldGUID>
                      <c15:f>Diagramm!$I$55</c15:f>
                      <c15:dlblFieldTableCache>
                        <c:ptCount val="1"/>
                      </c15:dlblFieldTableCache>
                    </c15:dlblFTEntry>
                  </c15:dlblFieldTable>
                  <c15:showDataLabelsRange val="0"/>
                </c:ext>
                <c:ext xmlns:c16="http://schemas.microsoft.com/office/drawing/2014/chart" uri="{C3380CC4-5D6E-409C-BE32-E72D297353CC}">
                  <c16:uniqueId val="{00000009-A472-41EA-B868-7D10338973C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{93160D0D-1AD9-4642-9F5E-3954F68D78F4}</c15:txfldGUID>
                      <c15:f>Diagramm!$I$56</c15:f>
                      <c15:dlblFieldTableCache>
                        <c:ptCount val="1"/>
                      </c15:dlblFieldTableCache>
                    </c15:dlblFTEntry>
                  </c15:dlblFieldTable>
                  <c15:showDataLabelsRange val="0"/>
                </c:ext>
                <c:ext xmlns:c16="http://schemas.microsoft.com/office/drawing/2014/chart" uri="{C3380CC4-5D6E-409C-BE32-E72D297353CC}">
                  <c16:uniqueId val="{0000000A-A472-41EA-B868-7D10338973C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{E5EA73C6-3368-4112-934C-C7F21AA8A23F}</c15:txfldGUID>
                      <c15:f>Diagramm!$I$57</c15:f>
                      <c15:dlblFieldTableCache>
                        <c:ptCount val="1"/>
                      </c15:dlblFieldTableCache>
                    </c15:dlblFTEntry>
                  </c15:dlblFieldTable>
                  <c15:showDataLabelsRange val="0"/>
                </c:ext>
                <c:ext xmlns:c16="http://schemas.microsoft.com/office/drawing/2014/chart" uri="{C3380CC4-5D6E-409C-BE32-E72D297353CC}">
                  <c16:uniqueId val="{0000000B-A472-41EA-B868-7D10338973C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{AE4D43AE-F940-484A-BADC-758A6980BF7E}</c15:txfldGUID>
                      <c15:f>Diagramm!$I$58</c15:f>
                      <c15:dlblFieldTableCache>
                        <c:ptCount val="1"/>
                      </c15:dlblFieldTableCache>
                    </c15:dlblFTEntry>
                  </c15:dlblFieldTable>
                  <c15:showDataLabelsRange val="0"/>
                </c:ext>
                <c:ext xmlns:c16="http://schemas.microsoft.com/office/drawing/2014/chart" uri="{C3380CC4-5D6E-409C-BE32-E72D297353CC}">
                  <c16:uniqueId val="{0000000C-A472-41EA-B868-7D10338973C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{C0350DD6-F371-405F-A113-356943E6FCD9}</c15:txfldGUID>
                      <c15:f>Diagramm!$I$59</c15:f>
                      <c15:dlblFieldTableCache>
                        <c:ptCount val="1"/>
                      </c15:dlblFieldTableCache>
                    </c15:dlblFTEntry>
                  </c15:dlblFieldTable>
                  <c15:showDataLabelsRange val="0"/>
                </c:ext>
                <c:ext xmlns:c16="http://schemas.microsoft.com/office/drawing/2014/chart" uri="{C3380CC4-5D6E-409C-BE32-E72D297353CC}">
                  <c16:uniqueId val="{0000000D-A472-41EA-B868-7D10338973C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{B45C5A4F-AF19-4443-8D5D-502F3932A4C0}</c15:txfldGUID>
                      <c15:f>Diagramm!$I$60</c15:f>
                      <c15:dlblFieldTableCache>
                        <c:ptCount val="1"/>
                      </c15:dlblFieldTableCache>
                    </c15:dlblFTEntry>
                  </c15:dlblFieldTable>
                  <c15:showDataLabelsRange val="0"/>
                </c:ext>
                <c:ext xmlns:c16="http://schemas.microsoft.com/office/drawing/2014/chart" uri="{C3380CC4-5D6E-409C-BE32-E72D297353CC}">
                  <c16:uniqueId val="{0000000E-A472-41EA-B868-7D10338973C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{0C168638-D880-4C32-9828-C98B18B9FF13}</c15:txfldGUID>
                      <c15:f>Diagramm!$I$61</c15:f>
                      <c15:dlblFieldTableCache>
                        <c:ptCount val="1"/>
                      </c15:dlblFieldTableCache>
                    </c15:dlblFTEntry>
                  </c15:dlblFieldTable>
                  <c15:showDataLabelsRange val="0"/>
                </c:ext>
                <c:ext xmlns:c16="http://schemas.microsoft.com/office/drawing/2014/chart" uri="{C3380CC4-5D6E-409C-BE32-E72D297353CC}">
                  <c16:uniqueId val="{0000000F-A472-41EA-B868-7D10338973C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{1E578ACC-62F1-4C73-ABB4-A8515752FB47}</c15:txfldGUID>
                      <c15:f>Diagramm!$I$62</c15:f>
                      <c15:dlblFieldTableCache>
                        <c:ptCount val="1"/>
                      </c15:dlblFieldTableCache>
                    </c15:dlblFTEntry>
                  </c15:dlblFieldTable>
                  <c15:showDataLabelsRange val="0"/>
                </c:ext>
                <c:ext xmlns:c16="http://schemas.microsoft.com/office/drawing/2014/chart" uri="{C3380CC4-5D6E-409C-BE32-E72D297353CC}">
                  <c16:uniqueId val="{00000010-A472-41EA-B868-7D10338973C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{AE805479-A61C-4658-B32C-34BDD0B435D8}</c15:txfldGUID>
                      <c15:f>Diagramm!$I$63</c15:f>
                      <c15:dlblFieldTableCache>
                        <c:ptCount val="1"/>
                      </c15:dlblFieldTableCache>
                    </c15:dlblFTEntry>
                  </c15:dlblFieldTable>
                  <c15:showDataLabelsRange val="0"/>
                </c:ext>
                <c:ext xmlns:c16="http://schemas.microsoft.com/office/drawing/2014/chart" uri="{C3380CC4-5D6E-409C-BE32-E72D297353CC}">
                  <c16:uniqueId val="{00000011-A472-41EA-B868-7D10338973C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{3F3EF59D-1859-4980-B568-AD0338032BD7}</c15:txfldGUID>
                      <c15:f>Diagramm!$I$64</c15:f>
                      <c15:dlblFieldTableCache>
                        <c:ptCount val="1"/>
                      </c15:dlblFieldTableCache>
                    </c15:dlblFTEntry>
                  </c15:dlblFieldTable>
                  <c15:showDataLabelsRange val="0"/>
                </c:ext>
                <c:ext xmlns:c16="http://schemas.microsoft.com/office/drawing/2014/chart" uri="{C3380CC4-5D6E-409C-BE32-E72D297353CC}">
                  <c16:uniqueId val="{00000012-A472-41EA-B868-7D10338973C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{2685C6C1-998B-4890-9239-8039F9438BB3}</c15:txfldGUID>
                      <c15:f>Diagramm!$I$65</c15:f>
                      <c15:dlblFieldTableCache>
                        <c:ptCount val="1"/>
                      </c15:dlblFieldTableCache>
                    </c15:dlblFTEntry>
                  </c15:dlblFieldTable>
                  <c15:showDataLabelsRange val="0"/>
                </c:ext>
                <c:ext xmlns:c16="http://schemas.microsoft.com/office/drawing/2014/chart" uri="{C3380CC4-5D6E-409C-BE32-E72D297353CC}">
                  <c16:uniqueId val="{00000013-A472-41EA-B868-7D10338973C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{BD0E405D-E9B2-487D-8795-E5200DB0B721}</c15:txfldGUID>
                      <c15:f>Diagramm!$I$66</c15:f>
                      <c15:dlblFieldTableCache>
                        <c:ptCount val="1"/>
                      </c15:dlblFieldTableCache>
                    </c15:dlblFTEntry>
                  </c15:dlblFieldTable>
                  <c15:showDataLabelsRange val="0"/>
                </c:ext>
                <c:ext xmlns:c16="http://schemas.microsoft.com/office/drawing/2014/chart" uri="{C3380CC4-5D6E-409C-BE32-E72D297353CC}">
                  <c16:uniqueId val="{00000014-A472-41EA-B868-7D10338973C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{5786C72C-2C29-4DDB-B73F-5DE2B144967D}</c15:txfldGUID>
                      <c15:f>Diagramm!$I$67</c15:f>
                      <c15:dlblFieldTableCache>
                        <c:ptCount val="1"/>
                      </c15:dlblFieldTableCache>
                    </c15:dlblFTEntry>
                  </c15:dlblFieldTable>
                  <c15:showDataLabelsRange val="0"/>
                </c:ext>
                <c:ext xmlns:c16="http://schemas.microsoft.com/office/drawing/2014/chart" uri="{C3380CC4-5D6E-409C-BE32-E72D297353CC}">
                  <c16:uniqueId val="{00000015-A472-41EA-B868-7D10338973C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472-41EA-B868-7D10338973C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{6662334A-7A6E-4C40-8E17-B80690DFB41A}</c15:txfldGUID>
                      <c15:f>Diagramm!$K$46</c15:f>
                      <c15:dlblFieldTableCache>
                        <c:ptCount val="1"/>
                      </c15:dlblFieldTableCache>
                    </c15:dlblFTEntry>
                  </c15:dlblFieldTable>
                  <c15:showDataLabelsRange val="0"/>
                </c:ext>
                <c:ext xmlns:c16="http://schemas.microsoft.com/office/drawing/2014/chart" uri="{C3380CC4-5D6E-409C-BE32-E72D297353CC}">
                  <c16:uniqueId val="{00000017-A472-41EA-B868-7D10338973C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{B4743C06-4E7F-4A09-95AF-11227B377602}</c15:txfldGUID>
                      <c15:f>Diagramm!$K$47</c15:f>
                      <c15:dlblFieldTableCache>
                        <c:ptCount val="1"/>
                      </c15:dlblFieldTableCache>
                    </c15:dlblFTEntry>
                  </c15:dlblFieldTable>
                  <c15:showDataLabelsRange val="0"/>
                </c:ext>
                <c:ext xmlns:c16="http://schemas.microsoft.com/office/drawing/2014/chart" uri="{C3380CC4-5D6E-409C-BE32-E72D297353CC}">
                  <c16:uniqueId val="{00000018-A472-41EA-B868-7D10338973C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{6F202988-FAD0-4B8A-BB27-188BC248E08D}</c15:txfldGUID>
                      <c15:f>Diagramm!$K$48</c15:f>
                      <c15:dlblFieldTableCache>
                        <c:ptCount val="1"/>
                      </c15:dlblFieldTableCache>
                    </c15:dlblFTEntry>
                  </c15:dlblFieldTable>
                  <c15:showDataLabelsRange val="0"/>
                </c:ext>
                <c:ext xmlns:c16="http://schemas.microsoft.com/office/drawing/2014/chart" uri="{C3380CC4-5D6E-409C-BE32-E72D297353CC}">
                  <c16:uniqueId val="{00000019-A472-41EA-B868-7D10338973C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{967CEBD1-3CA3-49D3-9340-5B66331652E4}</c15:txfldGUID>
                      <c15:f>Diagramm!$K$49</c15:f>
                      <c15:dlblFieldTableCache>
                        <c:ptCount val="1"/>
                      </c15:dlblFieldTableCache>
                    </c15:dlblFTEntry>
                  </c15:dlblFieldTable>
                  <c15:showDataLabelsRange val="0"/>
                </c:ext>
                <c:ext xmlns:c16="http://schemas.microsoft.com/office/drawing/2014/chart" uri="{C3380CC4-5D6E-409C-BE32-E72D297353CC}">
                  <c16:uniqueId val="{0000001A-A472-41EA-B868-7D10338973C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{0CA107C0-60EC-4503-90F6-94C27B9C5955}</c15:txfldGUID>
                      <c15:f>Diagramm!$K$50</c15:f>
                      <c15:dlblFieldTableCache>
                        <c:ptCount val="1"/>
                      </c15:dlblFieldTableCache>
                    </c15:dlblFTEntry>
                  </c15:dlblFieldTable>
                  <c15:showDataLabelsRange val="0"/>
                </c:ext>
                <c:ext xmlns:c16="http://schemas.microsoft.com/office/drawing/2014/chart" uri="{C3380CC4-5D6E-409C-BE32-E72D297353CC}">
                  <c16:uniqueId val="{0000001B-A472-41EA-B868-7D10338973C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{9E26FA98-967C-452E-94F6-0F4A2A22C2DE}</c15:txfldGUID>
                      <c15:f>Diagramm!$K$51</c15:f>
                      <c15:dlblFieldTableCache>
                        <c:ptCount val="1"/>
                      </c15:dlblFieldTableCache>
                    </c15:dlblFTEntry>
                  </c15:dlblFieldTable>
                  <c15:showDataLabelsRange val="0"/>
                </c:ext>
                <c:ext xmlns:c16="http://schemas.microsoft.com/office/drawing/2014/chart" uri="{C3380CC4-5D6E-409C-BE32-E72D297353CC}">
                  <c16:uniqueId val="{0000001C-A472-41EA-B868-7D10338973C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{EB4BA694-A2D5-414E-85BD-939D779D16EA}</c15:txfldGUID>
                      <c15:f>Diagramm!$K$52</c15:f>
                      <c15:dlblFieldTableCache>
                        <c:ptCount val="1"/>
                      </c15:dlblFieldTableCache>
                    </c15:dlblFTEntry>
                  </c15:dlblFieldTable>
                  <c15:showDataLabelsRange val="0"/>
                </c:ext>
                <c:ext xmlns:c16="http://schemas.microsoft.com/office/drawing/2014/chart" uri="{C3380CC4-5D6E-409C-BE32-E72D297353CC}">
                  <c16:uniqueId val="{0000001D-A472-41EA-B868-7D10338973C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{D2AE3EEC-9C75-40A9-8611-026A1DA5C21C}</c15:txfldGUID>
                      <c15:f>Diagramm!$K$53</c15:f>
                      <c15:dlblFieldTableCache>
                        <c:ptCount val="1"/>
                      </c15:dlblFieldTableCache>
                    </c15:dlblFTEntry>
                  </c15:dlblFieldTable>
                  <c15:showDataLabelsRange val="0"/>
                </c:ext>
                <c:ext xmlns:c16="http://schemas.microsoft.com/office/drawing/2014/chart" uri="{C3380CC4-5D6E-409C-BE32-E72D297353CC}">
                  <c16:uniqueId val="{0000001E-A472-41EA-B868-7D10338973C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{AB9358D0-2D82-46C3-B831-38ADB559F107}</c15:txfldGUID>
                      <c15:f>Diagramm!$K$54</c15:f>
                      <c15:dlblFieldTableCache>
                        <c:ptCount val="1"/>
                      </c15:dlblFieldTableCache>
                    </c15:dlblFTEntry>
                  </c15:dlblFieldTable>
                  <c15:showDataLabelsRange val="0"/>
                </c:ext>
                <c:ext xmlns:c16="http://schemas.microsoft.com/office/drawing/2014/chart" uri="{C3380CC4-5D6E-409C-BE32-E72D297353CC}">
                  <c16:uniqueId val="{0000001F-A472-41EA-B868-7D10338973C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{7301ECE9-7EFD-4ED9-9435-232D39003150}</c15:txfldGUID>
                      <c15:f>Diagramm!$K$55</c15:f>
                      <c15:dlblFieldTableCache>
                        <c:ptCount val="1"/>
                      </c15:dlblFieldTableCache>
                    </c15:dlblFTEntry>
                  </c15:dlblFieldTable>
                  <c15:showDataLabelsRange val="0"/>
                </c:ext>
                <c:ext xmlns:c16="http://schemas.microsoft.com/office/drawing/2014/chart" uri="{C3380CC4-5D6E-409C-BE32-E72D297353CC}">
                  <c16:uniqueId val="{00000020-A472-41EA-B868-7D10338973C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{CFE6D6BC-E308-40C9-B66A-3EA0BA3E7870}</c15:txfldGUID>
                      <c15:f>Diagramm!$K$56</c15:f>
                      <c15:dlblFieldTableCache>
                        <c:ptCount val="1"/>
                      </c15:dlblFieldTableCache>
                    </c15:dlblFTEntry>
                  </c15:dlblFieldTable>
                  <c15:showDataLabelsRange val="0"/>
                </c:ext>
                <c:ext xmlns:c16="http://schemas.microsoft.com/office/drawing/2014/chart" uri="{C3380CC4-5D6E-409C-BE32-E72D297353CC}">
                  <c16:uniqueId val="{00000021-A472-41EA-B868-7D10338973C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{12EDFBB0-E086-4CAA-BDBE-9EBA5420797A}</c15:txfldGUID>
                      <c15:f>Diagramm!$K$57</c15:f>
                      <c15:dlblFieldTableCache>
                        <c:ptCount val="1"/>
                      </c15:dlblFieldTableCache>
                    </c15:dlblFTEntry>
                  </c15:dlblFieldTable>
                  <c15:showDataLabelsRange val="0"/>
                </c:ext>
                <c:ext xmlns:c16="http://schemas.microsoft.com/office/drawing/2014/chart" uri="{C3380CC4-5D6E-409C-BE32-E72D297353CC}">
                  <c16:uniqueId val="{00000022-A472-41EA-B868-7D10338973C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{BC13E716-5246-40A2-945F-D33ABD8D89E7}</c15:txfldGUID>
                      <c15:f>Diagramm!$K$58</c15:f>
                      <c15:dlblFieldTableCache>
                        <c:ptCount val="1"/>
                      </c15:dlblFieldTableCache>
                    </c15:dlblFTEntry>
                  </c15:dlblFieldTable>
                  <c15:showDataLabelsRange val="0"/>
                </c:ext>
                <c:ext xmlns:c16="http://schemas.microsoft.com/office/drawing/2014/chart" uri="{C3380CC4-5D6E-409C-BE32-E72D297353CC}">
                  <c16:uniqueId val="{00000023-A472-41EA-B868-7D10338973C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{A639DA90-E1CA-4241-874F-1946002B9DBF}</c15:txfldGUID>
                      <c15:f>Diagramm!$K$59</c15:f>
                      <c15:dlblFieldTableCache>
                        <c:ptCount val="1"/>
                      </c15:dlblFieldTableCache>
                    </c15:dlblFTEntry>
                  </c15:dlblFieldTable>
                  <c15:showDataLabelsRange val="0"/>
                </c:ext>
                <c:ext xmlns:c16="http://schemas.microsoft.com/office/drawing/2014/chart" uri="{C3380CC4-5D6E-409C-BE32-E72D297353CC}">
                  <c16:uniqueId val="{00000024-A472-41EA-B868-7D10338973C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{207D9B86-5ED1-4E8F-AE32-6BD58920E4B6}</c15:txfldGUID>
                      <c15:f>Diagramm!$K$60</c15:f>
                      <c15:dlblFieldTableCache>
                        <c:ptCount val="1"/>
                      </c15:dlblFieldTableCache>
                    </c15:dlblFTEntry>
                  </c15:dlblFieldTable>
                  <c15:showDataLabelsRange val="0"/>
                </c:ext>
                <c:ext xmlns:c16="http://schemas.microsoft.com/office/drawing/2014/chart" uri="{C3380CC4-5D6E-409C-BE32-E72D297353CC}">
                  <c16:uniqueId val="{00000025-A472-41EA-B868-7D10338973C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{2201D014-3395-4B0D-A7B6-1BF7C4D6FA96}</c15:txfldGUID>
                      <c15:f>Diagramm!$K$61</c15:f>
                      <c15:dlblFieldTableCache>
                        <c:ptCount val="1"/>
                      </c15:dlblFieldTableCache>
                    </c15:dlblFTEntry>
                  </c15:dlblFieldTable>
                  <c15:showDataLabelsRange val="0"/>
                </c:ext>
                <c:ext xmlns:c16="http://schemas.microsoft.com/office/drawing/2014/chart" uri="{C3380CC4-5D6E-409C-BE32-E72D297353CC}">
                  <c16:uniqueId val="{00000026-A472-41EA-B868-7D10338973C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{E0613F4E-AF0F-4019-BEDB-4BB528C60FF4}</c15:txfldGUID>
                      <c15:f>Diagramm!$K$62</c15:f>
                      <c15:dlblFieldTableCache>
                        <c:ptCount val="1"/>
                      </c15:dlblFieldTableCache>
                    </c15:dlblFTEntry>
                  </c15:dlblFieldTable>
                  <c15:showDataLabelsRange val="0"/>
                </c:ext>
                <c:ext xmlns:c16="http://schemas.microsoft.com/office/drawing/2014/chart" uri="{C3380CC4-5D6E-409C-BE32-E72D297353CC}">
                  <c16:uniqueId val="{00000027-A472-41EA-B868-7D10338973C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{4AE37F78-6E4A-478C-BE3D-3B442626B84B}</c15:txfldGUID>
                      <c15:f>Diagramm!$K$63</c15:f>
                      <c15:dlblFieldTableCache>
                        <c:ptCount val="1"/>
                      </c15:dlblFieldTableCache>
                    </c15:dlblFTEntry>
                  </c15:dlblFieldTable>
                  <c15:showDataLabelsRange val="0"/>
                </c:ext>
                <c:ext xmlns:c16="http://schemas.microsoft.com/office/drawing/2014/chart" uri="{C3380CC4-5D6E-409C-BE32-E72D297353CC}">
                  <c16:uniqueId val="{00000028-A472-41EA-B868-7D10338973C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{27BFD451-4E76-4C17-9691-63E1366FEDB4}</c15:txfldGUID>
                      <c15:f>Diagramm!$K$64</c15:f>
                      <c15:dlblFieldTableCache>
                        <c:ptCount val="1"/>
                      </c15:dlblFieldTableCache>
                    </c15:dlblFTEntry>
                  </c15:dlblFieldTable>
                  <c15:showDataLabelsRange val="0"/>
                </c:ext>
                <c:ext xmlns:c16="http://schemas.microsoft.com/office/drawing/2014/chart" uri="{C3380CC4-5D6E-409C-BE32-E72D297353CC}">
                  <c16:uniqueId val="{00000029-A472-41EA-B868-7D10338973C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{0C76E8A9-3B71-415A-94DD-0A9D5C0F9988}</c15:txfldGUID>
                      <c15:f>Diagramm!$K$65</c15:f>
                      <c15:dlblFieldTableCache>
                        <c:ptCount val="1"/>
                      </c15:dlblFieldTableCache>
                    </c15:dlblFTEntry>
                  </c15:dlblFieldTable>
                  <c15:showDataLabelsRange val="0"/>
                </c:ext>
                <c:ext xmlns:c16="http://schemas.microsoft.com/office/drawing/2014/chart" uri="{C3380CC4-5D6E-409C-BE32-E72D297353CC}">
                  <c16:uniqueId val="{0000002A-A472-41EA-B868-7D10338973C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{B8D0E09B-6159-4448-8AA4-F3E3EF43CA00}</c15:txfldGUID>
                      <c15:f>Diagramm!$K$66</c15:f>
                      <c15:dlblFieldTableCache>
                        <c:ptCount val="1"/>
                      </c15:dlblFieldTableCache>
                    </c15:dlblFTEntry>
                  </c15:dlblFieldTable>
                  <c15:showDataLabelsRange val="0"/>
                </c:ext>
                <c:ext xmlns:c16="http://schemas.microsoft.com/office/drawing/2014/chart" uri="{C3380CC4-5D6E-409C-BE32-E72D297353CC}">
                  <c16:uniqueId val="{0000002B-A472-41EA-B868-7D10338973C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{C006D7CB-434E-4CE0-9AAE-BE4001FB6F25}</c15:txfldGUID>
                      <c15:f>Diagramm!$K$67</c15:f>
                      <c15:dlblFieldTableCache>
                        <c:ptCount val="1"/>
                      </c15:dlblFieldTableCache>
                    </c15:dlblFTEntry>
                  </c15:dlblFieldTable>
                  <c15:showDataLabelsRange val="0"/>
                </c:ext>
                <c:ext xmlns:c16="http://schemas.microsoft.com/office/drawing/2014/chart" uri="{C3380CC4-5D6E-409C-BE32-E72D297353CC}">
                  <c16:uniqueId val="{0000002C-A472-41EA-B868-7D10338973C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472-41EA-B868-7D10338973C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{BDC34289-B0D4-41C1-B4AE-CB09FD449513}</c15:txfldGUID>
                      <c15:f>Diagramm!$J$46</c15:f>
                      <c15:dlblFieldTableCache>
                        <c:ptCount val="1"/>
                      </c15:dlblFieldTableCache>
                    </c15:dlblFTEntry>
                  </c15:dlblFieldTable>
                  <c15:showDataLabelsRange val="0"/>
                </c:ext>
                <c:ext xmlns:c16="http://schemas.microsoft.com/office/drawing/2014/chart" uri="{C3380CC4-5D6E-409C-BE32-E72D297353CC}">
                  <c16:uniqueId val="{0000002E-A472-41EA-B868-7D10338973C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{3A122723-43C3-4FF5-9325-A88C1B6136D8}</c15:txfldGUID>
                      <c15:f>Diagramm!$J$47</c15:f>
                      <c15:dlblFieldTableCache>
                        <c:ptCount val="1"/>
                      </c15:dlblFieldTableCache>
                    </c15:dlblFTEntry>
                  </c15:dlblFieldTable>
                  <c15:showDataLabelsRange val="0"/>
                </c:ext>
                <c:ext xmlns:c16="http://schemas.microsoft.com/office/drawing/2014/chart" uri="{C3380CC4-5D6E-409C-BE32-E72D297353CC}">
                  <c16:uniqueId val="{0000002F-A472-41EA-B868-7D10338973C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{AFF6909A-E135-49A7-AB93-3894B383732A}</c15:txfldGUID>
                      <c15:f>Diagramm!$J$48</c15:f>
                      <c15:dlblFieldTableCache>
                        <c:ptCount val="1"/>
                      </c15:dlblFieldTableCache>
                    </c15:dlblFTEntry>
                  </c15:dlblFieldTable>
                  <c15:showDataLabelsRange val="0"/>
                </c:ext>
                <c:ext xmlns:c16="http://schemas.microsoft.com/office/drawing/2014/chart" uri="{C3380CC4-5D6E-409C-BE32-E72D297353CC}">
                  <c16:uniqueId val="{00000030-A472-41EA-B868-7D10338973C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{420F33D8-4293-4D43-9A6B-4C90D29E08A9}</c15:txfldGUID>
                      <c15:f>Diagramm!$J$49</c15:f>
                      <c15:dlblFieldTableCache>
                        <c:ptCount val="1"/>
                      </c15:dlblFieldTableCache>
                    </c15:dlblFTEntry>
                  </c15:dlblFieldTable>
                  <c15:showDataLabelsRange val="0"/>
                </c:ext>
                <c:ext xmlns:c16="http://schemas.microsoft.com/office/drawing/2014/chart" uri="{C3380CC4-5D6E-409C-BE32-E72D297353CC}">
                  <c16:uniqueId val="{00000031-A472-41EA-B868-7D10338973C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{68E7DA3D-86E1-4613-AC3C-81640F2F0FA1}</c15:txfldGUID>
                      <c15:f>Diagramm!$J$50</c15:f>
                      <c15:dlblFieldTableCache>
                        <c:ptCount val="1"/>
                      </c15:dlblFieldTableCache>
                    </c15:dlblFTEntry>
                  </c15:dlblFieldTable>
                  <c15:showDataLabelsRange val="0"/>
                </c:ext>
                <c:ext xmlns:c16="http://schemas.microsoft.com/office/drawing/2014/chart" uri="{C3380CC4-5D6E-409C-BE32-E72D297353CC}">
                  <c16:uniqueId val="{00000032-A472-41EA-B868-7D10338973C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{0C0FC614-7602-41E1-B5AA-93B27116A792}</c15:txfldGUID>
                      <c15:f>Diagramm!$J$51</c15:f>
                      <c15:dlblFieldTableCache>
                        <c:ptCount val="1"/>
                      </c15:dlblFieldTableCache>
                    </c15:dlblFTEntry>
                  </c15:dlblFieldTable>
                  <c15:showDataLabelsRange val="0"/>
                </c:ext>
                <c:ext xmlns:c16="http://schemas.microsoft.com/office/drawing/2014/chart" uri="{C3380CC4-5D6E-409C-BE32-E72D297353CC}">
                  <c16:uniqueId val="{00000033-A472-41EA-B868-7D10338973C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{15B77369-C5AE-459F-93D3-CB839C54CCD2}</c15:txfldGUID>
                      <c15:f>Diagramm!$J$52</c15:f>
                      <c15:dlblFieldTableCache>
                        <c:ptCount val="1"/>
                      </c15:dlblFieldTableCache>
                    </c15:dlblFTEntry>
                  </c15:dlblFieldTable>
                  <c15:showDataLabelsRange val="0"/>
                </c:ext>
                <c:ext xmlns:c16="http://schemas.microsoft.com/office/drawing/2014/chart" uri="{C3380CC4-5D6E-409C-BE32-E72D297353CC}">
                  <c16:uniqueId val="{00000034-A472-41EA-B868-7D10338973C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{CE10A25A-143C-460C-A2F4-E94A8A30DD70}</c15:txfldGUID>
                      <c15:f>Diagramm!$J$53</c15:f>
                      <c15:dlblFieldTableCache>
                        <c:ptCount val="1"/>
                      </c15:dlblFieldTableCache>
                    </c15:dlblFTEntry>
                  </c15:dlblFieldTable>
                  <c15:showDataLabelsRange val="0"/>
                </c:ext>
                <c:ext xmlns:c16="http://schemas.microsoft.com/office/drawing/2014/chart" uri="{C3380CC4-5D6E-409C-BE32-E72D297353CC}">
                  <c16:uniqueId val="{00000035-A472-41EA-B868-7D10338973C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{18385739-DB27-48EF-A95C-F370855FA8CB}</c15:txfldGUID>
                      <c15:f>Diagramm!$J$54</c15:f>
                      <c15:dlblFieldTableCache>
                        <c:ptCount val="1"/>
                      </c15:dlblFieldTableCache>
                    </c15:dlblFTEntry>
                  </c15:dlblFieldTable>
                  <c15:showDataLabelsRange val="0"/>
                </c:ext>
                <c:ext xmlns:c16="http://schemas.microsoft.com/office/drawing/2014/chart" uri="{C3380CC4-5D6E-409C-BE32-E72D297353CC}">
                  <c16:uniqueId val="{00000036-A472-41EA-B868-7D10338973C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{DA3B5ABD-C837-448A-A5DF-4FB1C1CBD8D1}</c15:txfldGUID>
                      <c15:f>Diagramm!$J$55</c15:f>
                      <c15:dlblFieldTableCache>
                        <c:ptCount val="1"/>
                      </c15:dlblFieldTableCache>
                    </c15:dlblFTEntry>
                  </c15:dlblFieldTable>
                  <c15:showDataLabelsRange val="0"/>
                </c:ext>
                <c:ext xmlns:c16="http://schemas.microsoft.com/office/drawing/2014/chart" uri="{C3380CC4-5D6E-409C-BE32-E72D297353CC}">
                  <c16:uniqueId val="{00000037-A472-41EA-B868-7D10338973C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{141D4850-723E-4355-B19E-F9BC327B732F}</c15:txfldGUID>
                      <c15:f>Diagramm!$J$56</c15:f>
                      <c15:dlblFieldTableCache>
                        <c:ptCount val="1"/>
                      </c15:dlblFieldTableCache>
                    </c15:dlblFTEntry>
                  </c15:dlblFieldTable>
                  <c15:showDataLabelsRange val="0"/>
                </c:ext>
                <c:ext xmlns:c16="http://schemas.microsoft.com/office/drawing/2014/chart" uri="{C3380CC4-5D6E-409C-BE32-E72D297353CC}">
                  <c16:uniqueId val="{00000038-A472-41EA-B868-7D10338973C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{F2C50C2B-1D9E-4F90-A8E3-9161F1591D95}</c15:txfldGUID>
                      <c15:f>Diagramm!$J$57</c15:f>
                      <c15:dlblFieldTableCache>
                        <c:ptCount val="1"/>
                      </c15:dlblFieldTableCache>
                    </c15:dlblFTEntry>
                  </c15:dlblFieldTable>
                  <c15:showDataLabelsRange val="0"/>
                </c:ext>
                <c:ext xmlns:c16="http://schemas.microsoft.com/office/drawing/2014/chart" uri="{C3380CC4-5D6E-409C-BE32-E72D297353CC}">
                  <c16:uniqueId val="{00000039-A472-41EA-B868-7D10338973C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{1DE54EA4-6E87-41CE-8FEF-D592A66F02DB}</c15:txfldGUID>
                      <c15:f>Diagramm!$J$58</c15:f>
                      <c15:dlblFieldTableCache>
                        <c:ptCount val="1"/>
                      </c15:dlblFieldTableCache>
                    </c15:dlblFTEntry>
                  </c15:dlblFieldTable>
                  <c15:showDataLabelsRange val="0"/>
                </c:ext>
                <c:ext xmlns:c16="http://schemas.microsoft.com/office/drawing/2014/chart" uri="{C3380CC4-5D6E-409C-BE32-E72D297353CC}">
                  <c16:uniqueId val="{0000003A-A472-41EA-B868-7D10338973C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{CB1ABEF4-E1D9-483B-85ED-6367E82CD531}</c15:txfldGUID>
                      <c15:f>Diagramm!$J$59</c15:f>
                      <c15:dlblFieldTableCache>
                        <c:ptCount val="1"/>
                      </c15:dlblFieldTableCache>
                    </c15:dlblFTEntry>
                  </c15:dlblFieldTable>
                  <c15:showDataLabelsRange val="0"/>
                </c:ext>
                <c:ext xmlns:c16="http://schemas.microsoft.com/office/drawing/2014/chart" uri="{C3380CC4-5D6E-409C-BE32-E72D297353CC}">
                  <c16:uniqueId val="{0000003B-A472-41EA-B868-7D10338973C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{C344696C-3696-4E1E-A102-A13FA107112D}</c15:txfldGUID>
                      <c15:f>Diagramm!$J$60</c15:f>
                      <c15:dlblFieldTableCache>
                        <c:ptCount val="1"/>
                      </c15:dlblFieldTableCache>
                    </c15:dlblFTEntry>
                  </c15:dlblFieldTable>
                  <c15:showDataLabelsRange val="0"/>
                </c:ext>
                <c:ext xmlns:c16="http://schemas.microsoft.com/office/drawing/2014/chart" uri="{C3380CC4-5D6E-409C-BE32-E72D297353CC}">
                  <c16:uniqueId val="{0000003C-A472-41EA-B868-7D10338973C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{40C49103-4EFB-42A6-B665-32DAA503A5A2}</c15:txfldGUID>
                      <c15:f>Diagramm!$J$61</c15:f>
                      <c15:dlblFieldTableCache>
                        <c:ptCount val="1"/>
                      </c15:dlblFieldTableCache>
                    </c15:dlblFTEntry>
                  </c15:dlblFieldTable>
                  <c15:showDataLabelsRange val="0"/>
                </c:ext>
                <c:ext xmlns:c16="http://schemas.microsoft.com/office/drawing/2014/chart" uri="{C3380CC4-5D6E-409C-BE32-E72D297353CC}">
                  <c16:uniqueId val="{0000003D-A472-41EA-B868-7D10338973C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{459FF7EA-6EB5-4A68-87DC-8C6839088569}</c15:txfldGUID>
                      <c15:f>Diagramm!$J$62</c15:f>
                      <c15:dlblFieldTableCache>
                        <c:ptCount val="1"/>
                      </c15:dlblFieldTableCache>
                    </c15:dlblFTEntry>
                  </c15:dlblFieldTable>
                  <c15:showDataLabelsRange val="0"/>
                </c:ext>
                <c:ext xmlns:c16="http://schemas.microsoft.com/office/drawing/2014/chart" uri="{C3380CC4-5D6E-409C-BE32-E72D297353CC}">
                  <c16:uniqueId val="{0000003E-A472-41EA-B868-7D10338973C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{3EC3AA81-A714-4ACF-8A1B-CE9432B912A3}</c15:txfldGUID>
                      <c15:f>Diagramm!$J$63</c15:f>
                      <c15:dlblFieldTableCache>
                        <c:ptCount val="1"/>
                      </c15:dlblFieldTableCache>
                    </c15:dlblFTEntry>
                  </c15:dlblFieldTable>
                  <c15:showDataLabelsRange val="0"/>
                </c:ext>
                <c:ext xmlns:c16="http://schemas.microsoft.com/office/drawing/2014/chart" uri="{C3380CC4-5D6E-409C-BE32-E72D297353CC}">
                  <c16:uniqueId val="{0000003F-A472-41EA-B868-7D10338973C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{94D4C178-CB00-4637-A22C-57C2FAC2BC1B}</c15:txfldGUID>
                      <c15:f>Diagramm!$J$64</c15:f>
                      <c15:dlblFieldTableCache>
                        <c:ptCount val="1"/>
                      </c15:dlblFieldTableCache>
                    </c15:dlblFTEntry>
                  </c15:dlblFieldTable>
                  <c15:showDataLabelsRange val="0"/>
                </c:ext>
                <c:ext xmlns:c16="http://schemas.microsoft.com/office/drawing/2014/chart" uri="{C3380CC4-5D6E-409C-BE32-E72D297353CC}">
                  <c16:uniqueId val="{00000040-A472-41EA-B868-7D10338973C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{464ACB6C-DC3F-47AD-87CB-3D8A27B18FBF}</c15:txfldGUID>
                      <c15:f>Diagramm!$J$65</c15:f>
                      <c15:dlblFieldTableCache>
                        <c:ptCount val="1"/>
                      </c15:dlblFieldTableCache>
                    </c15:dlblFTEntry>
                  </c15:dlblFieldTable>
                  <c15:showDataLabelsRange val="0"/>
                </c:ext>
                <c:ext xmlns:c16="http://schemas.microsoft.com/office/drawing/2014/chart" uri="{C3380CC4-5D6E-409C-BE32-E72D297353CC}">
                  <c16:uniqueId val="{00000041-A472-41EA-B868-7D10338973C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{6624D366-8339-4FFD-BF20-0B72B6B875BF}</c15:txfldGUID>
                      <c15:f>Diagramm!$J$66</c15:f>
                      <c15:dlblFieldTableCache>
                        <c:ptCount val="1"/>
                      </c15:dlblFieldTableCache>
                    </c15:dlblFTEntry>
                  </c15:dlblFieldTable>
                  <c15:showDataLabelsRange val="0"/>
                </c:ext>
                <c:ext xmlns:c16="http://schemas.microsoft.com/office/drawing/2014/chart" uri="{C3380CC4-5D6E-409C-BE32-E72D297353CC}">
                  <c16:uniqueId val="{00000042-A472-41EA-B868-7D10338973C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{6AFBA06D-4985-4BDB-BE4A-25B4EF74D815}</c15:txfldGUID>
                      <c15:f>Diagramm!$J$67</c15:f>
                      <c15:dlblFieldTableCache>
                        <c:ptCount val="1"/>
                      </c15:dlblFieldTableCache>
                    </c15:dlblFTEntry>
                  </c15:dlblFieldTable>
                  <c15:showDataLabelsRange val="0"/>
                </c:ext>
                <c:ext xmlns:c16="http://schemas.microsoft.com/office/drawing/2014/chart" uri="{C3380CC4-5D6E-409C-BE32-E72D297353CC}">
                  <c16:uniqueId val="{00000043-A472-41EA-B868-7D10338973C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472-41EA-B868-7D10338973C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6D-49CE-AB9D-D46798E50B0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6D-49CE-AB9D-D46798E50B0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6D-49CE-AB9D-D46798E50B0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6D-49CE-AB9D-D46798E50B0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6D-49CE-AB9D-D46798E50B0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6D-49CE-AB9D-D46798E50B0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E6D-49CE-AB9D-D46798E50B0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6D-49CE-AB9D-D46798E50B0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E6D-49CE-AB9D-D46798E50B0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6D-49CE-AB9D-D46798E50B0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E6D-49CE-AB9D-D46798E50B0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E6D-49CE-AB9D-D46798E50B0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E6D-49CE-AB9D-D46798E50B0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E6D-49CE-AB9D-D46798E50B0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E6D-49CE-AB9D-D46798E50B0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E6D-49CE-AB9D-D46798E50B0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E6D-49CE-AB9D-D46798E50B0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E6D-49CE-AB9D-D46798E50B0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E6D-49CE-AB9D-D46798E50B0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E6D-49CE-AB9D-D46798E50B0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E6D-49CE-AB9D-D46798E50B0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E6D-49CE-AB9D-D46798E50B0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E6D-49CE-AB9D-D46798E50B0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E6D-49CE-AB9D-D46798E50B0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E6D-49CE-AB9D-D46798E50B0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E6D-49CE-AB9D-D46798E50B0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E6D-49CE-AB9D-D46798E50B0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E6D-49CE-AB9D-D46798E50B0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E6D-49CE-AB9D-D46798E50B0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E6D-49CE-AB9D-D46798E50B0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E6D-49CE-AB9D-D46798E50B0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E6D-49CE-AB9D-D46798E50B0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E6D-49CE-AB9D-D46798E50B0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E6D-49CE-AB9D-D46798E50B0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E6D-49CE-AB9D-D46798E50B0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E6D-49CE-AB9D-D46798E50B0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E6D-49CE-AB9D-D46798E50B0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E6D-49CE-AB9D-D46798E50B0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E6D-49CE-AB9D-D46798E50B0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E6D-49CE-AB9D-D46798E50B0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E6D-49CE-AB9D-D46798E50B0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E6D-49CE-AB9D-D46798E50B0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E6D-49CE-AB9D-D46798E50B0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E6D-49CE-AB9D-D46798E50B0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E6D-49CE-AB9D-D46798E50B0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E6D-49CE-AB9D-D46798E50B0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E6D-49CE-AB9D-D46798E50B0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E6D-49CE-AB9D-D46798E50B0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E6D-49CE-AB9D-D46798E50B0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E6D-49CE-AB9D-D46798E50B0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E6D-49CE-AB9D-D46798E50B0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E6D-49CE-AB9D-D46798E50B0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E6D-49CE-AB9D-D46798E50B0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E6D-49CE-AB9D-D46798E50B0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E6D-49CE-AB9D-D46798E50B0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E6D-49CE-AB9D-D46798E50B0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E6D-49CE-AB9D-D46798E50B0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E6D-49CE-AB9D-D46798E50B0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E6D-49CE-AB9D-D46798E50B0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E6D-49CE-AB9D-D46798E50B0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E6D-49CE-AB9D-D46798E50B0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E6D-49CE-AB9D-D46798E50B0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E6D-49CE-AB9D-D46798E50B0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E6D-49CE-AB9D-D46798E50B0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E6D-49CE-AB9D-D46798E50B0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E6D-49CE-AB9D-D46798E50B0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E6D-49CE-AB9D-D46798E50B0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E6D-49CE-AB9D-D46798E50B0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E6D-49CE-AB9D-D46798E50B0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101.55042379807131</c:v>
                </c:pt>
                <c:pt idx="2">
                  <c:v>103.95077871436243</c:v>
                </c:pt>
                <c:pt idx="3">
                  <c:v>100.95967497139655</c:v>
                </c:pt>
                <c:pt idx="4">
                  <c:v>103.0448081817545</c:v>
                </c:pt>
                <c:pt idx="5">
                  <c:v>104.46914329745253</c:v>
                </c:pt>
                <c:pt idx="6">
                  <c:v>106.90218787213675</c:v>
                </c:pt>
                <c:pt idx="7">
                  <c:v>103.9881383239545</c:v>
                </c:pt>
                <c:pt idx="8">
                  <c:v>105.27003992808275</c:v>
                </c:pt>
                <c:pt idx="9">
                  <c:v>106.29742919186495</c:v>
                </c:pt>
                <c:pt idx="10">
                  <c:v>108.79118313213627</c:v>
                </c:pt>
                <c:pt idx="11">
                  <c:v>106.16667055829268</c:v>
                </c:pt>
                <c:pt idx="12">
                  <c:v>107.19872977327387</c:v>
                </c:pt>
                <c:pt idx="13">
                  <c:v>107.92957713591893</c:v>
                </c:pt>
                <c:pt idx="14">
                  <c:v>110.63581385574521</c:v>
                </c:pt>
                <c:pt idx="15">
                  <c:v>108.03465103789665</c:v>
                </c:pt>
                <c:pt idx="16">
                  <c:v>109.30487776402738</c:v>
                </c:pt>
                <c:pt idx="17">
                  <c:v>109.80456254232142</c:v>
                </c:pt>
                <c:pt idx="18">
                  <c:v>112.53881896934178</c:v>
                </c:pt>
                <c:pt idx="19">
                  <c:v>110.53073995376748</c:v>
                </c:pt>
                <c:pt idx="20">
                  <c:v>111.47874004716651</c:v>
                </c:pt>
                <c:pt idx="21">
                  <c:v>112.47110467695613</c:v>
                </c:pt>
                <c:pt idx="22">
                  <c:v>116.56198192728885</c:v>
                </c:pt>
                <c:pt idx="23">
                  <c:v>112.96845447965069</c:v>
                </c:pt>
                <c:pt idx="24">
                  <c:v>113.06418847923038</c:v>
                </c:pt>
              </c:numCache>
            </c:numRef>
          </c:val>
          <c:smooth val="0"/>
          <c:extLst>
            <c:ext xmlns:c16="http://schemas.microsoft.com/office/drawing/2014/chart" uri="{C3380CC4-5D6E-409C-BE32-E72D297353CC}">
              <c16:uniqueId val="{00000000-9A40-4396-8BFF-FE19902C7F7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102.00772200772201</c:v>
                </c:pt>
                <c:pt idx="2">
                  <c:v>108.39124839124838</c:v>
                </c:pt>
                <c:pt idx="3">
                  <c:v>104.76190476190477</c:v>
                </c:pt>
                <c:pt idx="4">
                  <c:v>103.68082368082368</c:v>
                </c:pt>
                <c:pt idx="5">
                  <c:v>108.46846846846847</c:v>
                </c:pt>
                <c:pt idx="6">
                  <c:v>114.44015444015443</c:v>
                </c:pt>
                <c:pt idx="7">
                  <c:v>109.96138996138995</c:v>
                </c:pt>
                <c:pt idx="8">
                  <c:v>109.90990990990991</c:v>
                </c:pt>
                <c:pt idx="9">
                  <c:v>113.84813384813386</c:v>
                </c:pt>
                <c:pt idx="10">
                  <c:v>121.46718146718148</c:v>
                </c:pt>
                <c:pt idx="11">
                  <c:v>116.16473616473617</c:v>
                </c:pt>
                <c:pt idx="12">
                  <c:v>115.08365508365507</c:v>
                </c:pt>
                <c:pt idx="13">
                  <c:v>120.43758043758044</c:v>
                </c:pt>
                <c:pt idx="14">
                  <c:v>126.15186615186616</c:v>
                </c:pt>
                <c:pt idx="15">
                  <c:v>121.26126126126127</c:v>
                </c:pt>
                <c:pt idx="16">
                  <c:v>120.97812097812097</c:v>
                </c:pt>
                <c:pt idx="17">
                  <c:v>125.53410553410554</c:v>
                </c:pt>
                <c:pt idx="18">
                  <c:v>129.44658944658946</c:v>
                </c:pt>
                <c:pt idx="19">
                  <c:v>122.11068211068211</c:v>
                </c:pt>
                <c:pt idx="20">
                  <c:v>118.94465894465895</c:v>
                </c:pt>
                <c:pt idx="21">
                  <c:v>122.41956241956242</c:v>
                </c:pt>
                <c:pt idx="22">
                  <c:v>127.05276705276705</c:v>
                </c:pt>
                <c:pt idx="23">
                  <c:v>118.71299871299871</c:v>
                </c:pt>
                <c:pt idx="24">
                  <c:v>114.72329472329473</c:v>
                </c:pt>
              </c:numCache>
            </c:numRef>
          </c:val>
          <c:smooth val="0"/>
          <c:extLst>
            <c:ext xmlns:c16="http://schemas.microsoft.com/office/drawing/2014/chart" uri="{C3380CC4-5D6E-409C-BE32-E72D297353CC}">
              <c16:uniqueId val="{00000001-9A40-4396-8BFF-FE19902C7F7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102.00341322252726</c:v>
                </c:pt>
                <c:pt idx="2">
                  <c:v>100.10388068561254</c:v>
                </c:pt>
                <c:pt idx="3">
                  <c:v>100.17808117533575</c:v>
                </c:pt>
                <c:pt idx="4">
                  <c:v>97.299102174074349</c:v>
                </c:pt>
                <c:pt idx="5">
                  <c:v>98.375009275061217</c:v>
                </c:pt>
                <c:pt idx="6">
                  <c:v>97.65526452474586</c:v>
                </c:pt>
                <c:pt idx="7">
                  <c:v>98.011426875417371</c:v>
                </c:pt>
                <c:pt idx="8">
                  <c:v>97.18780143948949</c:v>
                </c:pt>
                <c:pt idx="9">
                  <c:v>97.269421978185051</c:v>
                </c:pt>
                <c:pt idx="10">
                  <c:v>94.724345180678199</c:v>
                </c:pt>
                <c:pt idx="11">
                  <c:v>95.770572085775768</c:v>
                </c:pt>
                <c:pt idx="12">
                  <c:v>93.121614602656379</c:v>
                </c:pt>
                <c:pt idx="13">
                  <c:v>93.255175484158187</c:v>
                </c:pt>
                <c:pt idx="14">
                  <c:v>92.884173035542034</c:v>
                </c:pt>
                <c:pt idx="15">
                  <c:v>92.802552496846474</c:v>
                </c:pt>
                <c:pt idx="16">
                  <c:v>91.815685983527501</c:v>
                </c:pt>
                <c:pt idx="17">
                  <c:v>91.919566669140025</c:v>
                </c:pt>
                <c:pt idx="18">
                  <c:v>87.764339244639018</c:v>
                </c:pt>
                <c:pt idx="19">
                  <c:v>86.465830674482447</c:v>
                </c:pt>
                <c:pt idx="20">
                  <c:v>83.401350448912964</c:v>
                </c:pt>
                <c:pt idx="21">
                  <c:v>83.750092750612154</c:v>
                </c:pt>
                <c:pt idx="22">
                  <c:v>83.20842917563256</c:v>
                </c:pt>
                <c:pt idx="23">
                  <c:v>81.665058989389323</c:v>
                </c:pt>
                <c:pt idx="24">
                  <c:v>78.704459449432363</c:v>
                </c:pt>
              </c:numCache>
            </c:numRef>
          </c:val>
          <c:smooth val="0"/>
          <c:extLst>
            <c:ext xmlns:c16="http://schemas.microsoft.com/office/drawing/2014/chart" uri="{C3380CC4-5D6E-409C-BE32-E72D297353CC}">
              <c16:uniqueId val="{00000002-9A40-4396-8BFF-FE19902C7F7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A40-4396-8BFF-FE19902C7F71}"/>
                </c:ext>
              </c:extLst>
            </c:dLbl>
            <c:dLbl>
              <c:idx val="1"/>
              <c:delete val="1"/>
              <c:extLst>
                <c:ext xmlns:c15="http://schemas.microsoft.com/office/drawing/2012/chart" uri="{CE6537A1-D6FC-4f65-9D91-7224C49458BB}"/>
                <c:ext xmlns:c16="http://schemas.microsoft.com/office/drawing/2014/chart" uri="{C3380CC4-5D6E-409C-BE32-E72D297353CC}">
                  <c16:uniqueId val="{00000004-9A40-4396-8BFF-FE19902C7F71}"/>
                </c:ext>
              </c:extLst>
            </c:dLbl>
            <c:dLbl>
              <c:idx val="2"/>
              <c:delete val="1"/>
              <c:extLst>
                <c:ext xmlns:c15="http://schemas.microsoft.com/office/drawing/2012/chart" uri="{CE6537A1-D6FC-4f65-9D91-7224C49458BB}"/>
                <c:ext xmlns:c16="http://schemas.microsoft.com/office/drawing/2014/chart" uri="{C3380CC4-5D6E-409C-BE32-E72D297353CC}">
                  <c16:uniqueId val="{00000005-9A40-4396-8BFF-FE19902C7F71}"/>
                </c:ext>
              </c:extLst>
            </c:dLbl>
            <c:dLbl>
              <c:idx val="3"/>
              <c:delete val="1"/>
              <c:extLst>
                <c:ext xmlns:c15="http://schemas.microsoft.com/office/drawing/2012/chart" uri="{CE6537A1-D6FC-4f65-9D91-7224C49458BB}"/>
                <c:ext xmlns:c16="http://schemas.microsoft.com/office/drawing/2014/chart" uri="{C3380CC4-5D6E-409C-BE32-E72D297353CC}">
                  <c16:uniqueId val="{00000006-9A40-4396-8BFF-FE19902C7F71}"/>
                </c:ext>
              </c:extLst>
            </c:dLbl>
            <c:dLbl>
              <c:idx val="4"/>
              <c:delete val="1"/>
              <c:extLst>
                <c:ext xmlns:c15="http://schemas.microsoft.com/office/drawing/2012/chart" uri="{CE6537A1-D6FC-4f65-9D91-7224C49458BB}"/>
                <c:ext xmlns:c16="http://schemas.microsoft.com/office/drawing/2014/chart" uri="{C3380CC4-5D6E-409C-BE32-E72D297353CC}">
                  <c16:uniqueId val="{00000007-9A40-4396-8BFF-FE19902C7F71}"/>
                </c:ext>
              </c:extLst>
            </c:dLbl>
            <c:dLbl>
              <c:idx val="5"/>
              <c:delete val="1"/>
              <c:extLst>
                <c:ext xmlns:c15="http://schemas.microsoft.com/office/drawing/2012/chart" uri="{CE6537A1-D6FC-4f65-9D91-7224C49458BB}"/>
                <c:ext xmlns:c16="http://schemas.microsoft.com/office/drawing/2014/chart" uri="{C3380CC4-5D6E-409C-BE32-E72D297353CC}">
                  <c16:uniqueId val="{00000008-9A40-4396-8BFF-FE19902C7F71}"/>
                </c:ext>
              </c:extLst>
            </c:dLbl>
            <c:dLbl>
              <c:idx val="6"/>
              <c:delete val="1"/>
              <c:extLst>
                <c:ext xmlns:c15="http://schemas.microsoft.com/office/drawing/2012/chart" uri="{CE6537A1-D6FC-4f65-9D91-7224C49458BB}"/>
                <c:ext xmlns:c16="http://schemas.microsoft.com/office/drawing/2014/chart" uri="{C3380CC4-5D6E-409C-BE32-E72D297353CC}">
                  <c16:uniqueId val="{00000009-9A40-4396-8BFF-FE19902C7F71}"/>
                </c:ext>
              </c:extLst>
            </c:dLbl>
            <c:dLbl>
              <c:idx val="7"/>
              <c:delete val="1"/>
              <c:extLst>
                <c:ext xmlns:c15="http://schemas.microsoft.com/office/drawing/2012/chart" uri="{CE6537A1-D6FC-4f65-9D91-7224C49458BB}"/>
                <c:ext xmlns:c16="http://schemas.microsoft.com/office/drawing/2014/chart" uri="{C3380CC4-5D6E-409C-BE32-E72D297353CC}">
                  <c16:uniqueId val="{0000000A-9A40-4396-8BFF-FE19902C7F71}"/>
                </c:ext>
              </c:extLst>
            </c:dLbl>
            <c:dLbl>
              <c:idx val="8"/>
              <c:delete val="1"/>
              <c:extLst>
                <c:ext xmlns:c15="http://schemas.microsoft.com/office/drawing/2012/chart" uri="{CE6537A1-D6FC-4f65-9D91-7224C49458BB}"/>
                <c:ext xmlns:c16="http://schemas.microsoft.com/office/drawing/2014/chart" uri="{C3380CC4-5D6E-409C-BE32-E72D297353CC}">
                  <c16:uniqueId val="{0000000B-9A40-4396-8BFF-FE19902C7F71}"/>
                </c:ext>
              </c:extLst>
            </c:dLbl>
            <c:dLbl>
              <c:idx val="9"/>
              <c:delete val="1"/>
              <c:extLst>
                <c:ext xmlns:c15="http://schemas.microsoft.com/office/drawing/2012/chart" uri="{CE6537A1-D6FC-4f65-9D91-7224C49458BB}"/>
                <c:ext xmlns:c16="http://schemas.microsoft.com/office/drawing/2014/chart" uri="{C3380CC4-5D6E-409C-BE32-E72D297353CC}">
                  <c16:uniqueId val="{0000000C-9A40-4396-8BFF-FE19902C7F71}"/>
                </c:ext>
              </c:extLst>
            </c:dLbl>
            <c:dLbl>
              <c:idx val="10"/>
              <c:delete val="1"/>
              <c:extLst>
                <c:ext xmlns:c15="http://schemas.microsoft.com/office/drawing/2012/chart" uri="{CE6537A1-D6FC-4f65-9D91-7224C49458BB}"/>
                <c:ext xmlns:c16="http://schemas.microsoft.com/office/drawing/2014/chart" uri="{C3380CC4-5D6E-409C-BE32-E72D297353CC}">
                  <c16:uniqueId val="{0000000D-9A40-4396-8BFF-FE19902C7F71}"/>
                </c:ext>
              </c:extLst>
            </c:dLbl>
            <c:dLbl>
              <c:idx val="11"/>
              <c:delete val="1"/>
              <c:extLst>
                <c:ext xmlns:c15="http://schemas.microsoft.com/office/drawing/2012/chart" uri="{CE6537A1-D6FC-4f65-9D91-7224C49458BB}"/>
                <c:ext xmlns:c16="http://schemas.microsoft.com/office/drawing/2014/chart" uri="{C3380CC4-5D6E-409C-BE32-E72D297353CC}">
                  <c16:uniqueId val="{0000000E-9A40-4396-8BFF-FE19902C7F71}"/>
                </c:ext>
              </c:extLst>
            </c:dLbl>
            <c:dLbl>
              <c:idx val="12"/>
              <c:delete val="1"/>
              <c:extLst>
                <c:ext xmlns:c15="http://schemas.microsoft.com/office/drawing/2012/chart" uri="{CE6537A1-D6FC-4f65-9D91-7224C49458BB}"/>
                <c:ext xmlns:c16="http://schemas.microsoft.com/office/drawing/2014/chart" uri="{C3380CC4-5D6E-409C-BE32-E72D297353CC}">
                  <c16:uniqueId val="{0000000F-9A40-4396-8BFF-FE19902C7F7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A40-4396-8BFF-FE19902C7F71}"/>
                </c:ext>
              </c:extLst>
            </c:dLbl>
            <c:dLbl>
              <c:idx val="14"/>
              <c:delete val="1"/>
              <c:extLst>
                <c:ext xmlns:c15="http://schemas.microsoft.com/office/drawing/2012/chart" uri="{CE6537A1-D6FC-4f65-9D91-7224C49458BB}"/>
                <c:ext xmlns:c16="http://schemas.microsoft.com/office/drawing/2014/chart" uri="{C3380CC4-5D6E-409C-BE32-E72D297353CC}">
                  <c16:uniqueId val="{00000011-9A40-4396-8BFF-FE19902C7F71}"/>
                </c:ext>
              </c:extLst>
            </c:dLbl>
            <c:dLbl>
              <c:idx val="15"/>
              <c:delete val="1"/>
              <c:extLst>
                <c:ext xmlns:c15="http://schemas.microsoft.com/office/drawing/2012/chart" uri="{CE6537A1-D6FC-4f65-9D91-7224C49458BB}"/>
                <c:ext xmlns:c16="http://schemas.microsoft.com/office/drawing/2014/chart" uri="{C3380CC4-5D6E-409C-BE32-E72D297353CC}">
                  <c16:uniqueId val="{00000012-9A40-4396-8BFF-FE19902C7F71}"/>
                </c:ext>
              </c:extLst>
            </c:dLbl>
            <c:dLbl>
              <c:idx val="16"/>
              <c:delete val="1"/>
              <c:extLst>
                <c:ext xmlns:c15="http://schemas.microsoft.com/office/drawing/2012/chart" uri="{CE6537A1-D6FC-4f65-9D91-7224C49458BB}"/>
                <c:ext xmlns:c16="http://schemas.microsoft.com/office/drawing/2014/chart" uri="{C3380CC4-5D6E-409C-BE32-E72D297353CC}">
                  <c16:uniqueId val="{00000013-9A40-4396-8BFF-FE19902C7F71}"/>
                </c:ext>
              </c:extLst>
            </c:dLbl>
            <c:dLbl>
              <c:idx val="17"/>
              <c:delete val="1"/>
              <c:extLst>
                <c:ext xmlns:c15="http://schemas.microsoft.com/office/drawing/2012/chart" uri="{CE6537A1-D6FC-4f65-9D91-7224C49458BB}"/>
                <c:ext xmlns:c16="http://schemas.microsoft.com/office/drawing/2014/chart" uri="{C3380CC4-5D6E-409C-BE32-E72D297353CC}">
                  <c16:uniqueId val="{00000014-9A40-4396-8BFF-FE19902C7F71}"/>
                </c:ext>
              </c:extLst>
            </c:dLbl>
            <c:dLbl>
              <c:idx val="18"/>
              <c:delete val="1"/>
              <c:extLst>
                <c:ext xmlns:c15="http://schemas.microsoft.com/office/drawing/2012/chart" uri="{CE6537A1-D6FC-4f65-9D91-7224C49458BB}"/>
                <c:ext xmlns:c16="http://schemas.microsoft.com/office/drawing/2014/chart" uri="{C3380CC4-5D6E-409C-BE32-E72D297353CC}">
                  <c16:uniqueId val="{00000015-9A40-4396-8BFF-FE19902C7F71}"/>
                </c:ext>
              </c:extLst>
            </c:dLbl>
            <c:dLbl>
              <c:idx val="19"/>
              <c:delete val="1"/>
              <c:extLst>
                <c:ext xmlns:c15="http://schemas.microsoft.com/office/drawing/2012/chart" uri="{CE6537A1-D6FC-4f65-9D91-7224C49458BB}"/>
                <c:ext xmlns:c16="http://schemas.microsoft.com/office/drawing/2014/chart" uri="{C3380CC4-5D6E-409C-BE32-E72D297353CC}">
                  <c16:uniqueId val="{00000016-9A40-4396-8BFF-FE19902C7F71}"/>
                </c:ext>
              </c:extLst>
            </c:dLbl>
            <c:dLbl>
              <c:idx val="20"/>
              <c:delete val="1"/>
              <c:extLst>
                <c:ext xmlns:c15="http://schemas.microsoft.com/office/drawing/2012/chart" uri="{CE6537A1-D6FC-4f65-9D91-7224C49458BB}"/>
                <c:ext xmlns:c16="http://schemas.microsoft.com/office/drawing/2014/chart" uri="{C3380CC4-5D6E-409C-BE32-E72D297353CC}">
                  <c16:uniqueId val="{00000017-9A40-4396-8BFF-FE19902C7F71}"/>
                </c:ext>
              </c:extLst>
            </c:dLbl>
            <c:dLbl>
              <c:idx val="21"/>
              <c:delete val="1"/>
              <c:extLst>
                <c:ext xmlns:c15="http://schemas.microsoft.com/office/drawing/2012/chart" uri="{CE6537A1-D6FC-4f65-9D91-7224C49458BB}"/>
                <c:ext xmlns:c16="http://schemas.microsoft.com/office/drawing/2014/chart" uri="{C3380CC4-5D6E-409C-BE32-E72D297353CC}">
                  <c16:uniqueId val="{00000018-9A40-4396-8BFF-FE19902C7F71}"/>
                </c:ext>
              </c:extLst>
            </c:dLbl>
            <c:dLbl>
              <c:idx val="22"/>
              <c:delete val="1"/>
              <c:extLst>
                <c:ext xmlns:c15="http://schemas.microsoft.com/office/drawing/2012/chart" uri="{CE6537A1-D6FC-4f65-9D91-7224C49458BB}"/>
                <c:ext xmlns:c16="http://schemas.microsoft.com/office/drawing/2014/chart" uri="{C3380CC4-5D6E-409C-BE32-E72D297353CC}">
                  <c16:uniqueId val="{00000019-9A40-4396-8BFF-FE19902C7F71}"/>
                </c:ext>
              </c:extLst>
            </c:dLbl>
            <c:dLbl>
              <c:idx val="23"/>
              <c:delete val="1"/>
              <c:extLst>
                <c:ext xmlns:c15="http://schemas.microsoft.com/office/drawing/2012/chart" uri="{CE6537A1-D6FC-4f65-9D91-7224C49458BB}"/>
                <c:ext xmlns:c16="http://schemas.microsoft.com/office/drawing/2014/chart" uri="{C3380CC4-5D6E-409C-BE32-E72D297353CC}">
                  <c16:uniqueId val="{0000001A-9A40-4396-8BFF-FE19902C7F71}"/>
                </c:ext>
              </c:extLst>
            </c:dLbl>
            <c:dLbl>
              <c:idx val="24"/>
              <c:delete val="1"/>
              <c:extLst>
                <c:ext xmlns:c15="http://schemas.microsoft.com/office/drawing/2012/chart" uri="{CE6537A1-D6FC-4f65-9D91-7224C49458BB}"/>
                <c:ext xmlns:c16="http://schemas.microsoft.com/office/drawing/2014/chart" uri="{C3380CC4-5D6E-409C-BE32-E72D297353CC}">
                  <c16:uniqueId val="{0000001B-9A40-4396-8BFF-FE19902C7F7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A40-4396-8BFF-FE19902C7F7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Leer (03457)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48422</v>
      </c>
      <c r="F11" s="238">
        <v>48381</v>
      </c>
      <c r="G11" s="238">
        <v>49920</v>
      </c>
      <c r="H11" s="238">
        <v>48168</v>
      </c>
      <c r="I11" s="265">
        <v>47743</v>
      </c>
      <c r="J11" s="263">
        <v>679</v>
      </c>
      <c r="K11" s="266">
        <v>1.4221980185576943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16.023708231795464</v>
      </c>
      <c r="E13" s="115">
        <v>7759</v>
      </c>
      <c r="F13" s="114">
        <v>7601</v>
      </c>
      <c r="G13" s="114">
        <v>8109</v>
      </c>
      <c r="H13" s="114">
        <v>7971</v>
      </c>
      <c r="I13" s="140">
        <v>7648</v>
      </c>
      <c r="J13" s="115">
        <v>111</v>
      </c>
      <c r="K13" s="116">
        <v>1.4513598326359833</v>
      </c>
    </row>
    <row r="14" spans="1:255" ht="14.1" customHeight="1" x14ac:dyDescent="0.2">
      <c r="A14" s="306" t="s">
        <v>230</v>
      </c>
      <c r="B14" s="307"/>
      <c r="C14" s="308"/>
      <c r="D14" s="113">
        <v>66.878691503861887</v>
      </c>
      <c r="E14" s="115">
        <v>32384</v>
      </c>
      <c r="F14" s="114">
        <v>32477</v>
      </c>
      <c r="G14" s="114">
        <v>33466</v>
      </c>
      <c r="H14" s="114">
        <v>31983</v>
      </c>
      <c r="I14" s="140">
        <v>31924</v>
      </c>
      <c r="J14" s="115">
        <v>460</v>
      </c>
      <c r="K14" s="116">
        <v>1.4409221902017291</v>
      </c>
    </row>
    <row r="15" spans="1:255" ht="14.1" customHeight="1" x14ac:dyDescent="0.2">
      <c r="A15" s="306" t="s">
        <v>231</v>
      </c>
      <c r="B15" s="307"/>
      <c r="C15" s="308"/>
      <c r="D15" s="113">
        <v>8.8513485605716404</v>
      </c>
      <c r="E15" s="115">
        <v>4286</v>
      </c>
      <c r="F15" s="114">
        <v>4319</v>
      </c>
      <c r="G15" s="114">
        <v>4359</v>
      </c>
      <c r="H15" s="114">
        <v>4253</v>
      </c>
      <c r="I15" s="140">
        <v>4252</v>
      </c>
      <c r="J15" s="115">
        <v>34</v>
      </c>
      <c r="K15" s="116">
        <v>0.79962370649106307</v>
      </c>
    </row>
    <row r="16" spans="1:255" ht="14.1" customHeight="1" x14ac:dyDescent="0.2">
      <c r="A16" s="306" t="s">
        <v>232</v>
      </c>
      <c r="B16" s="307"/>
      <c r="C16" s="308"/>
      <c r="D16" s="113">
        <v>8.2441865267853451</v>
      </c>
      <c r="E16" s="115">
        <v>3992</v>
      </c>
      <c r="F16" s="114">
        <v>3984</v>
      </c>
      <c r="G16" s="114">
        <v>3986</v>
      </c>
      <c r="H16" s="114">
        <v>3960</v>
      </c>
      <c r="I16" s="140">
        <v>3917</v>
      </c>
      <c r="J16" s="115">
        <v>75</v>
      </c>
      <c r="K16" s="116">
        <v>1.9147306612203217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1.2804097311139564</v>
      </c>
      <c r="E18" s="115">
        <v>620</v>
      </c>
      <c r="F18" s="114">
        <v>617</v>
      </c>
      <c r="G18" s="114">
        <v>644</v>
      </c>
      <c r="H18" s="114">
        <v>612</v>
      </c>
      <c r="I18" s="140">
        <v>590</v>
      </c>
      <c r="J18" s="115">
        <v>30</v>
      </c>
      <c r="K18" s="116">
        <v>5.0847457627118642</v>
      </c>
    </row>
    <row r="19" spans="1:255" ht="14.1" customHeight="1" x14ac:dyDescent="0.2">
      <c r="A19" s="306" t="s">
        <v>235</v>
      </c>
      <c r="B19" s="307" t="s">
        <v>236</v>
      </c>
      <c r="C19" s="308"/>
      <c r="D19" s="113">
        <v>1.0222626079054975</v>
      </c>
      <c r="E19" s="115">
        <v>495</v>
      </c>
      <c r="F19" s="114">
        <v>493</v>
      </c>
      <c r="G19" s="114">
        <v>513</v>
      </c>
      <c r="H19" s="114">
        <v>479</v>
      </c>
      <c r="I19" s="140">
        <v>460</v>
      </c>
      <c r="J19" s="115">
        <v>35</v>
      </c>
      <c r="K19" s="116">
        <v>7.6086956521739131</v>
      </c>
    </row>
    <row r="20" spans="1:255" ht="14.1" customHeight="1" x14ac:dyDescent="0.2">
      <c r="A20" s="306">
        <v>12</v>
      </c>
      <c r="B20" s="307" t="s">
        <v>237</v>
      </c>
      <c r="C20" s="308"/>
      <c r="D20" s="113">
        <v>1.7368138449465118</v>
      </c>
      <c r="E20" s="115">
        <v>841</v>
      </c>
      <c r="F20" s="114">
        <v>770</v>
      </c>
      <c r="G20" s="114">
        <v>877</v>
      </c>
      <c r="H20" s="114">
        <v>853</v>
      </c>
      <c r="I20" s="140">
        <v>820</v>
      </c>
      <c r="J20" s="115">
        <v>21</v>
      </c>
      <c r="K20" s="116">
        <v>2.5609756097560976</v>
      </c>
    </row>
    <row r="21" spans="1:255" ht="14.1" customHeight="1" x14ac:dyDescent="0.2">
      <c r="A21" s="306">
        <v>21</v>
      </c>
      <c r="B21" s="307" t="s">
        <v>238</v>
      </c>
      <c r="C21" s="308"/>
      <c r="D21" s="113">
        <v>0.22716946842344388</v>
      </c>
      <c r="E21" s="115">
        <v>110</v>
      </c>
      <c r="F21" s="114">
        <v>106</v>
      </c>
      <c r="G21" s="114">
        <v>105</v>
      </c>
      <c r="H21" s="114">
        <v>104</v>
      </c>
      <c r="I21" s="140">
        <v>102</v>
      </c>
      <c r="J21" s="115">
        <v>8</v>
      </c>
      <c r="K21" s="116">
        <v>7.8431372549019605</v>
      </c>
    </row>
    <row r="22" spans="1:255" ht="14.1" customHeight="1" x14ac:dyDescent="0.2">
      <c r="A22" s="306">
        <v>22</v>
      </c>
      <c r="B22" s="307" t="s">
        <v>239</v>
      </c>
      <c r="C22" s="308"/>
      <c r="D22" s="113">
        <v>2.5009293296435504</v>
      </c>
      <c r="E22" s="115">
        <v>1211</v>
      </c>
      <c r="F22" s="114">
        <v>1237</v>
      </c>
      <c r="G22" s="114">
        <v>1269</v>
      </c>
      <c r="H22" s="114">
        <v>1252</v>
      </c>
      <c r="I22" s="140">
        <v>1288</v>
      </c>
      <c r="J22" s="115">
        <v>-77</v>
      </c>
      <c r="K22" s="116">
        <v>-5.9782608695652177</v>
      </c>
    </row>
    <row r="23" spans="1:255" ht="14.1" customHeight="1" x14ac:dyDescent="0.2">
      <c r="A23" s="306">
        <v>23</v>
      </c>
      <c r="B23" s="307" t="s">
        <v>240</v>
      </c>
      <c r="C23" s="308"/>
      <c r="D23" s="113">
        <v>1.0160670769484945</v>
      </c>
      <c r="E23" s="115">
        <v>492</v>
      </c>
      <c r="F23" s="114">
        <v>493</v>
      </c>
      <c r="G23" s="114">
        <v>499</v>
      </c>
      <c r="H23" s="114">
        <v>481</v>
      </c>
      <c r="I23" s="140">
        <v>489</v>
      </c>
      <c r="J23" s="115">
        <v>3</v>
      </c>
      <c r="K23" s="116">
        <v>0.61349693251533743</v>
      </c>
    </row>
    <row r="24" spans="1:255" ht="14.1" customHeight="1" x14ac:dyDescent="0.2">
      <c r="A24" s="306">
        <v>24</v>
      </c>
      <c r="B24" s="307" t="s">
        <v>241</v>
      </c>
      <c r="C24" s="308"/>
      <c r="D24" s="113">
        <v>3.6078641939614227</v>
      </c>
      <c r="E24" s="115">
        <v>1747</v>
      </c>
      <c r="F24" s="114">
        <v>1760</v>
      </c>
      <c r="G24" s="114">
        <v>1989</v>
      </c>
      <c r="H24" s="114">
        <v>1858</v>
      </c>
      <c r="I24" s="140">
        <v>1847</v>
      </c>
      <c r="J24" s="115">
        <v>-100</v>
      </c>
      <c r="K24" s="116">
        <v>-5.4141851651326478</v>
      </c>
    </row>
    <row r="25" spans="1:255" ht="14.1" customHeight="1" x14ac:dyDescent="0.2">
      <c r="A25" s="306">
        <v>25</v>
      </c>
      <c r="B25" s="307" t="s">
        <v>242</v>
      </c>
      <c r="C25" s="308"/>
      <c r="D25" s="113">
        <v>4.2047003428193799</v>
      </c>
      <c r="E25" s="115">
        <v>2036</v>
      </c>
      <c r="F25" s="114">
        <v>2080</v>
      </c>
      <c r="G25" s="114">
        <v>2126</v>
      </c>
      <c r="H25" s="114">
        <v>2015</v>
      </c>
      <c r="I25" s="140">
        <v>2033</v>
      </c>
      <c r="J25" s="115">
        <v>3</v>
      </c>
      <c r="K25" s="116">
        <v>0.14756517461878996</v>
      </c>
    </row>
    <row r="26" spans="1:255" ht="14.1" customHeight="1" x14ac:dyDescent="0.2">
      <c r="A26" s="306">
        <v>26</v>
      </c>
      <c r="B26" s="307" t="s">
        <v>243</v>
      </c>
      <c r="C26" s="308"/>
      <c r="D26" s="113">
        <v>3.1679814960142085</v>
      </c>
      <c r="E26" s="115">
        <v>1534</v>
      </c>
      <c r="F26" s="114">
        <v>1567</v>
      </c>
      <c r="G26" s="114">
        <v>1574</v>
      </c>
      <c r="H26" s="114">
        <v>1517</v>
      </c>
      <c r="I26" s="140">
        <v>1522</v>
      </c>
      <c r="J26" s="115">
        <v>12</v>
      </c>
      <c r="K26" s="116">
        <v>0.78843626806833111</v>
      </c>
    </row>
    <row r="27" spans="1:255" ht="14.1" customHeight="1" x14ac:dyDescent="0.2">
      <c r="A27" s="306">
        <v>27</v>
      </c>
      <c r="B27" s="307" t="s">
        <v>244</v>
      </c>
      <c r="C27" s="308"/>
      <c r="D27" s="113">
        <v>1.5571434471934245</v>
      </c>
      <c r="E27" s="115">
        <v>754</v>
      </c>
      <c r="F27" s="114">
        <v>795</v>
      </c>
      <c r="G27" s="114">
        <v>801</v>
      </c>
      <c r="H27" s="114">
        <v>792</v>
      </c>
      <c r="I27" s="140">
        <v>765</v>
      </c>
      <c r="J27" s="115">
        <v>-11</v>
      </c>
      <c r="K27" s="116">
        <v>-1.4379084967320261</v>
      </c>
    </row>
    <row r="28" spans="1:255" ht="14.1" customHeight="1" x14ac:dyDescent="0.2">
      <c r="A28" s="306">
        <v>28</v>
      </c>
      <c r="B28" s="307" t="s">
        <v>245</v>
      </c>
      <c r="C28" s="308"/>
      <c r="D28" s="113">
        <v>0.19825699062409649</v>
      </c>
      <c r="E28" s="115">
        <v>96</v>
      </c>
      <c r="F28" s="114">
        <v>100</v>
      </c>
      <c r="G28" s="114">
        <v>103</v>
      </c>
      <c r="H28" s="114">
        <v>104</v>
      </c>
      <c r="I28" s="140">
        <v>103</v>
      </c>
      <c r="J28" s="115">
        <v>-7</v>
      </c>
      <c r="K28" s="116">
        <v>-6.7961165048543686</v>
      </c>
    </row>
    <row r="29" spans="1:255" ht="14.1" customHeight="1" x14ac:dyDescent="0.2">
      <c r="A29" s="306">
        <v>29</v>
      </c>
      <c r="B29" s="307" t="s">
        <v>246</v>
      </c>
      <c r="C29" s="308"/>
      <c r="D29" s="113">
        <v>2.3790838874891578</v>
      </c>
      <c r="E29" s="115">
        <v>1152</v>
      </c>
      <c r="F29" s="114">
        <v>1153</v>
      </c>
      <c r="G29" s="114">
        <v>1281</v>
      </c>
      <c r="H29" s="114">
        <v>1245</v>
      </c>
      <c r="I29" s="140">
        <v>1186</v>
      </c>
      <c r="J29" s="115">
        <v>-34</v>
      </c>
      <c r="K29" s="116">
        <v>-2.8667790893760539</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1.7058361901614969</v>
      </c>
      <c r="E31" s="115">
        <v>826</v>
      </c>
      <c r="F31" s="114">
        <v>831</v>
      </c>
      <c r="G31" s="114">
        <v>929</v>
      </c>
      <c r="H31" s="114">
        <v>903</v>
      </c>
      <c r="I31" s="140">
        <v>839</v>
      </c>
      <c r="J31" s="115">
        <v>-13</v>
      </c>
      <c r="K31" s="116">
        <v>-1.5494636471990464</v>
      </c>
    </row>
    <row r="32" spans="1:255" ht="14.1" customHeight="1" x14ac:dyDescent="0.2">
      <c r="A32" s="306">
        <v>31</v>
      </c>
      <c r="B32" s="307" t="s">
        <v>251</v>
      </c>
      <c r="C32" s="308"/>
      <c r="D32" s="113">
        <v>0.60096650282929243</v>
      </c>
      <c r="E32" s="115">
        <v>291</v>
      </c>
      <c r="F32" s="114">
        <v>298</v>
      </c>
      <c r="G32" s="114">
        <v>296</v>
      </c>
      <c r="H32" s="114">
        <v>291</v>
      </c>
      <c r="I32" s="140">
        <v>296</v>
      </c>
      <c r="J32" s="115">
        <v>-5</v>
      </c>
      <c r="K32" s="116">
        <v>-1.6891891891891893</v>
      </c>
    </row>
    <row r="33" spans="1:11" ht="14.1" customHeight="1" x14ac:dyDescent="0.2">
      <c r="A33" s="306">
        <v>32</v>
      </c>
      <c r="B33" s="307" t="s">
        <v>252</v>
      </c>
      <c r="C33" s="308"/>
      <c r="D33" s="113">
        <v>3.9899219363099419</v>
      </c>
      <c r="E33" s="115">
        <v>1932</v>
      </c>
      <c r="F33" s="114">
        <v>1876</v>
      </c>
      <c r="G33" s="114">
        <v>1952</v>
      </c>
      <c r="H33" s="114">
        <v>1931</v>
      </c>
      <c r="I33" s="140">
        <v>1884</v>
      </c>
      <c r="J33" s="115">
        <v>48</v>
      </c>
      <c r="K33" s="116">
        <v>2.5477707006369426</v>
      </c>
    </row>
    <row r="34" spans="1:11" ht="14.1" customHeight="1" x14ac:dyDescent="0.2">
      <c r="A34" s="306">
        <v>33</v>
      </c>
      <c r="B34" s="307" t="s">
        <v>253</v>
      </c>
      <c r="C34" s="308"/>
      <c r="D34" s="113">
        <v>1.3547561025979926</v>
      </c>
      <c r="E34" s="115">
        <v>656</v>
      </c>
      <c r="F34" s="114">
        <v>645</v>
      </c>
      <c r="G34" s="114">
        <v>682</v>
      </c>
      <c r="H34" s="114">
        <v>673</v>
      </c>
      <c r="I34" s="140">
        <v>675</v>
      </c>
      <c r="J34" s="115">
        <v>-19</v>
      </c>
      <c r="K34" s="116">
        <v>-2.8148148148148149</v>
      </c>
    </row>
    <row r="35" spans="1:11" ht="14.1" customHeight="1" x14ac:dyDescent="0.2">
      <c r="A35" s="306">
        <v>34</v>
      </c>
      <c r="B35" s="307" t="s">
        <v>254</v>
      </c>
      <c r="C35" s="308"/>
      <c r="D35" s="113">
        <v>2.4431043740448555</v>
      </c>
      <c r="E35" s="115">
        <v>1183</v>
      </c>
      <c r="F35" s="114">
        <v>1189</v>
      </c>
      <c r="G35" s="114">
        <v>1217</v>
      </c>
      <c r="H35" s="114">
        <v>1236</v>
      </c>
      <c r="I35" s="140">
        <v>1224</v>
      </c>
      <c r="J35" s="115">
        <v>-41</v>
      </c>
      <c r="K35" s="116">
        <v>-3.3496732026143792</v>
      </c>
    </row>
    <row r="36" spans="1:11" ht="14.1" customHeight="1" x14ac:dyDescent="0.2">
      <c r="A36" s="306">
        <v>41</v>
      </c>
      <c r="B36" s="307" t="s">
        <v>255</v>
      </c>
      <c r="C36" s="308"/>
      <c r="D36" s="113">
        <v>0.66085663541365491</v>
      </c>
      <c r="E36" s="115">
        <v>320</v>
      </c>
      <c r="F36" s="114">
        <v>318</v>
      </c>
      <c r="G36" s="114">
        <v>322</v>
      </c>
      <c r="H36" s="114">
        <v>312</v>
      </c>
      <c r="I36" s="140">
        <v>312</v>
      </c>
      <c r="J36" s="115">
        <v>8</v>
      </c>
      <c r="K36" s="116">
        <v>2.5641025641025643</v>
      </c>
    </row>
    <row r="37" spans="1:11" ht="14.1" customHeight="1" x14ac:dyDescent="0.2">
      <c r="A37" s="306">
        <v>42</v>
      </c>
      <c r="B37" s="307" t="s">
        <v>256</v>
      </c>
      <c r="C37" s="308"/>
      <c r="D37" s="113">
        <v>0.13423650406839865</v>
      </c>
      <c r="E37" s="115">
        <v>65</v>
      </c>
      <c r="F37" s="114">
        <v>63</v>
      </c>
      <c r="G37" s="114">
        <v>65</v>
      </c>
      <c r="H37" s="114">
        <v>62</v>
      </c>
      <c r="I37" s="140">
        <v>64</v>
      </c>
      <c r="J37" s="115">
        <v>1</v>
      </c>
      <c r="K37" s="116">
        <v>1.5625</v>
      </c>
    </row>
    <row r="38" spans="1:11" ht="14.1" customHeight="1" x14ac:dyDescent="0.2">
      <c r="A38" s="306">
        <v>43</v>
      </c>
      <c r="B38" s="307" t="s">
        <v>257</v>
      </c>
      <c r="C38" s="308"/>
      <c r="D38" s="113">
        <v>1.5179050844657387</v>
      </c>
      <c r="E38" s="115">
        <v>735</v>
      </c>
      <c r="F38" s="114">
        <v>736</v>
      </c>
      <c r="G38" s="114">
        <v>727</v>
      </c>
      <c r="H38" s="114">
        <v>642</v>
      </c>
      <c r="I38" s="140">
        <v>647</v>
      </c>
      <c r="J38" s="115">
        <v>88</v>
      </c>
      <c r="K38" s="116">
        <v>13.601236476043276</v>
      </c>
    </row>
    <row r="39" spans="1:11" ht="14.1" customHeight="1" x14ac:dyDescent="0.2">
      <c r="A39" s="306">
        <v>51</v>
      </c>
      <c r="B39" s="307" t="s">
        <v>258</v>
      </c>
      <c r="C39" s="308"/>
      <c r="D39" s="113">
        <v>6.4701994960968152</v>
      </c>
      <c r="E39" s="115">
        <v>3133</v>
      </c>
      <c r="F39" s="114">
        <v>3120</v>
      </c>
      <c r="G39" s="114">
        <v>3184</v>
      </c>
      <c r="H39" s="114">
        <v>3033</v>
      </c>
      <c r="I39" s="140">
        <v>3072</v>
      </c>
      <c r="J39" s="115">
        <v>61</v>
      </c>
      <c r="K39" s="116">
        <v>1.9856770833333333</v>
      </c>
    </row>
    <row r="40" spans="1:11" ht="14.1" customHeight="1" x14ac:dyDescent="0.2">
      <c r="A40" s="306" t="s">
        <v>259</v>
      </c>
      <c r="B40" s="307" t="s">
        <v>260</v>
      </c>
      <c r="C40" s="308"/>
      <c r="D40" s="113">
        <v>4.632191978852588</v>
      </c>
      <c r="E40" s="115">
        <v>2243</v>
      </c>
      <c r="F40" s="114">
        <v>2231</v>
      </c>
      <c r="G40" s="114">
        <v>2272</v>
      </c>
      <c r="H40" s="114">
        <v>2196</v>
      </c>
      <c r="I40" s="140">
        <v>2215</v>
      </c>
      <c r="J40" s="115">
        <v>28</v>
      </c>
      <c r="K40" s="116">
        <v>1.2641083521444696</v>
      </c>
    </row>
    <row r="41" spans="1:11" ht="14.1" customHeight="1" x14ac:dyDescent="0.2">
      <c r="A41" s="306"/>
      <c r="B41" s="307" t="s">
        <v>261</v>
      </c>
      <c r="C41" s="308"/>
      <c r="D41" s="113">
        <v>3.4612366279790177</v>
      </c>
      <c r="E41" s="115">
        <v>1676</v>
      </c>
      <c r="F41" s="114">
        <v>1692</v>
      </c>
      <c r="G41" s="114">
        <v>1757</v>
      </c>
      <c r="H41" s="114">
        <v>1698</v>
      </c>
      <c r="I41" s="140">
        <v>1709</v>
      </c>
      <c r="J41" s="115">
        <v>-33</v>
      </c>
      <c r="K41" s="116">
        <v>-1.9309537741369223</v>
      </c>
    </row>
    <row r="42" spans="1:11" ht="14.1" customHeight="1" x14ac:dyDescent="0.2">
      <c r="A42" s="306">
        <v>52</v>
      </c>
      <c r="B42" s="307" t="s">
        <v>262</v>
      </c>
      <c r="C42" s="308"/>
      <c r="D42" s="113">
        <v>5.0824005617281403</v>
      </c>
      <c r="E42" s="115">
        <v>2461</v>
      </c>
      <c r="F42" s="114">
        <v>2529</v>
      </c>
      <c r="G42" s="114">
        <v>2579</v>
      </c>
      <c r="H42" s="114">
        <v>2546</v>
      </c>
      <c r="I42" s="140">
        <v>2525</v>
      </c>
      <c r="J42" s="115">
        <v>-64</v>
      </c>
      <c r="K42" s="116">
        <v>-2.5346534653465347</v>
      </c>
    </row>
    <row r="43" spans="1:11" ht="14.1" customHeight="1" x14ac:dyDescent="0.2">
      <c r="A43" s="306" t="s">
        <v>263</v>
      </c>
      <c r="B43" s="307" t="s">
        <v>264</v>
      </c>
      <c r="C43" s="308"/>
      <c r="D43" s="113">
        <v>4.109702201478667</v>
      </c>
      <c r="E43" s="115">
        <v>1990</v>
      </c>
      <c r="F43" s="114">
        <v>2047</v>
      </c>
      <c r="G43" s="114">
        <v>2075</v>
      </c>
      <c r="H43" s="114">
        <v>2054</v>
      </c>
      <c r="I43" s="140">
        <v>2047</v>
      </c>
      <c r="J43" s="115">
        <v>-57</v>
      </c>
      <c r="K43" s="116">
        <v>-2.7845627747923789</v>
      </c>
    </row>
    <row r="44" spans="1:11" ht="14.1" customHeight="1" x14ac:dyDescent="0.2">
      <c r="A44" s="306">
        <v>53</v>
      </c>
      <c r="B44" s="307" t="s">
        <v>265</v>
      </c>
      <c r="C44" s="308"/>
      <c r="D44" s="113">
        <v>0.6938994671843377</v>
      </c>
      <c r="E44" s="115">
        <v>336</v>
      </c>
      <c r="F44" s="114">
        <v>333</v>
      </c>
      <c r="G44" s="114">
        <v>345</v>
      </c>
      <c r="H44" s="114">
        <v>336</v>
      </c>
      <c r="I44" s="140">
        <v>314</v>
      </c>
      <c r="J44" s="115">
        <v>22</v>
      </c>
      <c r="K44" s="116">
        <v>7.0063694267515926</v>
      </c>
    </row>
    <row r="45" spans="1:11" ht="14.1" customHeight="1" x14ac:dyDescent="0.2">
      <c r="A45" s="306" t="s">
        <v>266</v>
      </c>
      <c r="B45" s="307" t="s">
        <v>267</v>
      </c>
      <c r="C45" s="308"/>
      <c r="D45" s="113">
        <v>0.64640039651398129</v>
      </c>
      <c r="E45" s="115">
        <v>313</v>
      </c>
      <c r="F45" s="114">
        <v>312</v>
      </c>
      <c r="G45" s="114">
        <v>324</v>
      </c>
      <c r="H45" s="114">
        <v>312</v>
      </c>
      <c r="I45" s="140">
        <v>289</v>
      </c>
      <c r="J45" s="115">
        <v>24</v>
      </c>
      <c r="K45" s="116">
        <v>8.3044982698961931</v>
      </c>
    </row>
    <row r="46" spans="1:11" ht="14.1" customHeight="1" x14ac:dyDescent="0.2">
      <c r="A46" s="306">
        <v>54</v>
      </c>
      <c r="B46" s="307" t="s">
        <v>268</v>
      </c>
      <c r="C46" s="308"/>
      <c r="D46" s="113">
        <v>2.7879889306513568</v>
      </c>
      <c r="E46" s="115">
        <v>1350</v>
      </c>
      <c r="F46" s="114">
        <v>1280</v>
      </c>
      <c r="G46" s="114">
        <v>1363</v>
      </c>
      <c r="H46" s="114">
        <v>1322</v>
      </c>
      <c r="I46" s="140">
        <v>1217</v>
      </c>
      <c r="J46" s="115">
        <v>133</v>
      </c>
      <c r="K46" s="116">
        <v>10.928512736236648</v>
      </c>
    </row>
    <row r="47" spans="1:11" ht="14.1" customHeight="1" x14ac:dyDescent="0.2">
      <c r="A47" s="306">
        <v>61</v>
      </c>
      <c r="B47" s="307" t="s">
        <v>269</v>
      </c>
      <c r="C47" s="308"/>
      <c r="D47" s="113">
        <v>2.4451695510305234</v>
      </c>
      <c r="E47" s="115">
        <v>1184</v>
      </c>
      <c r="F47" s="114">
        <v>1185</v>
      </c>
      <c r="G47" s="114">
        <v>1201</v>
      </c>
      <c r="H47" s="114">
        <v>1153</v>
      </c>
      <c r="I47" s="140">
        <v>1155</v>
      </c>
      <c r="J47" s="115">
        <v>29</v>
      </c>
      <c r="K47" s="116">
        <v>2.5108225108225106</v>
      </c>
    </row>
    <row r="48" spans="1:11" ht="14.1" customHeight="1" x14ac:dyDescent="0.2">
      <c r="A48" s="306">
        <v>62</v>
      </c>
      <c r="B48" s="307" t="s">
        <v>270</v>
      </c>
      <c r="C48" s="308"/>
      <c r="D48" s="113">
        <v>8.6407005080335377</v>
      </c>
      <c r="E48" s="115">
        <v>4184</v>
      </c>
      <c r="F48" s="114">
        <v>4222</v>
      </c>
      <c r="G48" s="114">
        <v>4584</v>
      </c>
      <c r="H48" s="114">
        <v>4064</v>
      </c>
      <c r="I48" s="140">
        <v>4041</v>
      </c>
      <c r="J48" s="115">
        <v>143</v>
      </c>
      <c r="K48" s="116">
        <v>3.5387280376144519</v>
      </c>
    </row>
    <row r="49" spans="1:11" ht="14.1" customHeight="1" x14ac:dyDescent="0.2">
      <c r="A49" s="306">
        <v>63</v>
      </c>
      <c r="B49" s="307" t="s">
        <v>271</v>
      </c>
      <c r="C49" s="308"/>
      <c r="D49" s="113">
        <v>2.2758250382057743</v>
      </c>
      <c r="E49" s="115">
        <v>1102</v>
      </c>
      <c r="F49" s="114">
        <v>1046</v>
      </c>
      <c r="G49" s="114">
        <v>1260</v>
      </c>
      <c r="H49" s="114">
        <v>1237</v>
      </c>
      <c r="I49" s="140">
        <v>1104</v>
      </c>
      <c r="J49" s="115">
        <v>-2</v>
      </c>
      <c r="K49" s="116">
        <v>-0.18115942028985507</v>
      </c>
    </row>
    <row r="50" spans="1:11" ht="14.1" customHeight="1" x14ac:dyDescent="0.2">
      <c r="A50" s="306" t="s">
        <v>272</v>
      </c>
      <c r="B50" s="307" t="s">
        <v>273</v>
      </c>
      <c r="C50" s="308"/>
      <c r="D50" s="113">
        <v>0.60096650282929243</v>
      </c>
      <c r="E50" s="115">
        <v>291</v>
      </c>
      <c r="F50" s="114">
        <v>268</v>
      </c>
      <c r="G50" s="114">
        <v>325</v>
      </c>
      <c r="H50" s="114">
        <v>303</v>
      </c>
      <c r="I50" s="140">
        <v>290</v>
      </c>
      <c r="J50" s="115">
        <v>1</v>
      </c>
      <c r="K50" s="116">
        <v>0.34482758620689657</v>
      </c>
    </row>
    <row r="51" spans="1:11" ht="14.1" customHeight="1" x14ac:dyDescent="0.2">
      <c r="A51" s="306" t="s">
        <v>274</v>
      </c>
      <c r="B51" s="307" t="s">
        <v>275</v>
      </c>
      <c r="C51" s="308"/>
      <c r="D51" s="113">
        <v>1.4167114121680229</v>
      </c>
      <c r="E51" s="115">
        <v>686</v>
      </c>
      <c r="F51" s="114">
        <v>653</v>
      </c>
      <c r="G51" s="114">
        <v>813</v>
      </c>
      <c r="H51" s="114">
        <v>824</v>
      </c>
      <c r="I51" s="140">
        <v>705</v>
      </c>
      <c r="J51" s="115">
        <v>-19</v>
      </c>
      <c r="K51" s="116">
        <v>-2.6950354609929077</v>
      </c>
    </row>
    <row r="52" spans="1:11" ht="14.1" customHeight="1" x14ac:dyDescent="0.2">
      <c r="A52" s="306">
        <v>71</v>
      </c>
      <c r="B52" s="307" t="s">
        <v>276</v>
      </c>
      <c r="C52" s="308"/>
      <c r="D52" s="113">
        <v>9.9975217876171989</v>
      </c>
      <c r="E52" s="115">
        <v>4841</v>
      </c>
      <c r="F52" s="114">
        <v>4811</v>
      </c>
      <c r="G52" s="114">
        <v>4862</v>
      </c>
      <c r="H52" s="114">
        <v>4794</v>
      </c>
      <c r="I52" s="140">
        <v>4807</v>
      </c>
      <c r="J52" s="115">
        <v>34</v>
      </c>
      <c r="K52" s="116">
        <v>0.70730185146661118</v>
      </c>
    </row>
    <row r="53" spans="1:11" ht="14.1" customHeight="1" x14ac:dyDescent="0.2">
      <c r="A53" s="306" t="s">
        <v>277</v>
      </c>
      <c r="B53" s="307" t="s">
        <v>278</v>
      </c>
      <c r="C53" s="308"/>
      <c r="D53" s="113">
        <v>2.4658213208872</v>
      </c>
      <c r="E53" s="115">
        <v>1194</v>
      </c>
      <c r="F53" s="114">
        <v>1189</v>
      </c>
      <c r="G53" s="114">
        <v>1195</v>
      </c>
      <c r="H53" s="114">
        <v>1202</v>
      </c>
      <c r="I53" s="140">
        <v>1206</v>
      </c>
      <c r="J53" s="115">
        <v>-12</v>
      </c>
      <c r="K53" s="116">
        <v>-0.99502487562189057</v>
      </c>
    </row>
    <row r="54" spans="1:11" ht="14.1" customHeight="1" x14ac:dyDescent="0.2">
      <c r="A54" s="306" t="s">
        <v>279</v>
      </c>
      <c r="B54" s="307" t="s">
        <v>280</v>
      </c>
      <c r="C54" s="308"/>
      <c r="D54" s="113">
        <v>6.4908512659534923</v>
      </c>
      <c r="E54" s="115">
        <v>3143</v>
      </c>
      <c r="F54" s="114">
        <v>3127</v>
      </c>
      <c r="G54" s="114">
        <v>3160</v>
      </c>
      <c r="H54" s="114">
        <v>3097</v>
      </c>
      <c r="I54" s="140">
        <v>3102</v>
      </c>
      <c r="J54" s="115">
        <v>41</v>
      </c>
      <c r="K54" s="116">
        <v>1.3217279174725982</v>
      </c>
    </row>
    <row r="55" spans="1:11" ht="14.1" customHeight="1" x14ac:dyDescent="0.2">
      <c r="A55" s="306">
        <v>72</v>
      </c>
      <c r="B55" s="307" t="s">
        <v>281</v>
      </c>
      <c r="C55" s="308"/>
      <c r="D55" s="113">
        <v>4.2191565817190533</v>
      </c>
      <c r="E55" s="115">
        <v>2043</v>
      </c>
      <c r="F55" s="114">
        <v>2045</v>
      </c>
      <c r="G55" s="114">
        <v>2057</v>
      </c>
      <c r="H55" s="114">
        <v>1981</v>
      </c>
      <c r="I55" s="140">
        <v>2017</v>
      </c>
      <c r="J55" s="115">
        <v>26</v>
      </c>
      <c r="K55" s="116">
        <v>1.2890431333663857</v>
      </c>
    </row>
    <row r="56" spans="1:11" ht="14.1" customHeight="1" x14ac:dyDescent="0.2">
      <c r="A56" s="306" t="s">
        <v>282</v>
      </c>
      <c r="B56" s="307" t="s">
        <v>283</v>
      </c>
      <c r="C56" s="308"/>
      <c r="D56" s="113">
        <v>2.1312626492090372</v>
      </c>
      <c r="E56" s="115">
        <v>1032</v>
      </c>
      <c r="F56" s="114">
        <v>1038</v>
      </c>
      <c r="G56" s="114">
        <v>1052</v>
      </c>
      <c r="H56" s="114">
        <v>1021</v>
      </c>
      <c r="I56" s="140">
        <v>1039</v>
      </c>
      <c r="J56" s="115">
        <v>-7</v>
      </c>
      <c r="K56" s="116">
        <v>-0.67372473532242538</v>
      </c>
    </row>
    <row r="57" spans="1:11" ht="14.1" customHeight="1" x14ac:dyDescent="0.2">
      <c r="A57" s="306" t="s">
        <v>284</v>
      </c>
      <c r="B57" s="307" t="s">
        <v>285</v>
      </c>
      <c r="C57" s="308"/>
      <c r="D57" s="113">
        <v>1.2019330056585849</v>
      </c>
      <c r="E57" s="115">
        <v>582</v>
      </c>
      <c r="F57" s="114">
        <v>576</v>
      </c>
      <c r="G57" s="114">
        <v>570</v>
      </c>
      <c r="H57" s="114">
        <v>569</v>
      </c>
      <c r="I57" s="140">
        <v>574</v>
      </c>
      <c r="J57" s="115">
        <v>8</v>
      </c>
      <c r="K57" s="116">
        <v>1.3937282229965158</v>
      </c>
    </row>
    <row r="58" spans="1:11" ht="14.1" customHeight="1" x14ac:dyDescent="0.2">
      <c r="A58" s="306">
        <v>73</v>
      </c>
      <c r="B58" s="307" t="s">
        <v>286</v>
      </c>
      <c r="C58" s="308"/>
      <c r="D58" s="113">
        <v>3.3538474247242989</v>
      </c>
      <c r="E58" s="115">
        <v>1624</v>
      </c>
      <c r="F58" s="114">
        <v>1641</v>
      </c>
      <c r="G58" s="114">
        <v>1639</v>
      </c>
      <c r="H58" s="114">
        <v>1566</v>
      </c>
      <c r="I58" s="140">
        <v>1594</v>
      </c>
      <c r="J58" s="115">
        <v>30</v>
      </c>
      <c r="K58" s="116">
        <v>1.8820577164366374</v>
      </c>
    </row>
    <row r="59" spans="1:11" ht="14.1" customHeight="1" x14ac:dyDescent="0.2">
      <c r="A59" s="306" t="s">
        <v>287</v>
      </c>
      <c r="B59" s="307" t="s">
        <v>288</v>
      </c>
      <c r="C59" s="308"/>
      <c r="D59" s="113">
        <v>2.8272272933790425</v>
      </c>
      <c r="E59" s="115">
        <v>1369</v>
      </c>
      <c r="F59" s="114">
        <v>1379</v>
      </c>
      <c r="G59" s="114">
        <v>1377</v>
      </c>
      <c r="H59" s="114">
        <v>1325</v>
      </c>
      <c r="I59" s="140">
        <v>1339</v>
      </c>
      <c r="J59" s="115">
        <v>30</v>
      </c>
      <c r="K59" s="116">
        <v>2.2404779686333085</v>
      </c>
    </row>
    <row r="60" spans="1:11" ht="14.1" customHeight="1" x14ac:dyDescent="0.2">
      <c r="A60" s="306">
        <v>81</v>
      </c>
      <c r="B60" s="307" t="s">
        <v>289</v>
      </c>
      <c r="C60" s="308"/>
      <c r="D60" s="113">
        <v>9.3469910371318825</v>
      </c>
      <c r="E60" s="115">
        <v>4526</v>
      </c>
      <c r="F60" s="114">
        <v>4528</v>
      </c>
      <c r="G60" s="114">
        <v>4499</v>
      </c>
      <c r="H60" s="114">
        <v>4470</v>
      </c>
      <c r="I60" s="140">
        <v>4448</v>
      </c>
      <c r="J60" s="115">
        <v>78</v>
      </c>
      <c r="K60" s="116">
        <v>1.7535971223021583</v>
      </c>
    </row>
    <row r="61" spans="1:11" ht="14.1" customHeight="1" x14ac:dyDescent="0.2">
      <c r="A61" s="306" t="s">
        <v>290</v>
      </c>
      <c r="B61" s="307" t="s">
        <v>291</v>
      </c>
      <c r="C61" s="308"/>
      <c r="D61" s="113">
        <v>2.680599727396638</v>
      </c>
      <c r="E61" s="115">
        <v>1298</v>
      </c>
      <c r="F61" s="114">
        <v>1304</v>
      </c>
      <c r="G61" s="114">
        <v>1309</v>
      </c>
      <c r="H61" s="114">
        <v>1339</v>
      </c>
      <c r="I61" s="140">
        <v>1337</v>
      </c>
      <c r="J61" s="115">
        <v>-39</v>
      </c>
      <c r="K61" s="116">
        <v>-2.9169783096484667</v>
      </c>
    </row>
    <row r="62" spans="1:11" ht="14.1" customHeight="1" x14ac:dyDescent="0.2">
      <c r="A62" s="306" t="s">
        <v>292</v>
      </c>
      <c r="B62" s="307" t="s">
        <v>293</v>
      </c>
      <c r="C62" s="308"/>
      <c r="D62" s="113">
        <v>3.8309033084135309</v>
      </c>
      <c r="E62" s="115">
        <v>1855</v>
      </c>
      <c r="F62" s="114">
        <v>1869</v>
      </c>
      <c r="G62" s="114">
        <v>1832</v>
      </c>
      <c r="H62" s="114">
        <v>1770</v>
      </c>
      <c r="I62" s="140">
        <v>1775</v>
      </c>
      <c r="J62" s="115">
        <v>80</v>
      </c>
      <c r="K62" s="116">
        <v>4.507042253521127</v>
      </c>
    </row>
    <row r="63" spans="1:11" ht="14.1" customHeight="1" x14ac:dyDescent="0.2">
      <c r="A63" s="306"/>
      <c r="B63" s="307" t="s">
        <v>294</v>
      </c>
      <c r="C63" s="308"/>
      <c r="D63" s="113">
        <v>3.3435215397959603</v>
      </c>
      <c r="E63" s="115">
        <v>1619</v>
      </c>
      <c r="F63" s="114">
        <v>1629</v>
      </c>
      <c r="G63" s="114">
        <v>1598</v>
      </c>
      <c r="H63" s="114">
        <v>1546</v>
      </c>
      <c r="I63" s="140">
        <v>1556</v>
      </c>
      <c r="J63" s="115">
        <v>63</v>
      </c>
      <c r="K63" s="116">
        <v>4.0488431876606681</v>
      </c>
    </row>
    <row r="64" spans="1:11" ht="14.1" customHeight="1" x14ac:dyDescent="0.2">
      <c r="A64" s="306" t="s">
        <v>295</v>
      </c>
      <c r="B64" s="307" t="s">
        <v>296</v>
      </c>
      <c r="C64" s="308"/>
      <c r="D64" s="113">
        <v>0.77444136962537691</v>
      </c>
      <c r="E64" s="115">
        <v>375</v>
      </c>
      <c r="F64" s="114">
        <v>372</v>
      </c>
      <c r="G64" s="114">
        <v>373</v>
      </c>
      <c r="H64" s="114">
        <v>401</v>
      </c>
      <c r="I64" s="140">
        <v>384</v>
      </c>
      <c r="J64" s="115">
        <v>-9</v>
      </c>
      <c r="K64" s="116">
        <v>-2.34375</v>
      </c>
    </row>
    <row r="65" spans="1:11" ht="14.1" customHeight="1" x14ac:dyDescent="0.2">
      <c r="A65" s="306" t="s">
        <v>297</v>
      </c>
      <c r="B65" s="307" t="s">
        <v>298</v>
      </c>
      <c r="C65" s="308"/>
      <c r="D65" s="113">
        <v>1.119325926231878</v>
      </c>
      <c r="E65" s="115">
        <v>542</v>
      </c>
      <c r="F65" s="114">
        <v>531</v>
      </c>
      <c r="G65" s="114">
        <v>534</v>
      </c>
      <c r="H65" s="114">
        <v>510</v>
      </c>
      <c r="I65" s="140">
        <v>507</v>
      </c>
      <c r="J65" s="115">
        <v>35</v>
      </c>
      <c r="K65" s="116">
        <v>6.9033530571992108</v>
      </c>
    </row>
    <row r="66" spans="1:11" ht="14.1" customHeight="1" x14ac:dyDescent="0.2">
      <c r="A66" s="306">
        <v>82</v>
      </c>
      <c r="B66" s="307" t="s">
        <v>299</v>
      </c>
      <c r="C66" s="308"/>
      <c r="D66" s="113">
        <v>3.2134153896988971</v>
      </c>
      <c r="E66" s="115">
        <v>1556</v>
      </c>
      <c r="F66" s="114">
        <v>1560</v>
      </c>
      <c r="G66" s="114">
        <v>1571</v>
      </c>
      <c r="H66" s="114">
        <v>1516</v>
      </c>
      <c r="I66" s="140">
        <v>1504</v>
      </c>
      <c r="J66" s="115">
        <v>52</v>
      </c>
      <c r="K66" s="116">
        <v>3.4574468085106385</v>
      </c>
    </row>
    <row r="67" spans="1:11" ht="14.1" customHeight="1" x14ac:dyDescent="0.2">
      <c r="A67" s="306" t="s">
        <v>300</v>
      </c>
      <c r="B67" s="307" t="s">
        <v>301</v>
      </c>
      <c r="C67" s="308"/>
      <c r="D67" s="113">
        <v>2.1023501714096899</v>
      </c>
      <c r="E67" s="115">
        <v>1018</v>
      </c>
      <c r="F67" s="114">
        <v>1010</v>
      </c>
      <c r="G67" s="114">
        <v>1016</v>
      </c>
      <c r="H67" s="114">
        <v>995</v>
      </c>
      <c r="I67" s="140">
        <v>983</v>
      </c>
      <c r="J67" s="115">
        <v>35</v>
      </c>
      <c r="K67" s="116">
        <v>3.5605289928789419</v>
      </c>
    </row>
    <row r="68" spans="1:11" ht="14.1" customHeight="1" x14ac:dyDescent="0.2">
      <c r="A68" s="306" t="s">
        <v>302</v>
      </c>
      <c r="B68" s="307" t="s">
        <v>303</v>
      </c>
      <c r="C68" s="308"/>
      <c r="D68" s="113">
        <v>0.56172814010160665</v>
      </c>
      <c r="E68" s="115">
        <v>272</v>
      </c>
      <c r="F68" s="114">
        <v>281</v>
      </c>
      <c r="G68" s="114">
        <v>290</v>
      </c>
      <c r="H68" s="114">
        <v>263</v>
      </c>
      <c r="I68" s="140">
        <v>259</v>
      </c>
      <c r="J68" s="115">
        <v>13</v>
      </c>
      <c r="K68" s="116">
        <v>5.019305019305019</v>
      </c>
    </row>
    <row r="69" spans="1:11" ht="14.1" customHeight="1" x14ac:dyDescent="0.2">
      <c r="A69" s="306">
        <v>83</v>
      </c>
      <c r="B69" s="307" t="s">
        <v>304</v>
      </c>
      <c r="C69" s="308"/>
      <c r="D69" s="113">
        <v>5.8774937012101933</v>
      </c>
      <c r="E69" s="115">
        <v>2846</v>
      </c>
      <c r="F69" s="114">
        <v>2805</v>
      </c>
      <c r="G69" s="114">
        <v>2789</v>
      </c>
      <c r="H69" s="114">
        <v>2714</v>
      </c>
      <c r="I69" s="140">
        <v>2678</v>
      </c>
      <c r="J69" s="115">
        <v>168</v>
      </c>
      <c r="K69" s="116">
        <v>6.273338312173264</v>
      </c>
    </row>
    <row r="70" spans="1:11" ht="14.1" customHeight="1" x14ac:dyDescent="0.2">
      <c r="A70" s="306" t="s">
        <v>305</v>
      </c>
      <c r="B70" s="307" t="s">
        <v>306</v>
      </c>
      <c r="C70" s="308"/>
      <c r="D70" s="113">
        <v>4.518607244640866</v>
      </c>
      <c r="E70" s="115">
        <v>2188</v>
      </c>
      <c r="F70" s="114">
        <v>2180</v>
      </c>
      <c r="G70" s="114">
        <v>2160</v>
      </c>
      <c r="H70" s="114">
        <v>2106</v>
      </c>
      <c r="I70" s="140">
        <v>2084</v>
      </c>
      <c r="J70" s="115">
        <v>104</v>
      </c>
      <c r="K70" s="116">
        <v>4.9904030710172744</v>
      </c>
    </row>
    <row r="71" spans="1:11" ht="14.1" customHeight="1" x14ac:dyDescent="0.2">
      <c r="A71" s="306"/>
      <c r="B71" s="307" t="s">
        <v>307</v>
      </c>
      <c r="C71" s="308"/>
      <c r="D71" s="113">
        <v>2.4720168518442032</v>
      </c>
      <c r="E71" s="115">
        <v>1197</v>
      </c>
      <c r="F71" s="114">
        <v>1188</v>
      </c>
      <c r="G71" s="114">
        <v>1191</v>
      </c>
      <c r="H71" s="114">
        <v>1143</v>
      </c>
      <c r="I71" s="140">
        <v>1131</v>
      </c>
      <c r="J71" s="115">
        <v>66</v>
      </c>
      <c r="K71" s="116">
        <v>5.8355437665782492</v>
      </c>
    </row>
    <row r="72" spans="1:11" ht="14.1" customHeight="1" x14ac:dyDescent="0.2">
      <c r="A72" s="306">
        <v>84</v>
      </c>
      <c r="B72" s="307" t="s">
        <v>308</v>
      </c>
      <c r="C72" s="308"/>
      <c r="D72" s="113">
        <v>1.3031266779563009</v>
      </c>
      <c r="E72" s="115">
        <v>631</v>
      </c>
      <c r="F72" s="114">
        <v>640</v>
      </c>
      <c r="G72" s="114">
        <v>638</v>
      </c>
      <c r="H72" s="114">
        <v>663</v>
      </c>
      <c r="I72" s="140">
        <v>643</v>
      </c>
      <c r="J72" s="115">
        <v>-12</v>
      </c>
      <c r="K72" s="116">
        <v>-1.8662519440124417</v>
      </c>
    </row>
    <row r="73" spans="1:11" ht="14.1" customHeight="1" x14ac:dyDescent="0.2">
      <c r="A73" s="306" t="s">
        <v>309</v>
      </c>
      <c r="B73" s="307" t="s">
        <v>310</v>
      </c>
      <c r="C73" s="308"/>
      <c r="D73" s="113">
        <v>0.59890132584362477</v>
      </c>
      <c r="E73" s="115">
        <v>290</v>
      </c>
      <c r="F73" s="114">
        <v>297</v>
      </c>
      <c r="G73" s="114">
        <v>290</v>
      </c>
      <c r="H73" s="114">
        <v>313</v>
      </c>
      <c r="I73" s="140">
        <v>296</v>
      </c>
      <c r="J73" s="115">
        <v>-6</v>
      </c>
      <c r="K73" s="116">
        <v>-2.0270270270270272</v>
      </c>
    </row>
    <row r="74" spans="1:11" ht="14.1" customHeight="1" x14ac:dyDescent="0.2">
      <c r="A74" s="306" t="s">
        <v>311</v>
      </c>
      <c r="B74" s="307" t="s">
        <v>312</v>
      </c>
      <c r="C74" s="308"/>
      <c r="D74" s="113">
        <v>0.31597207880715378</v>
      </c>
      <c r="E74" s="115">
        <v>153</v>
      </c>
      <c r="F74" s="114">
        <v>156</v>
      </c>
      <c r="G74" s="114">
        <v>156</v>
      </c>
      <c r="H74" s="114">
        <v>164</v>
      </c>
      <c r="I74" s="140">
        <v>163</v>
      </c>
      <c r="J74" s="115">
        <v>-10</v>
      </c>
      <c r="K74" s="116">
        <v>-6.1349693251533743</v>
      </c>
    </row>
    <row r="75" spans="1:11" ht="14.1" customHeight="1" x14ac:dyDescent="0.2">
      <c r="A75" s="306" t="s">
        <v>313</v>
      </c>
      <c r="B75" s="307" t="s">
        <v>314</v>
      </c>
      <c r="C75" s="308"/>
      <c r="D75" s="113">
        <v>3.9238362727685765E-2</v>
      </c>
      <c r="E75" s="115">
        <v>19</v>
      </c>
      <c r="F75" s="114">
        <v>19</v>
      </c>
      <c r="G75" s="114">
        <v>21</v>
      </c>
      <c r="H75" s="114">
        <v>22</v>
      </c>
      <c r="I75" s="140">
        <v>22</v>
      </c>
      <c r="J75" s="115">
        <v>-3</v>
      </c>
      <c r="K75" s="116">
        <v>-13.636363636363637</v>
      </c>
    </row>
    <row r="76" spans="1:11" ht="14.1" customHeight="1" x14ac:dyDescent="0.2">
      <c r="A76" s="306">
        <v>91</v>
      </c>
      <c r="B76" s="307" t="s">
        <v>315</v>
      </c>
      <c r="C76" s="308"/>
      <c r="D76" s="113">
        <v>0.42955681301887572</v>
      </c>
      <c r="E76" s="115">
        <v>208</v>
      </c>
      <c r="F76" s="114">
        <v>197</v>
      </c>
      <c r="G76" s="114">
        <v>196</v>
      </c>
      <c r="H76" s="114">
        <v>185</v>
      </c>
      <c r="I76" s="140">
        <v>186</v>
      </c>
      <c r="J76" s="115">
        <v>22</v>
      </c>
      <c r="K76" s="116">
        <v>11.827956989247312</v>
      </c>
    </row>
    <row r="77" spans="1:11" ht="14.1" customHeight="1" x14ac:dyDescent="0.2">
      <c r="A77" s="306">
        <v>92</v>
      </c>
      <c r="B77" s="307" t="s">
        <v>316</v>
      </c>
      <c r="C77" s="308"/>
      <c r="D77" s="113">
        <v>1.0057411920201562</v>
      </c>
      <c r="E77" s="115">
        <v>487</v>
      </c>
      <c r="F77" s="114">
        <v>495</v>
      </c>
      <c r="G77" s="114">
        <v>482</v>
      </c>
      <c r="H77" s="114">
        <v>471</v>
      </c>
      <c r="I77" s="140">
        <v>460</v>
      </c>
      <c r="J77" s="115">
        <v>27</v>
      </c>
      <c r="K77" s="116">
        <v>5.8695652173913047</v>
      </c>
    </row>
    <row r="78" spans="1:11" ht="14.1" customHeight="1" x14ac:dyDescent="0.2">
      <c r="A78" s="306">
        <v>93</v>
      </c>
      <c r="B78" s="307" t="s">
        <v>317</v>
      </c>
      <c r="C78" s="308"/>
      <c r="D78" s="113">
        <v>0.16727933583908142</v>
      </c>
      <c r="E78" s="115">
        <v>81</v>
      </c>
      <c r="F78" s="114">
        <v>80</v>
      </c>
      <c r="G78" s="114">
        <v>82</v>
      </c>
      <c r="H78" s="114">
        <v>77</v>
      </c>
      <c r="I78" s="140">
        <v>81</v>
      </c>
      <c r="J78" s="115">
        <v>0</v>
      </c>
      <c r="K78" s="116">
        <v>0</v>
      </c>
    </row>
    <row r="79" spans="1:11" ht="14.1" customHeight="1" x14ac:dyDescent="0.2">
      <c r="A79" s="306">
        <v>94</v>
      </c>
      <c r="B79" s="307" t="s">
        <v>318</v>
      </c>
      <c r="C79" s="308"/>
      <c r="D79" s="113">
        <v>9.0867787369377562E-2</v>
      </c>
      <c r="E79" s="115">
        <v>44</v>
      </c>
      <c r="F79" s="114">
        <v>52</v>
      </c>
      <c r="G79" s="114">
        <v>52</v>
      </c>
      <c r="H79" s="114">
        <v>51</v>
      </c>
      <c r="I79" s="140">
        <v>40</v>
      </c>
      <c r="J79" s="115">
        <v>4</v>
      </c>
      <c r="K79" s="116">
        <v>10</v>
      </c>
    </row>
    <row r="80" spans="1:11" ht="14.1" customHeight="1" x14ac:dyDescent="0.2">
      <c r="A80" s="306" t="s">
        <v>319</v>
      </c>
      <c r="B80" s="307" t="s">
        <v>320</v>
      </c>
      <c r="C80" s="308"/>
      <c r="D80" s="113">
        <v>1.8586592871009045E-2</v>
      </c>
      <c r="E80" s="115">
        <v>9</v>
      </c>
      <c r="F80" s="114">
        <v>9</v>
      </c>
      <c r="G80" s="114">
        <v>8</v>
      </c>
      <c r="H80" s="114">
        <v>8</v>
      </c>
      <c r="I80" s="140">
        <v>8</v>
      </c>
      <c r="J80" s="115">
        <v>1</v>
      </c>
      <c r="K80" s="116">
        <v>12.5</v>
      </c>
    </row>
    <row r="81" spans="1:11" ht="14.1" customHeight="1" x14ac:dyDescent="0.2">
      <c r="A81" s="310" t="s">
        <v>321</v>
      </c>
      <c r="B81" s="311" t="s">
        <v>224</v>
      </c>
      <c r="C81" s="312"/>
      <c r="D81" s="125" t="s">
        <v>513</v>
      </c>
      <c r="E81" s="143" t="s">
        <v>513</v>
      </c>
      <c r="F81" s="144">
        <v>0</v>
      </c>
      <c r="G81" s="144">
        <v>0</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15064</v>
      </c>
      <c r="E12" s="114">
        <v>15618</v>
      </c>
      <c r="F12" s="114">
        <v>16150</v>
      </c>
      <c r="G12" s="114">
        <v>16043</v>
      </c>
      <c r="H12" s="140">
        <v>15861</v>
      </c>
      <c r="I12" s="115">
        <v>-797</v>
      </c>
      <c r="J12" s="116">
        <v>-5.024903852216128</v>
      </c>
      <c r="K12"/>
      <c r="L12"/>
      <c r="M12"/>
      <c r="N12"/>
      <c r="O12"/>
      <c r="P12"/>
    </row>
    <row r="13" spans="1:16" s="110" customFormat="1" ht="14.45" customHeight="1" x14ac:dyDescent="0.2">
      <c r="A13" s="120" t="s">
        <v>105</v>
      </c>
      <c r="B13" s="119" t="s">
        <v>106</v>
      </c>
      <c r="C13" s="113">
        <v>35.196494954859268</v>
      </c>
      <c r="D13" s="115">
        <v>5302</v>
      </c>
      <c r="E13" s="114">
        <v>5509</v>
      </c>
      <c r="F13" s="114">
        <v>5672</v>
      </c>
      <c r="G13" s="114">
        <v>5628</v>
      </c>
      <c r="H13" s="140">
        <v>5541</v>
      </c>
      <c r="I13" s="115">
        <v>-239</v>
      </c>
      <c r="J13" s="116">
        <v>-4.3133008482223429</v>
      </c>
      <c r="K13"/>
      <c r="L13"/>
      <c r="M13"/>
      <c r="N13"/>
      <c r="O13"/>
      <c r="P13"/>
    </row>
    <row r="14" spans="1:16" s="110" customFormat="1" ht="14.45" customHeight="1" x14ac:dyDescent="0.2">
      <c r="A14" s="120"/>
      <c r="B14" s="119" t="s">
        <v>107</v>
      </c>
      <c r="C14" s="113">
        <v>64.803505045140739</v>
      </c>
      <c r="D14" s="115">
        <v>9762</v>
      </c>
      <c r="E14" s="114">
        <v>10109</v>
      </c>
      <c r="F14" s="114">
        <v>10478</v>
      </c>
      <c r="G14" s="114">
        <v>10415</v>
      </c>
      <c r="H14" s="140">
        <v>10320</v>
      </c>
      <c r="I14" s="115">
        <v>-558</v>
      </c>
      <c r="J14" s="116">
        <v>-5.4069767441860463</v>
      </c>
      <c r="K14"/>
      <c r="L14"/>
      <c r="M14"/>
      <c r="N14"/>
      <c r="O14"/>
      <c r="P14"/>
    </row>
    <row r="15" spans="1:16" s="110" customFormat="1" ht="14.45" customHeight="1" x14ac:dyDescent="0.2">
      <c r="A15" s="118" t="s">
        <v>105</v>
      </c>
      <c r="B15" s="121" t="s">
        <v>108</v>
      </c>
      <c r="C15" s="113">
        <v>14.670738183749336</v>
      </c>
      <c r="D15" s="115">
        <v>2210</v>
      </c>
      <c r="E15" s="114">
        <v>2354</v>
      </c>
      <c r="F15" s="114">
        <v>2553</v>
      </c>
      <c r="G15" s="114">
        <v>2491</v>
      </c>
      <c r="H15" s="140">
        <v>2318</v>
      </c>
      <c r="I15" s="115">
        <v>-108</v>
      </c>
      <c r="J15" s="116">
        <v>-4.6591889559965489</v>
      </c>
      <c r="K15"/>
      <c r="L15"/>
      <c r="M15"/>
      <c r="N15"/>
      <c r="O15"/>
      <c r="P15"/>
    </row>
    <row r="16" spans="1:16" s="110" customFormat="1" ht="14.45" customHeight="1" x14ac:dyDescent="0.2">
      <c r="A16" s="118"/>
      <c r="B16" s="121" t="s">
        <v>109</v>
      </c>
      <c r="C16" s="113">
        <v>49.050716941051512</v>
      </c>
      <c r="D16" s="115">
        <v>7389</v>
      </c>
      <c r="E16" s="114">
        <v>7694</v>
      </c>
      <c r="F16" s="114">
        <v>7931</v>
      </c>
      <c r="G16" s="114">
        <v>7950</v>
      </c>
      <c r="H16" s="140">
        <v>8036</v>
      </c>
      <c r="I16" s="115">
        <v>-647</v>
      </c>
      <c r="J16" s="116">
        <v>-8.0512692882030858</v>
      </c>
      <c r="K16"/>
      <c r="L16"/>
      <c r="M16"/>
      <c r="N16"/>
      <c r="O16"/>
      <c r="P16"/>
    </row>
    <row r="17" spans="1:16" s="110" customFormat="1" ht="14.45" customHeight="1" x14ac:dyDescent="0.2">
      <c r="A17" s="118"/>
      <c r="B17" s="121" t="s">
        <v>110</v>
      </c>
      <c r="C17" s="113">
        <v>21.853425385023897</v>
      </c>
      <c r="D17" s="115">
        <v>3292</v>
      </c>
      <c r="E17" s="114">
        <v>3331</v>
      </c>
      <c r="F17" s="114">
        <v>3395</v>
      </c>
      <c r="G17" s="114">
        <v>3391</v>
      </c>
      <c r="H17" s="140">
        <v>3337</v>
      </c>
      <c r="I17" s="115">
        <v>-45</v>
      </c>
      <c r="J17" s="116">
        <v>-1.3485166317051243</v>
      </c>
      <c r="K17"/>
      <c r="L17"/>
      <c r="M17"/>
      <c r="N17"/>
      <c r="O17"/>
      <c r="P17"/>
    </row>
    <row r="18" spans="1:16" s="110" customFormat="1" ht="14.45" customHeight="1" x14ac:dyDescent="0.2">
      <c r="A18" s="120"/>
      <c r="B18" s="121" t="s">
        <v>111</v>
      </c>
      <c r="C18" s="113">
        <v>14.425119490175252</v>
      </c>
      <c r="D18" s="115">
        <v>2173</v>
      </c>
      <c r="E18" s="114">
        <v>2239</v>
      </c>
      <c r="F18" s="114">
        <v>2271</v>
      </c>
      <c r="G18" s="114">
        <v>2211</v>
      </c>
      <c r="H18" s="140">
        <v>2170</v>
      </c>
      <c r="I18" s="115">
        <v>3</v>
      </c>
      <c r="J18" s="116">
        <v>0.13824884792626729</v>
      </c>
      <c r="K18"/>
      <c r="L18"/>
      <c r="M18"/>
      <c r="N18"/>
      <c r="O18"/>
      <c r="P18"/>
    </row>
    <row r="19" spans="1:16" s="110" customFormat="1" ht="14.45" customHeight="1" x14ac:dyDescent="0.2">
      <c r="A19" s="120"/>
      <c r="B19" s="121" t="s">
        <v>112</v>
      </c>
      <c r="C19" s="113">
        <v>1.4405204460966543</v>
      </c>
      <c r="D19" s="115">
        <v>217</v>
      </c>
      <c r="E19" s="114">
        <v>232</v>
      </c>
      <c r="F19" s="114">
        <v>240</v>
      </c>
      <c r="G19" s="114">
        <v>192</v>
      </c>
      <c r="H19" s="140">
        <v>183</v>
      </c>
      <c r="I19" s="115">
        <v>34</v>
      </c>
      <c r="J19" s="116">
        <v>18.579234972677597</v>
      </c>
      <c r="K19"/>
      <c r="L19"/>
      <c r="M19"/>
      <c r="N19"/>
      <c r="O19"/>
      <c r="P19"/>
    </row>
    <row r="20" spans="1:16" s="110" customFormat="1" ht="14.45" customHeight="1" x14ac:dyDescent="0.2">
      <c r="A20" s="120" t="s">
        <v>113</v>
      </c>
      <c r="B20" s="119" t="s">
        <v>116</v>
      </c>
      <c r="C20" s="113">
        <v>94.045406266595862</v>
      </c>
      <c r="D20" s="115">
        <v>14167</v>
      </c>
      <c r="E20" s="114">
        <v>14672</v>
      </c>
      <c r="F20" s="114">
        <v>15158</v>
      </c>
      <c r="G20" s="114">
        <v>15119</v>
      </c>
      <c r="H20" s="140">
        <v>14997</v>
      </c>
      <c r="I20" s="115">
        <v>-830</v>
      </c>
      <c r="J20" s="116">
        <v>-5.5344402213776087</v>
      </c>
      <c r="K20"/>
      <c r="L20"/>
      <c r="M20"/>
      <c r="N20"/>
      <c r="O20"/>
      <c r="P20"/>
    </row>
    <row r="21" spans="1:16" s="110" customFormat="1" ht="14.45" customHeight="1" x14ac:dyDescent="0.2">
      <c r="A21" s="123"/>
      <c r="B21" s="124" t="s">
        <v>117</v>
      </c>
      <c r="C21" s="125">
        <v>5.8085501858736057</v>
      </c>
      <c r="D21" s="143">
        <v>875</v>
      </c>
      <c r="E21" s="144">
        <v>924</v>
      </c>
      <c r="F21" s="144">
        <v>972</v>
      </c>
      <c r="G21" s="144">
        <v>899</v>
      </c>
      <c r="H21" s="145">
        <v>836</v>
      </c>
      <c r="I21" s="143">
        <v>39</v>
      </c>
      <c r="J21" s="146">
        <v>4.6650717703349285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16015</v>
      </c>
      <c r="E56" s="114">
        <v>16583</v>
      </c>
      <c r="F56" s="114">
        <v>16744</v>
      </c>
      <c r="G56" s="114">
        <v>16774</v>
      </c>
      <c r="H56" s="140">
        <v>16429</v>
      </c>
      <c r="I56" s="115">
        <v>-414</v>
      </c>
      <c r="J56" s="116">
        <v>-2.5199342625844543</v>
      </c>
      <c r="K56"/>
      <c r="L56"/>
      <c r="M56"/>
      <c r="N56"/>
      <c r="O56"/>
      <c r="P56"/>
    </row>
    <row r="57" spans="1:16" s="110" customFormat="1" ht="14.45" customHeight="1" x14ac:dyDescent="0.2">
      <c r="A57" s="120" t="s">
        <v>105</v>
      </c>
      <c r="B57" s="119" t="s">
        <v>106</v>
      </c>
      <c r="C57" s="113">
        <v>34.836091164533251</v>
      </c>
      <c r="D57" s="115">
        <v>5579</v>
      </c>
      <c r="E57" s="114">
        <v>5791</v>
      </c>
      <c r="F57" s="114">
        <v>5828</v>
      </c>
      <c r="G57" s="114">
        <v>5815</v>
      </c>
      <c r="H57" s="140">
        <v>5634</v>
      </c>
      <c r="I57" s="115">
        <v>-55</v>
      </c>
      <c r="J57" s="116">
        <v>-0.97621583244586441</v>
      </c>
    </row>
    <row r="58" spans="1:16" s="110" customFormat="1" ht="14.45" customHeight="1" x14ac:dyDescent="0.2">
      <c r="A58" s="120"/>
      <c r="B58" s="119" t="s">
        <v>107</v>
      </c>
      <c r="C58" s="113">
        <v>65.163908835466756</v>
      </c>
      <c r="D58" s="115">
        <v>10436</v>
      </c>
      <c r="E58" s="114">
        <v>10792</v>
      </c>
      <c r="F58" s="114">
        <v>10916</v>
      </c>
      <c r="G58" s="114">
        <v>10959</v>
      </c>
      <c r="H58" s="140">
        <v>10795</v>
      </c>
      <c r="I58" s="115">
        <v>-359</v>
      </c>
      <c r="J58" s="116">
        <v>-3.3256137100509493</v>
      </c>
    </row>
    <row r="59" spans="1:16" s="110" customFormat="1" ht="14.45" customHeight="1" x14ac:dyDescent="0.2">
      <c r="A59" s="118" t="s">
        <v>105</v>
      </c>
      <c r="B59" s="121" t="s">
        <v>108</v>
      </c>
      <c r="C59" s="113">
        <v>14.305338744926631</v>
      </c>
      <c r="D59" s="115">
        <v>2291</v>
      </c>
      <c r="E59" s="114">
        <v>2402</v>
      </c>
      <c r="F59" s="114">
        <v>2420</v>
      </c>
      <c r="G59" s="114">
        <v>2469</v>
      </c>
      <c r="H59" s="140">
        <v>2236</v>
      </c>
      <c r="I59" s="115">
        <v>55</v>
      </c>
      <c r="J59" s="116">
        <v>2.4597495527728084</v>
      </c>
    </row>
    <row r="60" spans="1:16" s="110" customFormat="1" ht="14.45" customHeight="1" x14ac:dyDescent="0.2">
      <c r="A60" s="118"/>
      <c r="B60" s="121" t="s">
        <v>109</v>
      </c>
      <c r="C60" s="113">
        <v>49.228847955042148</v>
      </c>
      <c r="D60" s="115">
        <v>7884</v>
      </c>
      <c r="E60" s="114">
        <v>8205</v>
      </c>
      <c r="F60" s="114">
        <v>8271</v>
      </c>
      <c r="G60" s="114">
        <v>8296</v>
      </c>
      <c r="H60" s="140">
        <v>8296</v>
      </c>
      <c r="I60" s="115">
        <v>-412</v>
      </c>
      <c r="J60" s="116">
        <v>-4.9662487945998075</v>
      </c>
    </row>
    <row r="61" spans="1:16" s="110" customFormat="1" ht="14.45" customHeight="1" x14ac:dyDescent="0.2">
      <c r="A61" s="118"/>
      <c r="B61" s="121" t="s">
        <v>110</v>
      </c>
      <c r="C61" s="113">
        <v>21.991882610053075</v>
      </c>
      <c r="D61" s="115">
        <v>3522</v>
      </c>
      <c r="E61" s="114">
        <v>3573</v>
      </c>
      <c r="F61" s="114">
        <v>3619</v>
      </c>
      <c r="G61" s="114">
        <v>3625</v>
      </c>
      <c r="H61" s="140">
        <v>3548</v>
      </c>
      <c r="I61" s="115">
        <v>-26</v>
      </c>
      <c r="J61" s="116">
        <v>-0.73280721533258175</v>
      </c>
    </row>
    <row r="62" spans="1:16" s="110" customFormat="1" ht="14.45" customHeight="1" x14ac:dyDescent="0.2">
      <c r="A62" s="120"/>
      <c r="B62" s="121" t="s">
        <v>111</v>
      </c>
      <c r="C62" s="113">
        <v>14.473930689978145</v>
      </c>
      <c r="D62" s="115">
        <v>2318</v>
      </c>
      <c r="E62" s="114">
        <v>2403</v>
      </c>
      <c r="F62" s="114">
        <v>2434</v>
      </c>
      <c r="G62" s="114">
        <v>2384</v>
      </c>
      <c r="H62" s="140">
        <v>2349</v>
      </c>
      <c r="I62" s="115">
        <v>-31</v>
      </c>
      <c r="J62" s="116">
        <v>-1.3197105151128139</v>
      </c>
    </row>
    <row r="63" spans="1:16" s="110" customFormat="1" ht="14.45" customHeight="1" x14ac:dyDescent="0.2">
      <c r="A63" s="120"/>
      <c r="B63" s="121" t="s">
        <v>112</v>
      </c>
      <c r="C63" s="113">
        <v>1.4923509210115518</v>
      </c>
      <c r="D63" s="115">
        <v>239</v>
      </c>
      <c r="E63" s="114">
        <v>254</v>
      </c>
      <c r="F63" s="114">
        <v>260</v>
      </c>
      <c r="G63" s="114">
        <v>207</v>
      </c>
      <c r="H63" s="140">
        <v>210</v>
      </c>
      <c r="I63" s="115">
        <v>29</v>
      </c>
      <c r="J63" s="116">
        <v>13.80952380952381</v>
      </c>
    </row>
    <row r="64" spans="1:16" s="110" customFormat="1" ht="14.45" customHeight="1" x14ac:dyDescent="0.2">
      <c r="A64" s="120" t="s">
        <v>113</v>
      </c>
      <c r="B64" s="119" t="s">
        <v>116</v>
      </c>
      <c r="C64" s="113">
        <v>95.08585700905401</v>
      </c>
      <c r="D64" s="115">
        <v>15228</v>
      </c>
      <c r="E64" s="114">
        <v>15757</v>
      </c>
      <c r="F64" s="114">
        <v>15919</v>
      </c>
      <c r="G64" s="114">
        <v>16003</v>
      </c>
      <c r="H64" s="140">
        <v>15752</v>
      </c>
      <c r="I64" s="115">
        <v>-524</v>
      </c>
      <c r="J64" s="116">
        <v>-3.3265617064499744</v>
      </c>
    </row>
    <row r="65" spans="1:10" s="110" customFormat="1" ht="14.45" customHeight="1" x14ac:dyDescent="0.2">
      <c r="A65" s="123"/>
      <c r="B65" s="124" t="s">
        <v>117</v>
      </c>
      <c r="C65" s="125">
        <v>4.7830159225725879</v>
      </c>
      <c r="D65" s="143">
        <v>766</v>
      </c>
      <c r="E65" s="144">
        <v>802</v>
      </c>
      <c r="F65" s="144">
        <v>803</v>
      </c>
      <c r="G65" s="144">
        <v>745</v>
      </c>
      <c r="H65" s="145">
        <v>648</v>
      </c>
      <c r="I65" s="143">
        <v>118</v>
      </c>
      <c r="J65" s="146">
        <v>18.209876543209877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15064</v>
      </c>
      <c r="G11" s="114">
        <v>15618</v>
      </c>
      <c r="H11" s="114">
        <v>16150</v>
      </c>
      <c r="I11" s="114">
        <v>16043</v>
      </c>
      <c r="J11" s="140">
        <v>15861</v>
      </c>
      <c r="K11" s="114">
        <v>-797</v>
      </c>
      <c r="L11" s="116">
        <v>-5.024903852216128</v>
      </c>
    </row>
    <row r="12" spans="1:17" s="110" customFormat="1" ht="24" customHeight="1" x14ac:dyDescent="0.2">
      <c r="A12" s="604" t="s">
        <v>185</v>
      </c>
      <c r="B12" s="605"/>
      <c r="C12" s="605"/>
      <c r="D12" s="606"/>
      <c r="E12" s="113">
        <v>35.196494954859268</v>
      </c>
      <c r="F12" s="115">
        <v>5302</v>
      </c>
      <c r="G12" s="114">
        <v>5509</v>
      </c>
      <c r="H12" s="114">
        <v>5672</v>
      </c>
      <c r="I12" s="114">
        <v>5628</v>
      </c>
      <c r="J12" s="140">
        <v>5541</v>
      </c>
      <c r="K12" s="114">
        <v>-239</v>
      </c>
      <c r="L12" s="116">
        <v>-4.3133008482223429</v>
      </c>
    </row>
    <row r="13" spans="1:17" s="110" customFormat="1" ht="15" customHeight="1" x14ac:dyDescent="0.2">
      <c r="A13" s="120"/>
      <c r="B13" s="612" t="s">
        <v>107</v>
      </c>
      <c r="C13" s="612"/>
      <c r="E13" s="113">
        <v>64.803505045140739</v>
      </c>
      <c r="F13" s="115">
        <v>9762</v>
      </c>
      <c r="G13" s="114">
        <v>10109</v>
      </c>
      <c r="H13" s="114">
        <v>10478</v>
      </c>
      <c r="I13" s="114">
        <v>10415</v>
      </c>
      <c r="J13" s="140">
        <v>10320</v>
      </c>
      <c r="K13" s="114">
        <v>-558</v>
      </c>
      <c r="L13" s="116">
        <v>-5.4069767441860463</v>
      </c>
    </row>
    <row r="14" spans="1:17" s="110" customFormat="1" ht="22.5" customHeight="1" x14ac:dyDescent="0.2">
      <c r="A14" s="604" t="s">
        <v>186</v>
      </c>
      <c r="B14" s="605"/>
      <c r="C14" s="605"/>
      <c r="D14" s="606"/>
      <c r="E14" s="113">
        <v>14.670738183749336</v>
      </c>
      <c r="F14" s="115">
        <v>2210</v>
      </c>
      <c r="G14" s="114">
        <v>2354</v>
      </c>
      <c r="H14" s="114">
        <v>2553</v>
      </c>
      <c r="I14" s="114">
        <v>2491</v>
      </c>
      <c r="J14" s="140">
        <v>2318</v>
      </c>
      <c r="K14" s="114">
        <v>-108</v>
      </c>
      <c r="L14" s="116">
        <v>-4.6591889559965489</v>
      </c>
    </row>
    <row r="15" spans="1:17" s="110" customFormat="1" ht="15" customHeight="1" x14ac:dyDescent="0.2">
      <c r="A15" s="120"/>
      <c r="B15" s="119"/>
      <c r="C15" s="258" t="s">
        <v>106</v>
      </c>
      <c r="E15" s="113">
        <v>49.366515837104075</v>
      </c>
      <c r="F15" s="115">
        <v>1091</v>
      </c>
      <c r="G15" s="114">
        <v>1130</v>
      </c>
      <c r="H15" s="114">
        <v>1212</v>
      </c>
      <c r="I15" s="114">
        <v>1205</v>
      </c>
      <c r="J15" s="140">
        <v>1129</v>
      </c>
      <c r="K15" s="114">
        <v>-38</v>
      </c>
      <c r="L15" s="116">
        <v>-3.3658104517271923</v>
      </c>
    </row>
    <row r="16" spans="1:17" s="110" customFormat="1" ht="15" customHeight="1" x14ac:dyDescent="0.2">
      <c r="A16" s="120"/>
      <c r="B16" s="119"/>
      <c r="C16" s="258" t="s">
        <v>107</v>
      </c>
      <c r="E16" s="113">
        <v>50.633484162895925</v>
      </c>
      <c r="F16" s="115">
        <v>1119</v>
      </c>
      <c r="G16" s="114">
        <v>1224</v>
      </c>
      <c r="H16" s="114">
        <v>1341</v>
      </c>
      <c r="I16" s="114">
        <v>1286</v>
      </c>
      <c r="J16" s="140">
        <v>1189</v>
      </c>
      <c r="K16" s="114">
        <v>-70</v>
      </c>
      <c r="L16" s="116">
        <v>-5.8873002523128681</v>
      </c>
    </row>
    <row r="17" spans="1:12" s="110" customFormat="1" ht="15" customHeight="1" x14ac:dyDescent="0.2">
      <c r="A17" s="120"/>
      <c r="B17" s="121" t="s">
        <v>109</v>
      </c>
      <c r="C17" s="258"/>
      <c r="E17" s="113">
        <v>49.050716941051512</v>
      </c>
      <c r="F17" s="115">
        <v>7389</v>
      </c>
      <c r="G17" s="114">
        <v>7694</v>
      </c>
      <c r="H17" s="114">
        <v>7931</v>
      </c>
      <c r="I17" s="114">
        <v>7950</v>
      </c>
      <c r="J17" s="140">
        <v>8036</v>
      </c>
      <c r="K17" s="114">
        <v>-647</v>
      </c>
      <c r="L17" s="116">
        <v>-8.0512692882030858</v>
      </c>
    </row>
    <row r="18" spans="1:12" s="110" customFormat="1" ht="15" customHeight="1" x14ac:dyDescent="0.2">
      <c r="A18" s="120"/>
      <c r="B18" s="119"/>
      <c r="C18" s="258" t="s">
        <v>106</v>
      </c>
      <c r="E18" s="113">
        <v>28.014616321559075</v>
      </c>
      <c r="F18" s="115">
        <v>2070</v>
      </c>
      <c r="G18" s="114">
        <v>2187</v>
      </c>
      <c r="H18" s="114">
        <v>2225</v>
      </c>
      <c r="I18" s="114">
        <v>2219</v>
      </c>
      <c r="J18" s="140">
        <v>2226</v>
      </c>
      <c r="K18" s="114">
        <v>-156</v>
      </c>
      <c r="L18" s="116">
        <v>-7.0080862533692718</v>
      </c>
    </row>
    <row r="19" spans="1:12" s="110" customFormat="1" ht="15" customHeight="1" x14ac:dyDescent="0.2">
      <c r="A19" s="120"/>
      <c r="B19" s="119"/>
      <c r="C19" s="258" t="s">
        <v>107</v>
      </c>
      <c r="E19" s="113">
        <v>71.985383678440925</v>
      </c>
      <c r="F19" s="115">
        <v>5319</v>
      </c>
      <c r="G19" s="114">
        <v>5507</v>
      </c>
      <c r="H19" s="114">
        <v>5706</v>
      </c>
      <c r="I19" s="114">
        <v>5731</v>
      </c>
      <c r="J19" s="140">
        <v>5810</v>
      </c>
      <c r="K19" s="114">
        <v>-491</v>
      </c>
      <c r="L19" s="116">
        <v>-8.4509466437177281</v>
      </c>
    </row>
    <row r="20" spans="1:12" s="110" customFormat="1" ht="15" customHeight="1" x14ac:dyDescent="0.2">
      <c r="A20" s="120"/>
      <c r="B20" s="121" t="s">
        <v>110</v>
      </c>
      <c r="C20" s="258"/>
      <c r="E20" s="113">
        <v>21.853425385023897</v>
      </c>
      <c r="F20" s="115">
        <v>3292</v>
      </c>
      <c r="G20" s="114">
        <v>3331</v>
      </c>
      <c r="H20" s="114">
        <v>3395</v>
      </c>
      <c r="I20" s="114">
        <v>3391</v>
      </c>
      <c r="J20" s="140">
        <v>3337</v>
      </c>
      <c r="K20" s="114">
        <v>-45</v>
      </c>
      <c r="L20" s="116">
        <v>-1.3485166317051243</v>
      </c>
    </row>
    <row r="21" spans="1:12" s="110" customFormat="1" ht="15" customHeight="1" x14ac:dyDescent="0.2">
      <c r="A21" s="120"/>
      <c r="B21" s="119"/>
      <c r="C21" s="258" t="s">
        <v>106</v>
      </c>
      <c r="E21" s="113">
        <v>29.252733900364522</v>
      </c>
      <c r="F21" s="115">
        <v>963</v>
      </c>
      <c r="G21" s="114">
        <v>991</v>
      </c>
      <c r="H21" s="114">
        <v>999</v>
      </c>
      <c r="I21" s="114">
        <v>995</v>
      </c>
      <c r="J21" s="140">
        <v>987</v>
      </c>
      <c r="K21" s="114">
        <v>-24</v>
      </c>
      <c r="L21" s="116">
        <v>-2.43161094224924</v>
      </c>
    </row>
    <row r="22" spans="1:12" s="110" customFormat="1" ht="15" customHeight="1" x14ac:dyDescent="0.2">
      <c r="A22" s="120"/>
      <c r="B22" s="119"/>
      <c r="C22" s="258" t="s">
        <v>107</v>
      </c>
      <c r="E22" s="113">
        <v>70.747266099635482</v>
      </c>
      <c r="F22" s="115">
        <v>2329</v>
      </c>
      <c r="G22" s="114">
        <v>2340</v>
      </c>
      <c r="H22" s="114">
        <v>2396</v>
      </c>
      <c r="I22" s="114">
        <v>2396</v>
      </c>
      <c r="J22" s="140">
        <v>2350</v>
      </c>
      <c r="K22" s="114">
        <v>-21</v>
      </c>
      <c r="L22" s="116">
        <v>-0.8936170212765957</v>
      </c>
    </row>
    <row r="23" spans="1:12" s="110" customFormat="1" ht="15" customHeight="1" x14ac:dyDescent="0.2">
      <c r="A23" s="120"/>
      <c r="B23" s="121" t="s">
        <v>111</v>
      </c>
      <c r="C23" s="258"/>
      <c r="E23" s="113">
        <v>14.425119490175252</v>
      </c>
      <c r="F23" s="115">
        <v>2173</v>
      </c>
      <c r="G23" s="114">
        <v>2239</v>
      </c>
      <c r="H23" s="114">
        <v>2271</v>
      </c>
      <c r="I23" s="114">
        <v>2211</v>
      </c>
      <c r="J23" s="140">
        <v>2170</v>
      </c>
      <c r="K23" s="114">
        <v>3</v>
      </c>
      <c r="L23" s="116">
        <v>0.13824884792626729</v>
      </c>
    </row>
    <row r="24" spans="1:12" s="110" customFormat="1" ht="15" customHeight="1" x14ac:dyDescent="0.2">
      <c r="A24" s="120"/>
      <c r="B24" s="119"/>
      <c r="C24" s="258" t="s">
        <v>106</v>
      </c>
      <c r="E24" s="113">
        <v>54.210768522779567</v>
      </c>
      <c r="F24" s="115">
        <v>1178</v>
      </c>
      <c r="G24" s="114">
        <v>1201</v>
      </c>
      <c r="H24" s="114">
        <v>1236</v>
      </c>
      <c r="I24" s="114">
        <v>1209</v>
      </c>
      <c r="J24" s="140">
        <v>1199</v>
      </c>
      <c r="K24" s="114">
        <v>-21</v>
      </c>
      <c r="L24" s="116">
        <v>-1.7514595496246872</v>
      </c>
    </row>
    <row r="25" spans="1:12" s="110" customFormat="1" ht="15" customHeight="1" x14ac:dyDescent="0.2">
      <c r="A25" s="120"/>
      <c r="B25" s="119"/>
      <c r="C25" s="258" t="s">
        <v>107</v>
      </c>
      <c r="E25" s="113">
        <v>45.789231477220433</v>
      </c>
      <c r="F25" s="115">
        <v>995</v>
      </c>
      <c r="G25" s="114">
        <v>1038</v>
      </c>
      <c r="H25" s="114">
        <v>1035</v>
      </c>
      <c r="I25" s="114">
        <v>1002</v>
      </c>
      <c r="J25" s="140">
        <v>971</v>
      </c>
      <c r="K25" s="114">
        <v>24</v>
      </c>
      <c r="L25" s="116">
        <v>2.4716786817713698</v>
      </c>
    </row>
    <row r="26" spans="1:12" s="110" customFormat="1" ht="15" customHeight="1" x14ac:dyDescent="0.2">
      <c r="A26" s="120"/>
      <c r="C26" s="121" t="s">
        <v>187</v>
      </c>
      <c r="D26" s="110" t="s">
        <v>188</v>
      </c>
      <c r="E26" s="113">
        <v>1.4405204460966543</v>
      </c>
      <c r="F26" s="115">
        <v>217</v>
      </c>
      <c r="G26" s="114">
        <v>232</v>
      </c>
      <c r="H26" s="114">
        <v>240</v>
      </c>
      <c r="I26" s="114">
        <v>192</v>
      </c>
      <c r="J26" s="140">
        <v>183</v>
      </c>
      <c r="K26" s="114">
        <v>34</v>
      </c>
      <c r="L26" s="116">
        <v>18.579234972677597</v>
      </c>
    </row>
    <row r="27" spans="1:12" s="110" customFormat="1" ht="15" customHeight="1" x14ac:dyDescent="0.2">
      <c r="A27" s="120"/>
      <c r="B27" s="119"/>
      <c r="D27" s="259" t="s">
        <v>106</v>
      </c>
      <c r="E27" s="113">
        <v>43.778801843317972</v>
      </c>
      <c r="F27" s="115">
        <v>95</v>
      </c>
      <c r="G27" s="114">
        <v>107</v>
      </c>
      <c r="H27" s="114">
        <v>108</v>
      </c>
      <c r="I27" s="114">
        <v>93</v>
      </c>
      <c r="J27" s="140">
        <v>83</v>
      </c>
      <c r="K27" s="114">
        <v>12</v>
      </c>
      <c r="L27" s="116">
        <v>14.457831325301205</v>
      </c>
    </row>
    <row r="28" spans="1:12" s="110" customFormat="1" ht="15" customHeight="1" x14ac:dyDescent="0.2">
      <c r="A28" s="120"/>
      <c r="B28" s="119"/>
      <c r="D28" s="259" t="s">
        <v>107</v>
      </c>
      <c r="E28" s="113">
        <v>56.221198156682028</v>
      </c>
      <c r="F28" s="115">
        <v>122</v>
      </c>
      <c r="G28" s="114">
        <v>125</v>
      </c>
      <c r="H28" s="114">
        <v>132</v>
      </c>
      <c r="I28" s="114">
        <v>99</v>
      </c>
      <c r="J28" s="140">
        <v>100</v>
      </c>
      <c r="K28" s="114">
        <v>22</v>
      </c>
      <c r="L28" s="116">
        <v>22</v>
      </c>
    </row>
    <row r="29" spans="1:12" s="110" customFormat="1" ht="24" customHeight="1" x14ac:dyDescent="0.2">
      <c r="A29" s="604" t="s">
        <v>189</v>
      </c>
      <c r="B29" s="605"/>
      <c r="C29" s="605"/>
      <c r="D29" s="606"/>
      <c r="E29" s="113">
        <v>94.045406266595862</v>
      </c>
      <c r="F29" s="115">
        <v>14167</v>
      </c>
      <c r="G29" s="114">
        <v>14672</v>
      </c>
      <c r="H29" s="114">
        <v>15158</v>
      </c>
      <c r="I29" s="114">
        <v>15119</v>
      </c>
      <c r="J29" s="140">
        <v>14997</v>
      </c>
      <c r="K29" s="114">
        <v>-830</v>
      </c>
      <c r="L29" s="116">
        <v>-5.5344402213776087</v>
      </c>
    </row>
    <row r="30" spans="1:12" s="110" customFormat="1" ht="15" customHeight="1" x14ac:dyDescent="0.2">
      <c r="A30" s="120"/>
      <c r="B30" s="119"/>
      <c r="C30" s="258" t="s">
        <v>106</v>
      </c>
      <c r="E30" s="113">
        <v>34.63683207453942</v>
      </c>
      <c r="F30" s="115">
        <v>4907</v>
      </c>
      <c r="G30" s="114">
        <v>5068</v>
      </c>
      <c r="H30" s="114">
        <v>5237</v>
      </c>
      <c r="I30" s="114">
        <v>5210</v>
      </c>
      <c r="J30" s="140">
        <v>5146</v>
      </c>
      <c r="K30" s="114">
        <v>-239</v>
      </c>
      <c r="L30" s="116">
        <v>-4.6443839875631561</v>
      </c>
    </row>
    <row r="31" spans="1:12" s="110" customFormat="1" ht="15" customHeight="1" x14ac:dyDescent="0.2">
      <c r="A31" s="120"/>
      <c r="B31" s="119"/>
      <c r="C31" s="258" t="s">
        <v>107</v>
      </c>
      <c r="E31" s="113">
        <v>65.363167925460573</v>
      </c>
      <c r="F31" s="115">
        <v>9260</v>
      </c>
      <c r="G31" s="114">
        <v>9604</v>
      </c>
      <c r="H31" s="114">
        <v>9921</v>
      </c>
      <c r="I31" s="114">
        <v>9909</v>
      </c>
      <c r="J31" s="140">
        <v>9851</v>
      </c>
      <c r="K31" s="114">
        <v>-591</v>
      </c>
      <c r="L31" s="116">
        <v>-5.9993909247792105</v>
      </c>
    </row>
    <row r="32" spans="1:12" s="110" customFormat="1" ht="15" customHeight="1" x14ac:dyDescent="0.2">
      <c r="A32" s="120"/>
      <c r="B32" s="119" t="s">
        <v>117</v>
      </c>
      <c r="C32" s="258"/>
      <c r="E32" s="113">
        <v>5.8085501858736057</v>
      </c>
      <c r="F32" s="114">
        <v>875</v>
      </c>
      <c r="G32" s="114">
        <v>924</v>
      </c>
      <c r="H32" s="114">
        <v>972</v>
      </c>
      <c r="I32" s="114">
        <v>899</v>
      </c>
      <c r="J32" s="140">
        <v>836</v>
      </c>
      <c r="K32" s="114">
        <v>39</v>
      </c>
      <c r="L32" s="116">
        <v>4.6650717703349285</v>
      </c>
    </row>
    <row r="33" spans="1:12" s="110" customFormat="1" ht="15" customHeight="1" x14ac:dyDescent="0.2">
      <c r="A33" s="120"/>
      <c r="B33" s="119"/>
      <c r="C33" s="258" t="s">
        <v>106</v>
      </c>
      <c r="E33" s="113">
        <v>44.457142857142856</v>
      </c>
      <c r="F33" s="114">
        <v>389</v>
      </c>
      <c r="G33" s="114">
        <v>434</v>
      </c>
      <c r="H33" s="114">
        <v>431</v>
      </c>
      <c r="I33" s="114">
        <v>413</v>
      </c>
      <c r="J33" s="140">
        <v>388</v>
      </c>
      <c r="K33" s="114">
        <v>1</v>
      </c>
      <c r="L33" s="116">
        <v>0.25773195876288657</v>
      </c>
    </row>
    <row r="34" spans="1:12" s="110" customFormat="1" ht="15" customHeight="1" x14ac:dyDescent="0.2">
      <c r="A34" s="120"/>
      <c r="B34" s="119"/>
      <c r="C34" s="258" t="s">
        <v>107</v>
      </c>
      <c r="E34" s="113">
        <v>55.542857142857144</v>
      </c>
      <c r="F34" s="114">
        <v>486</v>
      </c>
      <c r="G34" s="114">
        <v>490</v>
      </c>
      <c r="H34" s="114">
        <v>541</v>
      </c>
      <c r="I34" s="114">
        <v>486</v>
      </c>
      <c r="J34" s="140">
        <v>448</v>
      </c>
      <c r="K34" s="114">
        <v>38</v>
      </c>
      <c r="L34" s="116">
        <v>8.4821428571428577</v>
      </c>
    </row>
    <row r="35" spans="1:12" s="110" customFormat="1" ht="24" customHeight="1" x14ac:dyDescent="0.2">
      <c r="A35" s="604" t="s">
        <v>192</v>
      </c>
      <c r="B35" s="605"/>
      <c r="C35" s="605"/>
      <c r="D35" s="606"/>
      <c r="E35" s="113">
        <v>16.257302177376527</v>
      </c>
      <c r="F35" s="114">
        <v>2449</v>
      </c>
      <c r="G35" s="114">
        <v>2564</v>
      </c>
      <c r="H35" s="114">
        <v>2708</v>
      </c>
      <c r="I35" s="114">
        <v>2788</v>
      </c>
      <c r="J35" s="114">
        <v>2644</v>
      </c>
      <c r="K35" s="318">
        <v>-195</v>
      </c>
      <c r="L35" s="319">
        <v>-7.3751891074130107</v>
      </c>
    </row>
    <row r="36" spans="1:12" s="110" customFormat="1" ht="15" customHeight="1" x14ac:dyDescent="0.2">
      <c r="A36" s="120"/>
      <c r="B36" s="119"/>
      <c r="C36" s="258" t="s">
        <v>106</v>
      </c>
      <c r="E36" s="113">
        <v>38.056349530420583</v>
      </c>
      <c r="F36" s="114">
        <v>932</v>
      </c>
      <c r="G36" s="114">
        <v>967</v>
      </c>
      <c r="H36" s="114">
        <v>1027</v>
      </c>
      <c r="I36" s="114">
        <v>1079</v>
      </c>
      <c r="J36" s="114">
        <v>1009</v>
      </c>
      <c r="K36" s="318">
        <v>-77</v>
      </c>
      <c r="L36" s="116">
        <v>-7.6313181367690781</v>
      </c>
    </row>
    <row r="37" spans="1:12" s="110" customFormat="1" ht="15" customHeight="1" x14ac:dyDescent="0.2">
      <c r="A37" s="120"/>
      <c r="B37" s="119"/>
      <c r="C37" s="258" t="s">
        <v>107</v>
      </c>
      <c r="E37" s="113">
        <v>61.943650469579417</v>
      </c>
      <c r="F37" s="114">
        <v>1517</v>
      </c>
      <c r="G37" s="114">
        <v>1597</v>
      </c>
      <c r="H37" s="114">
        <v>1681</v>
      </c>
      <c r="I37" s="114">
        <v>1709</v>
      </c>
      <c r="J37" s="140">
        <v>1635</v>
      </c>
      <c r="K37" s="114">
        <v>-118</v>
      </c>
      <c r="L37" s="116">
        <v>-7.2171253822629966</v>
      </c>
    </row>
    <row r="38" spans="1:12" s="110" customFormat="1" ht="15" customHeight="1" x14ac:dyDescent="0.2">
      <c r="A38" s="120"/>
      <c r="B38" s="119" t="s">
        <v>328</v>
      </c>
      <c r="C38" s="258"/>
      <c r="E38" s="113">
        <v>54.958842272968667</v>
      </c>
      <c r="F38" s="114">
        <v>8279</v>
      </c>
      <c r="G38" s="114">
        <v>8463</v>
      </c>
      <c r="H38" s="114">
        <v>8691</v>
      </c>
      <c r="I38" s="114">
        <v>8620</v>
      </c>
      <c r="J38" s="140">
        <v>8533</v>
      </c>
      <c r="K38" s="114">
        <v>-254</v>
      </c>
      <c r="L38" s="116">
        <v>-2.9766787765147078</v>
      </c>
    </row>
    <row r="39" spans="1:12" s="110" customFormat="1" ht="15" customHeight="1" x14ac:dyDescent="0.2">
      <c r="A39" s="120"/>
      <c r="B39" s="119"/>
      <c r="C39" s="258" t="s">
        <v>106</v>
      </c>
      <c r="E39" s="113">
        <v>36.405362966541851</v>
      </c>
      <c r="F39" s="115">
        <v>3014</v>
      </c>
      <c r="G39" s="114">
        <v>3097</v>
      </c>
      <c r="H39" s="114">
        <v>3157</v>
      </c>
      <c r="I39" s="114">
        <v>3117</v>
      </c>
      <c r="J39" s="140">
        <v>3063</v>
      </c>
      <c r="K39" s="114">
        <v>-49</v>
      </c>
      <c r="L39" s="116">
        <v>-1.5997388181521384</v>
      </c>
    </row>
    <row r="40" spans="1:12" s="110" customFormat="1" ht="15" customHeight="1" x14ac:dyDescent="0.2">
      <c r="A40" s="120"/>
      <c r="B40" s="119"/>
      <c r="C40" s="258" t="s">
        <v>107</v>
      </c>
      <c r="E40" s="113">
        <v>63.594637033458149</v>
      </c>
      <c r="F40" s="115">
        <v>5265</v>
      </c>
      <c r="G40" s="114">
        <v>5366</v>
      </c>
      <c r="H40" s="114">
        <v>5534</v>
      </c>
      <c r="I40" s="114">
        <v>5503</v>
      </c>
      <c r="J40" s="140">
        <v>5470</v>
      </c>
      <c r="K40" s="114">
        <v>-205</v>
      </c>
      <c r="L40" s="116">
        <v>-3.7477148080438756</v>
      </c>
    </row>
    <row r="41" spans="1:12" s="110" customFormat="1" ht="15" customHeight="1" x14ac:dyDescent="0.2">
      <c r="A41" s="120"/>
      <c r="B41" s="320" t="s">
        <v>516</v>
      </c>
      <c r="C41" s="258"/>
      <c r="E41" s="113">
        <v>4.3613913967073819</v>
      </c>
      <c r="F41" s="115">
        <v>657</v>
      </c>
      <c r="G41" s="114">
        <v>666</v>
      </c>
      <c r="H41" s="114">
        <v>663</v>
      </c>
      <c r="I41" s="114">
        <v>650</v>
      </c>
      <c r="J41" s="140">
        <v>646</v>
      </c>
      <c r="K41" s="114">
        <v>11</v>
      </c>
      <c r="L41" s="116">
        <v>1.7027863777089782</v>
      </c>
    </row>
    <row r="42" spans="1:12" s="110" customFormat="1" ht="15" customHeight="1" x14ac:dyDescent="0.2">
      <c r="A42" s="120"/>
      <c r="B42" s="119"/>
      <c r="C42" s="268" t="s">
        <v>106</v>
      </c>
      <c r="D42" s="182"/>
      <c r="E42" s="113">
        <v>43.683409436834097</v>
      </c>
      <c r="F42" s="115">
        <v>287</v>
      </c>
      <c r="G42" s="114">
        <v>289</v>
      </c>
      <c r="H42" s="114">
        <v>287</v>
      </c>
      <c r="I42" s="114">
        <v>293</v>
      </c>
      <c r="J42" s="140">
        <v>297</v>
      </c>
      <c r="K42" s="114">
        <v>-10</v>
      </c>
      <c r="L42" s="116">
        <v>-3.3670033670033672</v>
      </c>
    </row>
    <row r="43" spans="1:12" s="110" customFormat="1" ht="15" customHeight="1" x14ac:dyDescent="0.2">
      <c r="A43" s="120"/>
      <c r="B43" s="119"/>
      <c r="C43" s="268" t="s">
        <v>107</v>
      </c>
      <c r="D43" s="182"/>
      <c r="E43" s="113">
        <v>56.316590563165903</v>
      </c>
      <c r="F43" s="115">
        <v>370</v>
      </c>
      <c r="G43" s="114">
        <v>377</v>
      </c>
      <c r="H43" s="114">
        <v>376</v>
      </c>
      <c r="I43" s="114">
        <v>357</v>
      </c>
      <c r="J43" s="140">
        <v>349</v>
      </c>
      <c r="K43" s="114">
        <v>21</v>
      </c>
      <c r="L43" s="116">
        <v>6.0171919770773643</v>
      </c>
    </row>
    <row r="44" spans="1:12" s="110" customFormat="1" ht="15" customHeight="1" x14ac:dyDescent="0.2">
      <c r="A44" s="120"/>
      <c r="B44" s="119" t="s">
        <v>205</v>
      </c>
      <c r="C44" s="268"/>
      <c r="D44" s="182"/>
      <c r="E44" s="113">
        <v>24.422464152947423</v>
      </c>
      <c r="F44" s="115">
        <v>3679</v>
      </c>
      <c r="G44" s="114">
        <v>3925</v>
      </c>
      <c r="H44" s="114">
        <v>4088</v>
      </c>
      <c r="I44" s="114">
        <v>3985</v>
      </c>
      <c r="J44" s="140">
        <v>4038</v>
      </c>
      <c r="K44" s="114">
        <v>-359</v>
      </c>
      <c r="L44" s="116">
        <v>-8.8905398712233783</v>
      </c>
    </row>
    <row r="45" spans="1:12" s="110" customFormat="1" ht="15" customHeight="1" x14ac:dyDescent="0.2">
      <c r="A45" s="120"/>
      <c r="B45" s="119"/>
      <c r="C45" s="268" t="s">
        <v>106</v>
      </c>
      <c r="D45" s="182"/>
      <c r="E45" s="113">
        <v>29.05680891546616</v>
      </c>
      <c r="F45" s="115">
        <v>1069</v>
      </c>
      <c r="G45" s="114">
        <v>1156</v>
      </c>
      <c r="H45" s="114">
        <v>1201</v>
      </c>
      <c r="I45" s="114">
        <v>1139</v>
      </c>
      <c r="J45" s="140">
        <v>1172</v>
      </c>
      <c r="K45" s="114">
        <v>-103</v>
      </c>
      <c r="L45" s="116">
        <v>-8.7883959044368609</v>
      </c>
    </row>
    <row r="46" spans="1:12" s="110" customFormat="1" ht="15" customHeight="1" x14ac:dyDescent="0.2">
      <c r="A46" s="123"/>
      <c r="B46" s="124"/>
      <c r="C46" s="260" t="s">
        <v>107</v>
      </c>
      <c r="D46" s="261"/>
      <c r="E46" s="125">
        <v>70.943191084533836</v>
      </c>
      <c r="F46" s="143">
        <v>2610</v>
      </c>
      <c r="G46" s="144">
        <v>2769</v>
      </c>
      <c r="H46" s="144">
        <v>2887</v>
      </c>
      <c r="I46" s="144">
        <v>2846</v>
      </c>
      <c r="J46" s="145">
        <v>2866</v>
      </c>
      <c r="K46" s="144">
        <v>-256</v>
      </c>
      <c r="L46" s="146">
        <v>-8.9323098394975577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15064</v>
      </c>
      <c r="E11" s="114">
        <v>15618</v>
      </c>
      <c r="F11" s="114">
        <v>16150</v>
      </c>
      <c r="G11" s="114">
        <v>16043</v>
      </c>
      <c r="H11" s="140">
        <v>15861</v>
      </c>
      <c r="I11" s="115">
        <v>-797</v>
      </c>
      <c r="J11" s="116">
        <v>-5.024903852216128</v>
      </c>
    </row>
    <row r="12" spans="1:15" s="110" customFormat="1" ht="24.95" customHeight="1" x14ac:dyDescent="0.2">
      <c r="A12" s="193" t="s">
        <v>132</v>
      </c>
      <c r="B12" s="194" t="s">
        <v>133</v>
      </c>
      <c r="C12" s="113">
        <v>2.7748274030801912</v>
      </c>
      <c r="D12" s="115">
        <v>418</v>
      </c>
      <c r="E12" s="114">
        <v>413</v>
      </c>
      <c r="F12" s="114">
        <v>429</v>
      </c>
      <c r="G12" s="114">
        <v>429</v>
      </c>
      <c r="H12" s="140">
        <v>423</v>
      </c>
      <c r="I12" s="115">
        <v>-5</v>
      </c>
      <c r="J12" s="116">
        <v>-1.1820330969267139</v>
      </c>
    </row>
    <row r="13" spans="1:15" s="110" customFormat="1" ht="24.95" customHeight="1" x14ac:dyDescent="0.2">
      <c r="A13" s="193" t="s">
        <v>134</v>
      </c>
      <c r="B13" s="199" t="s">
        <v>214</v>
      </c>
      <c r="C13" s="113">
        <v>0.3053637812002124</v>
      </c>
      <c r="D13" s="115">
        <v>46</v>
      </c>
      <c r="E13" s="114">
        <v>46</v>
      </c>
      <c r="F13" s="114">
        <v>47</v>
      </c>
      <c r="G13" s="114">
        <v>56</v>
      </c>
      <c r="H13" s="140">
        <v>57</v>
      </c>
      <c r="I13" s="115">
        <v>-11</v>
      </c>
      <c r="J13" s="116">
        <v>-19.298245614035089</v>
      </c>
    </row>
    <row r="14" spans="1:15" s="287" customFormat="1" ht="24.95" customHeight="1" x14ac:dyDescent="0.2">
      <c r="A14" s="193" t="s">
        <v>215</v>
      </c>
      <c r="B14" s="199" t="s">
        <v>137</v>
      </c>
      <c r="C14" s="113">
        <v>5.7620817843866172</v>
      </c>
      <c r="D14" s="115">
        <v>868</v>
      </c>
      <c r="E14" s="114">
        <v>886</v>
      </c>
      <c r="F14" s="114">
        <v>900</v>
      </c>
      <c r="G14" s="114">
        <v>901</v>
      </c>
      <c r="H14" s="140">
        <v>921</v>
      </c>
      <c r="I14" s="115">
        <v>-53</v>
      </c>
      <c r="J14" s="116">
        <v>-5.7546145494028229</v>
      </c>
      <c r="K14" s="110"/>
      <c r="L14" s="110"/>
      <c r="M14" s="110"/>
      <c r="N14" s="110"/>
      <c r="O14" s="110"/>
    </row>
    <row r="15" spans="1:15" s="110" customFormat="1" ht="24.95" customHeight="1" x14ac:dyDescent="0.2">
      <c r="A15" s="193" t="s">
        <v>216</v>
      </c>
      <c r="B15" s="199" t="s">
        <v>217</v>
      </c>
      <c r="C15" s="113">
        <v>2.1242697822623473</v>
      </c>
      <c r="D15" s="115">
        <v>320</v>
      </c>
      <c r="E15" s="114">
        <v>325</v>
      </c>
      <c r="F15" s="114">
        <v>328</v>
      </c>
      <c r="G15" s="114">
        <v>346</v>
      </c>
      <c r="H15" s="140">
        <v>353</v>
      </c>
      <c r="I15" s="115">
        <v>-33</v>
      </c>
      <c r="J15" s="116">
        <v>-9.3484419263456093</v>
      </c>
    </row>
    <row r="16" spans="1:15" s="287" customFormat="1" ht="24.95" customHeight="1" x14ac:dyDescent="0.2">
      <c r="A16" s="193" t="s">
        <v>218</v>
      </c>
      <c r="B16" s="199" t="s">
        <v>141</v>
      </c>
      <c r="C16" s="113">
        <v>2.3698884758364311</v>
      </c>
      <c r="D16" s="115">
        <v>357</v>
      </c>
      <c r="E16" s="114">
        <v>367</v>
      </c>
      <c r="F16" s="114">
        <v>373</v>
      </c>
      <c r="G16" s="114">
        <v>354</v>
      </c>
      <c r="H16" s="140">
        <v>362</v>
      </c>
      <c r="I16" s="115">
        <v>-5</v>
      </c>
      <c r="J16" s="116">
        <v>-1.3812154696132597</v>
      </c>
      <c r="K16" s="110"/>
      <c r="L16" s="110"/>
      <c r="M16" s="110"/>
      <c r="N16" s="110"/>
      <c r="O16" s="110"/>
    </row>
    <row r="17" spans="1:15" s="110" customFormat="1" ht="24.95" customHeight="1" x14ac:dyDescent="0.2">
      <c r="A17" s="193" t="s">
        <v>142</v>
      </c>
      <c r="B17" s="199" t="s">
        <v>220</v>
      </c>
      <c r="C17" s="113">
        <v>1.2679235262878386</v>
      </c>
      <c r="D17" s="115">
        <v>191</v>
      </c>
      <c r="E17" s="114">
        <v>194</v>
      </c>
      <c r="F17" s="114">
        <v>199</v>
      </c>
      <c r="G17" s="114">
        <v>201</v>
      </c>
      <c r="H17" s="140">
        <v>206</v>
      </c>
      <c r="I17" s="115">
        <v>-15</v>
      </c>
      <c r="J17" s="116">
        <v>-7.2815533980582527</v>
      </c>
    </row>
    <row r="18" spans="1:15" s="287" customFormat="1" ht="24.95" customHeight="1" x14ac:dyDescent="0.2">
      <c r="A18" s="201" t="s">
        <v>144</v>
      </c>
      <c r="B18" s="202" t="s">
        <v>145</v>
      </c>
      <c r="C18" s="113">
        <v>4.9986723313860857</v>
      </c>
      <c r="D18" s="115">
        <v>753</v>
      </c>
      <c r="E18" s="114">
        <v>749</v>
      </c>
      <c r="F18" s="114">
        <v>766</v>
      </c>
      <c r="G18" s="114">
        <v>762</v>
      </c>
      <c r="H18" s="140">
        <v>741</v>
      </c>
      <c r="I18" s="115">
        <v>12</v>
      </c>
      <c r="J18" s="116">
        <v>1.6194331983805668</v>
      </c>
      <c r="K18" s="110"/>
      <c r="L18" s="110"/>
      <c r="M18" s="110"/>
      <c r="N18" s="110"/>
      <c r="O18" s="110"/>
    </row>
    <row r="19" spans="1:15" s="110" customFormat="1" ht="24.95" customHeight="1" x14ac:dyDescent="0.2">
      <c r="A19" s="193" t="s">
        <v>146</v>
      </c>
      <c r="B19" s="199" t="s">
        <v>147</v>
      </c>
      <c r="C19" s="113">
        <v>20.426181625066384</v>
      </c>
      <c r="D19" s="115">
        <v>3077</v>
      </c>
      <c r="E19" s="114">
        <v>3175</v>
      </c>
      <c r="F19" s="114">
        <v>3346</v>
      </c>
      <c r="G19" s="114">
        <v>3122</v>
      </c>
      <c r="H19" s="140">
        <v>3075</v>
      </c>
      <c r="I19" s="115">
        <v>2</v>
      </c>
      <c r="J19" s="116">
        <v>6.5040650406504072E-2</v>
      </c>
    </row>
    <row r="20" spans="1:15" s="287" customFormat="1" ht="24.95" customHeight="1" x14ac:dyDescent="0.2">
      <c r="A20" s="193" t="s">
        <v>148</v>
      </c>
      <c r="B20" s="199" t="s">
        <v>149</v>
      </c>
      <c r="C20" s="113">
        <v>10.50185873605948</v>
      </c>
      <c r="D20" s="115">
        <v>1582</v>
      </c>
      <c r="E20" s="114">
        <v>1638</v>
      </c>
      <c r="F20" s="114">
        <v>1670</v>
      </c>
      <c r="G20" s="114">
        <v>1697</v>
      </c>
      <c r="H20" s="140">
        <v>1683</v>
      </c>
      <c r="I20" s="115">
        <v>-101</v>
      </c>
      <c r="J20" s="116">
        <v>-6.001188354129531</v>
      </c>
      <c r="K20" s="110"/>
      <c r="L20" s="110"/>
      <c r="M20" s="110"/>
      <c r="N20" s="110"/>
      <c r="O20" s="110"/>
    </row>
    <row r="21" spans="1:15" s="110" customFormat="1" ht="24.95" customHeight="1" x14ac:dyDescent="0.2">
      <c r="A21" s="201" t="s">
        <v>150</v>
      </c>
      <c r="B21" s="202" t="s">
        <v>151</v>
      </c>
      <c r="C21" s="113">
        <v>9.2604885820499199</v>
      </c>
      <c r="D21" s="115">
        <v>1395</v>
      </c>
      <c r="E21" s="114">
        <v>1626</v>
      </c>
      <c r="F21" s="114">
        <v>1648</v>
      </c>
      <c r="G21" s="114">
        <v>1600</v>
      </c>
      <c r="H21" s="140">
        <v>1466</v>
      </c>
      <c r="I21" s="115">
        <v>-71</v>
      </c>
      <c r="J21" s="116">
        <v>-4.8431105047748977</v>
      </c>
    </row>
    <row r="22" spans="1:15" s="110" customFormat="1" ht="24.95" customHeight="1" x14ac:dyDescent="0.2">
      <c r="A22" s="201" t="s">
        <v>152</v>
      </c>
      <c r="B22" s="199" t="s">
        <v>153</v>
      </c>
      <c r="C22" s="113">
        <v>0.72357939458311205</v>
      </c>
      <c r="D22" s="115">
        <v>109</v>
      </c>
      <c r="E22" s="114">
        <v>125</v>
      </c>
      <c r="F22" s="114">
        <v>118</v>
      </c>
      <c r="G22" s="114">
        <v>115</v>
      </c>
      <c r="H22" s="140">
        <v>112</v>
      </c>
      <c r="I22" s="115">
        <v>-3</v>
      </c>
      <c r="J22" s="116">
        <v>-2.6785714285714284</v>
      </c>
    </row>
    <row r="23" spans="1:15" s="110" customFormat="1" ht="24.95" customHeight="1" x14ac:dyDescent="0.2">
      <c r="A23" s="193" t="s">
        <v>154</v>
      </c>
      <c r="B23" s="199" t="s">
        <v>155</v>
      </c>
      <c r="C23" s="113">
        <v>1.1683483802442911</v>
      </c>
      <c r="D23" s="115">
        <v>176</v>
      </c>
      <c r="E23" s="114">
        <v>179</v>
      </c>
      <c r="F23" s="114">
        <v>180</v>
      </c>
      <c r="G23" s="114">
        <v>180</v>
      </c>
      <c r="H23" s="140">
        <v>180</v>
      </c>
      <c r="I23" s="115">
        <v>-4</v>
      </c>
      <c r="J23" s="116">
        <v>-2.2222222222222223</v>
      </c>
    </row>
    <row r="24" spans="1:15" s="110" customFormat="1" ht="24.95" customHeight="1" x14ac:dyDescent="0.2">
      <c r="A24" s="193" t="s">
        <v>156</v>
      </c>
      <c r="B24" s="199" t="s">
        <v>221</v>
      </c>
      <c r="C24" s="113">
        <v>5.8616569304301649</v>
      </c>
      <c r="D24" s="115">
        <v>883</v>
      </c>
      <c r="E24" s="114">
        <v>872</v>
      </c>
      <c r="F24" s="114">
        <v>888</v>
      </c>
      <c r="G24" s="114">
        <v>901</v>
      </c>
      <c r="H24" s="140">
        <v>852</v>
      </c>
      <c r="I24" s="115">
        <v>31</v>
      </c>
      <c r="J24" s="116">
        <v>3.6384976525821595</v>
      </c>
    </row>
    <row r="25" spans="1:15" s="110" customFormat="1" ht="24.95" customHeight="1" x14ac:dyDescent="0.2">
      <c r="A25" s="193" t="s">
        <v>222</v>
      </c>
      <c r="B25" s="204" t="s">
        <v>159</v>
      </c>
      <c r="C25" s="113">
        <v>11.70339883165162</v>
      </c>
      <c r="D25" s="115">
        <v>1763</v>
      </c>
      <c r="E25" s="114">
        <v>1835</v>
      </c>
      <c r="F25" s="114">
        <v>2023</v>
      </c>
      <c r="G25" s="114">
        <v>2165</v>
      </c>
      <c r="H25" s="140">
        <v>2286</v>
      </c>
      <c r="I25" s="115">
        <v>-523</v>
      </c>
      <c r="J25" s="116">
        <v>-22.878390201224846</v>
      </c>
    </row>
    <row r="26" spans="1:15" s="110" customFormat="1" ht="24.95" customHeight="1" x14ac:dyDescent="0.2">
      <c r="A26" s="201">
        <v>782.78300000000002</v>
      </c>
      <c r="B26" s="203" t="s">
        <v>160</v>
      </c>
      <c r="C26" s="113">
        <v>0.43813064259160911</v>
      </c>
      <c r="D26" s="115">
        <v>66</v>
      </c>
      <c r="E26" s="114">
        <v>63</v>
      </c>
      <c r="F26" s="114">
        <v>76</v>
      </c>
      <c r="G26" s="114">
        <v>52</v>
      </c>
      <c r="H26" s="140">
        <v>47</v>
      </c>
      <c r="I26" s="115">
        <v>19</v>
      </c>
      <c r="J26" s="116">
        <v>40.425531914893618</v>
      </c>
    </row>
    <row r="27" spans="1:15" s="110" customFormat="1" ht="24.95" customHeight="1" x14ac:dyDescent="0.2">
      <c r="A27" s="193" t="s">
        <v>161</v>
      </c>
      <c r="B27" s="199" t="s">
        <v>162</v>
      </c>
      <c r="C27" s="113">
        <v>1.5865639936271907</v>
      </c>
      <c r="D27" s="115">
        <v>239</v>
      </c>
      <c r="E27" s="114">
        <v>248</v>
      </c>
      <c r="F27" s="114">
        <v>267</v>
      </c>
      <c r="G27" s="114">
        <v>278</v>
      </c>
      <c r="H27" s="140">
        <v>273</v>
      </c>
      <c r="I27" s="115">
        <v>-34</v>
      </c>
      <c r="J27" s="116">
        <v>-12.454212454212454</v>
      </c>
    </row>
    <row r="28" spans="1:15" s="110" customFormat="1" ht="24.95" customHeight="1" x14ac:dyDescent="0.2">
      <c r="A28" s="193" t="s">
        <v>163</v>
      </c>
      <c r="B28" s="199" t="s">
        <v>164</v>
      </c>
      <c r="C28" s="113">
        <v>2.582315454062666</v>
      </c>
      <c r="D28" s="115">
        <v>389</v>
      </c>
      <c r="E28" s="114">
        <v>387</v>
      </c>
      <c r="F28" s="114">
        <v>380</v>
      </c>
      <c r="G28" s="114">
        <v>384</v>
      </c>
      <c r="H28" s="140">
        <v>382</v>
      </c>
      <c r="I28" s="115">
        <v>7</v>
      </c>
      <c r="J28" s="116">
        <v>1.8324607329842932</v>
      </c>
    </row>
    <row r="29" spans="1:15" s="110" customFormat="1" ht="24.95" customHeight="1" x14ac:dyDescent="0.2">
      <c r="A29" s="193">
        <v>86</v>
      </c>
      <c r="B29" s="199" t="s">
        <v>165</v>
      </c>
      <c r="C29" s="113">
        <v>5.469994689325544</v>
      </c>
      <c r="D29" s="115">
        <v>824</v>
      </c>
      <c r="E29" s="114">
        <v>829</v>
      </c>
      <c r="F29" s="114">
        <v>843</v>
      </c>
      <c r="G29" s="114">
        <v>841</v>
      </c>
      <c r="H29" s="140">
        <v>839</v>
      </c>
      <c r="I29" s="115">
        <v>-15</v>
      </c>
      <c r="J29" s="116">
        <v>-1.7878426698450536</v>
      </c>
    </row>
    <row r="30" spans="1:15" s="110" customFormat="1" ht="24.95" customHeight="1" x14ac:dyDescent="0.2">
      <c r="A30" s="193">
        <v>87.88</v>
      </c>
      <c r="B30" s="204" t="s">
        <v>166</v>
      </c>
      <c r="C30" s="113">
        <v>4.9322889006903878</v>
      </c>
      <c r="D30" s="115">
        <v>743</v>
      </c>
      <c r="E30" s="114">
        <v>735</v>
      </c>
      <c r="F30" s="114">
        <v>740</v>
      </c>
      <c r="G30" s="114">
        <v>738</v>
      </c>
      <c r="H30" s="140">
        <v>740</v>
      </c>
      <c r="I30" s="115">
        <v>3</v>
      </c>
      <c r="J30" s="116">
        <v>0.40540540540540543</v>
      </c>
    </row>
    <row r="31" spans="1:15" s="110" customFormat="1" ht="24.95" customHeight="1" x14ac:dyDescent="0.2">
      <c r="A31" s="193" t="s">
        <v>167</v>
      </c>
      <c r="B31" s="199" t="s">
        <v>168</v>
      </c>
      <c r="C31" s="113">
        <v>11.490971853425386</v>
      </c>
      <c r="D31" s="115">
        <v>1731</v>
      </c>
      <c r="E31" s="114">
        <v>1810</v>
      </c>
      <c r="F31" s="114">
        <v>1827</v>
      </c>
      <c r="G31" s="114">
        <v>1820</v>
      </c>
      <c r="H31" s="140">
        <v>1782</v>
      </c>
      <c r="I31" s="115">
        <v>-51</v>
      </c>
      <c r="J31" s="116">
        <v>-2.861952861952862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2.7748274030801912</v>
      </c>
      <c r="D34" s="115">
        <v>418</v>
      </c>
      <c r="E34" s="114">
        <v>413</v>
      </c>
      <c r="F34" s="114">
        <v>429</v>
      </c>
      <c r="G34" s="114">
        <v>429</v>
      </c>
      <c r="H34" s="140">
        <v>423</v>
      </c>
      <c r="I34" s="115">
        <v>-5</v>
      </c>
      <c r="J34" s="116">
        <v>-1.1820330969267139</v>
      </c>
    </row>
    <row r="35" spans="1:10" s="110" customFormat="1" ht="24.95" customHeight="1" x14ac:dyDescent="0.2">
      <c r="A35" s="292" t="s">
        <v>171</v>
      </c>
      <c r="B35" s="293" t="s">
        <v>172</v>
      </c>
      <c r="C35" s="113">
        <v>11.066117896972916</v>
      </c>
      <c r="D35" s="115">
        <v>1667</v>
      </c>
      <c r="E35" s="114">
        <v>1681</v>
      </c>
      <c r="F35" s="114">
        <v>1713</v>
      </c>
      <c r="G35" s="114">
        <v>1719</v>
      </c>
      <c r="H35" s="140">
        <v>1719</v>
      </c>
      <c r="I35" s="115">
        <v>-52</v>
      </c>
      <c r="J35" s="116">
        <v>-3.0250145433391507</v>
      </c>
    </row>
    <row r="36" spans="1:10" s="110" customFormat="1" ht="24.95" customHeight="1" x14ac:dyDescent="0.2">
      <c r="A36" s="294" t="s">
        <v>173</v>
      </c>
      <c r="B36" s="295" t="s">
        <v>174</v>
      </c>
      <c r="C36" s="125">
        <v>86.145778013807757</v>
      </c>
      <c r="D36" s="143">
        <v>12977</v>
      </c>
      <c r="E36" s="144">
        <v>13522</v>
      </c>
      <c r="F36" s="144">
        <v>14006</v>
      </c>
      <c r="G36" s="144">
        <v>13893</v>
      </c>
      <c r="H36" s="145">
        <v>13717</v>
      </c>
      <c r="I36" s="143">
        <v>-740</v>
      </c>
      <c r="J36" s="146">
        <v>-5.394765619304513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15064</v>
      </c>
      <c r="F11" s="264">
        <v>15618</v>
      </c>
      <c r="G11" s="264">
        <v>16150</v>
      </c>
      <c r="H11" s="264">
        <v>16043</v>
      </c>
      <c r="I11" s="265">
        <v>15861</v>
      </c>
      <c r="J11" s="263">
        <v>-797</v>
      </c>
      <c r="K11" s="266">
        <v>-5.024903852216128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45.585501858736059</v>
      </c>
      <c r="E13" s="115">
        <v>6867</v>
      </c>
      <c r="F13" s="114">
        <v>7084</v>
      </c>
      <c r="G13" s="114">
        <v>7375</v>
      </c>
      <c r="H13" s="114">
        <v>7413</v>
      </c>
      <c r="I13" s="140">
        <v>7375</v>
      </c>
      <c r="J13" s="115">
        <v>-508</v>
      </c>
      <c r="K13" s="116">
        <v>-6.8881355932203387</v>
      </c>
    </row>
    <row r="14" spans="1:15" ht="15.95" customHeight="1" x14ac:dyDescent="0.2">
      <c r="A14" s="306" t="s">
        <v>230</v>
      </c>
      <c r="B14" s="307"/>
      <c r="C14" s="308"/>
      <c r="D14" s="113">
        <v>42.691184280403611</v>
      </c>
      <c r="E14" s="115">
        <v>6431</v>
      </c>
      <c r="F14" s="114">
        <v>6732</v>
      </c>
      <c r="G14" s="114">
        <v>6977</v>
      </c>
      <c r="H14" s="114">
        <v>6811</v>
      </c>
      <c r="I14" s="140">
        <v>6694</v>
      </c>
      <c r="J14" s="115">
        <v>-263</v>
      </c>
      <c r="K14" s="116">
        <v>-3.928891544666866</v>
      </c>
    </row>
    <row r="15" spans="1:15" ht="15.95" customHeight="1" x14ac:dyDescent="0.2">
      <c r="A15" s="306" t="s">
        <v>231</v>
      </c>
      <c r="B15" s="307"/>
      <c r="C15" s="308"/>
      <c r="D15" s="113">
        <v>3.9365374402549125</v>
      </c>
      <c r="E15" s="115">
        <v>593</v>
      </c>
      <c r="F15" s="114">
        <v>607</v>
      </c>
      <c r="G15" s="114">
        <v>606</v>
      </c>
      <c r="H15" s="114">
        <v>611</v>
      </c>
      <c r="I15" s="140">
        <v>613</v>
      </c>
      <c r="J15" s="115">
        <v>-20</v>
      </c>
      <c r="K15" s="116">
        <v>-3.2626427406199023</v>
      </c>
    </row>
    <row r="16" spans="1:15" ht="15.95" customHeight="1" x14ac:dyDescent="0.2">
      <c r="A16" s="306" t="s">
        <v>232</v>
      </c>
      <c r="B16" s="307"/>
      <c r="C16" s="308"/>
      <c r="D16" s="113">
        <v>3.1332979288369622</v>
      </c>
      <c r="E16" s="115">
        <v>472</v>
      </c>
      <c r="F16" s="114">
        <v>454</v>
      </c>
      <c r="G16" s="114">
        <v>449</v>
      </c>
      <c r="H16" s="114">
        <v>439</v>
      </c>
      <c r="I16" s="140">
        <v>436</v>
      </c>
      <c r="J16" s="115">
        <v>36</v>
      </c>
      <c r="K16" s="116">
        <v>8.2568807339449535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2.0977164099840682</v>
      </c>
      <c r="E18" s="115">
        <v>316</v>
      </c>
      <c r="F18" s="114">
        <v>316</v>
      </c>
      <c r="G18" s="114">
        <v>315</v>
      </c>
      <c r="H18" s="114">
        <v>318</v>
      </c>
      <c r="I18" s="140">
        <v>329</v>
      </c>
      <c r="J18" s="115">
        <v>-13</v>
      </c>
      <c r="K18" s="116">
        <v>-3.9513677811550152</v>
      </c>
    </row>
    <row r="19" spans="1:11" ht="14.1" customHeight="1" x14ac:dyDescent="0.2">
      <c r="A19" s="306" t="s">
        <v>235</v>
      </c>
      <c r="B19" s="307" t="s">
        <v>236</v>
      </c>
      <c r="C19" s="308"/>
      <c r="D19" s="113">
        <v>1.7259691980881573</v>
      </c>
      <c r="E19" s="115">
        <v>260</v>
      </c>
      <c r="F19" s="114">
        <v>266</v>
      </c>
      <c r="G19" s="114">
        <v>264</v>
      </c>
      <c r="H19" s="114">
        <v>266</v>
      </c>
      <c r="I19" s="140">
        <v>275</v>
      </c>
      <c r="J19" s="115">
        <v>-15</v>
      </c>
      <c r="K19" s="116">
        <v>-5.4545454545454541</v>
      </c>
    </row>
    <row r="20" spans="1:11" ht="14.1" customHeight="1" x14ac:dyDescent="0.2">
      <c r="A20" s="306">
        <v>12</v>
      </c>
      <c r="B20" s="307" t="s">
        <v>237</v>
      </c>
      <c r="C20" s="308"/>
      <c r="D20" s="113">
        <v>2.1109930961232077</v>
      </c>
      <c r="E20" s="115">
        <v>318</v>
      </c>
      <c r="F20" s="114">
        <v>323</v>
      </c>
      <c r="G20" s="114">
        <v>376</v>
      </c>
      <c r="H20" s="114">
        <v>378</v>
      </c>
      <c r="I20" s="140">
        <v>341</v>
      </c>
      <c r="J20" s="115">
        <v>-23</v>
      </c>
      <c r="K20" s="116">
        <v>-6.7448680351906161</v>
      </c>
    </row>
    <row r="21" spans="1:11" ht="14.1" customHeight="1" x14ac:dyDescent="0.2">
      <c r="A21" s="306">
        <v>21</v>
      </c>
      <c r="B21" s="307" t="s">
        <v>238</v>
      </c>
      <c r="C21" s="308"/>
      <c r="D21" s="113">
        <v>0.11949017525225704</v>
      </c>
      <c r="E21" s="115">
        <v>18</v>
      </c>
      <c r="F21" s="114">
        <v>17</v>
      </c>
      <c r="G21" s="114">
        <v>20</v>
      </c>
      <c r="H21" s="114">
        <v>21</v>
      </c>
      <c r="I21" s="140">
        <v>18</v>
      </c>
      <c r="J21" s="115">
        <v>0</v>
      </c>
      <c r="K21" s="116">
        <v>0</v>
      </c>
    </row>
    <row r="22" spans="1:11" ht="14.1" customHeight="1" x14ac:dyDescent="0.2">
      <c r="A22" s="306">
        <v>22</v>
      </c>
      <c r="B22" s="307" t="s">
        <v>239</v>
      </c>
      <c r="C22" s="308"/>
      <c r="D22" s="113">
        <v>0.65055762081784385</v>
      </c>
      <c r="E22" s="115">
        <v>98</v>
      </c>
      <c r="F22" s="114">
        <v>103</v>
      </c>
      <c r="G22" s="114">
        <v>103</v>
      </c>
      <c r="H22" s="114">
        <v>96</v>
      </c>
      <c r="I22" s="140">
        <v>94</v>
      </c>
      <c r="J22" s="115">
        <v>4</v>
      </c>
      <c r="K22" s="116">
        <v>4.2553191489361701</v>
      </c>
    </row>
    <row r="23" spans="1:11" ht="14.1" customHeight="1" x14ac:dyDescent="0.2">
      <c r="A23" s="306">
        <v>23</v>
      </c>
      <c r="B23" s="307" t="s">
        <v>240</v>
      </c>
      <c r="C23" s="308"/>
      <c r="D23" s="113">
        <v>0.33855549654806161</v>
      </c>
      <c r="E23" s="115">
        <v>51</v>
      </c>
      <c r="F23" s="114">
        <v>53</v>
      </c>
      <c r="G23" s="114">
        <v>52</v>
      </c>
      <c r="H23" s="114">
        <v>60</v>
      </c>
      <c r="I23" s="140">
        <v>56</v>
      </c>
      <c r="J23" s="115">
        <v>-5</v>
      </c>
      <c r="K23" s="116">
        <v>-8.9285714285714288</v>
      </c>
    </row>
    <row r="24" spans="1:11" ht="14.1" customHeight="1" x14ac:dyDescent="0.2">
      <c r="A24" s="306">
        <v>24</v>
      </c>
      <c r="B24" s="307" t="s">
        <v>241</v>
      </c>
      <c r="C24" s="308"/>
      <c r="D24" s="113">
        <v>0.57753584705257566</v>
      </c>
      <c r="E24" s="115">
        <v>87</v>
      </c>
      <c r="F24" s="114">
        <v>89</v>
      </c>
      <c r="G24" s="114">
        <v>101</v>
      </c>
      <c r="H24" s="114">
        <v>101</v>
      </c>
      <c r="I24" s="140">
        <v>100</v>
      </c>
      <c r="J24" s="115">
        <v>-13</v>
      </c>
      <c r="K24" s="116">
        <v>-13</v>
      </c>
    </row>
    <row r="25" spans="1:11" ht="14.1" customHeight="1" x14ac:dyDescent="0.2">
      <c r="A25" s="306">
        <v>25</v>
      </c>
      <c r="B25" s="307" t="s">
        <v>242</v>
      </c>
      <c r="C25" s="308"/>
      <c r="D25" s="113">
        <v>1.374137015400956</v>
      </c>
      <c r="E25" s="115">
        <v>207</v>
      </c>
      <c r="F25" s="114">
        <v>216</v>
      </c>
      <c r="G25" s="114">
        <v>229</v>
      </c>
      <c r="H25" s="114">
        <v>213</v>
      </c>
      <c r="I25" s="140">
        <v>206</v>
      </c>
      <c r="J25" s="115">
        <v>1</v>
      </c>
      <c r="K25" s="116">
        <v>0.4854368932038835</v>
      </c>
    </row>
    <row r="26" spans="1:11" ht="14.1" customHeight="1" x14ac:dyDescent="0.2">
      <c r="A26" s="306">
        <v>26</v>
      </c>
      <c r="B26" s="307" t="s">
        <v>243</v>
      </c>
      <c r="C26" s="308"/>
      <c r="D26" s="113">
        <v>0.59081253319171534</v>
      </c>
      <c r="E26" s="115">
        <v>89</v>
      </c>
      <c r="F26" s="114">
        <v>85</v>
      </c>
      <c r="G26" s="114">
        <v>84</v>
      </c>
      <c r="H26" s="114">
        <v>89</v>
      </c>
      <c r="I26" s="140">
        <v>98</v>
      </c>
      <c r="J26" s="115">
        <v>-9</v>
      </c>
      <c r="K26" s="116">
        <v>-9.183673469387756</v>
      </c>
    </row>
    <row r="27" spans="1:11" ht="14.1" customHeight="1" x14ac:dyDescent="0.2">
      <c r="A27" s="306">
        <v>27</v>
      </c>
      <c r="B27" s="307" t="s">
        <v>244</v>
      </c>
      <c r="C27" s="308"/>
      <c r="D27" s="113">
        <v>0.40493892724375996</v>
      </c>
      <c r="E27" s="115">
        <v>61</v>
      </c>
      <c r="F27" s="114">
        <v>61</v>
      </c>
      <c r="G27" s="114">
        <v>71</v>
      </c>
      <c r="H27" s="114">
        <v>76</v>
      </c>
      <c r="I27" s="140">
        <v>87</v>
      </c>
      <c r="J27" s="115">
        <v>-26</v>
      </c>
      <c r="K27" s="116">
        <v>-29.885057471264368</v>
      </c>
    </row>
    <row r="28" spans="1:11" ht="14.1" customHeight="1" x14ac:dyDescent="0.2">
      <c r="A28" s="306">
        <v>28</v>
      </c>
      <c r="B28" s="307" t="s">
        <v>245</v>
      </c>
      <c r="C28" s="308"/>
      <c r="D28" s="113">
        <v>0.28544875199150294</v>
      </c>
      <c r="E28" s="115">
        <v>43</v>
      </c>
      <c r="F28" s="114">
        <v>44</v>
      </c>
      <c r="G28" s="114">
        <v>47</v>
      </c>
      <c r="H28" s="114">
        <v>43</v>
      </c>
      <c r="I28" s="140">
        <v>42</v>
      </c>
      <c r="J28" s="115">
        <v>1</v>
      </c>
      <c r="K28" s="116">
        <v>2.3809523809523809</v>
      </c>
    </row>
    <row r="29" spans="1:11" ht="14.1" customHeight="1" x14ac:dyDescent="0.2">
      <c r="A29" s="306">
        <v>29</v>
      </c>
      <c r="B29" s="307" t="s">
        <v>246</v>
      </c>
      <c r="C29" s="308"/>
      <c r="D29" s="113">
        <v>2.582315454062666</v>
      </c>
      <c r="E29" s="115">
        <v>389</v>
      </c>
      <c r="F29" s="114">
        <v>455</v>
      </c>
      <c r="G29" s="114">
        <v>464</v>
      </c>
      <c r="H29" s="114">
        <v>443</v>
      </c>
      <c r="I29" s="140">
        <v>414</v>
      </c>
      <c r="J29" s="115">
        <v>-25</v>
      </c>
      <c r="K29" s="116">
        <v>-6.0386473429951693</v>
      </c>
    </row>
    <row r="30" spans="1:11" ht="14.1" customHeight="1" x14ac:dyDescent="0.2">
      <c r="A30" s="306" t="s">
        <v>247</v>
      </c>
      <c r="B30" s="307" t="s">
        <v>248</v>
      </c>
      <c r="C30" s="308"/>
      <c r="D30" s="113">
        <v>0.36510886882634097</v>
      </c>
      <c r="E30" s="115">
        <v>55</v>
      </c>
      <c r="F30" s="114">
        <v>57</v>
      </c>
      <c r="G30" s="114">
        <v>61</v>
      </c>
      <c r="H30" s="114">
        <v>62</v>
      </c>
      <c r="I30" s="140">
        <v>60</v>
      </c>
      <c r="J30" s="115">
        <v>-5</v>
      </c>
      <c r="K30" s="116">
        <v>-8.3333333333333339</v>
      </c>
    </row>
    <row r="31" spans="1:11" ht="14.1" customHeight="1" x14ac:dyDescent="0.2">
      <c r="A31" s="306" t="s">
        <v>249</v>
      </c>
      <c r="B31" s="307" t="s">
        <v>250</v>
      </c>
      <c r="C31" s="308"/>
      <c r="D31" s="113">
        <v>2.2172065852363252</v>
      </c>
      <c r="E31" s="115">
        <v>334</v>
      </c>
      <c r="F31" s="114">
        <v>398</v>
      </c>
      <c r="G31" s="114">
        <v>403</v>
      </c>
      <c r="H31" s="114">
        <v>381</v>
      </c>
      <c r="I31" s="140">
        <v>354</v>
      </c>
      <c r="J31" s="115">
        <v>-20</v>
      </c>
      <c r="K31" s="116">
        <v>-5.6497175141242941</v>
      </c>
    </row>
    <row r="32" spans="1:11" ht="14.1" customHeight="1" x14ac:dyDescent="0.2">
      <c r="A32" s="306">
        <v>31</v>
      </c>
      <c r="B32" s="307" t="s">
        <v>251</v>
      </c>
      <c r="C32" s="308"/>
      <c r="D32" s="113">
        <v>0.14604354753053639</v>
      </c>
      <c r="E32" s="115">
        <v>22</v>
      </c>
      <c r="F32" s="114">
        <v>23</v>
      </c>
      <c r="G32" s="114">
        <v>20</v>
      </c>
      <c r="H32" s="114">
        <v>19</v>
      </c>
      <c r="I32" s="140">
        <v>20</v>
      </c>
      <c r="J32" s="115">
        <v>2</v>
      </c>
      <c r="K32" s="116">
        <v>10</v>
      </c>
    </row>
    <row r="33" spans="1:11" ht="14.1" customHeight="1" x14ac:dyDescent="0.2">
      <c r="A33" s="306">
        <v>32</v>
      </c>
      <c r="B33" s="307" t="s">
        <v>252</v>
      </c>
      <c r="C33" s="308"/>
      <c r="D33" s="113">
        <v>1.1152416356877324</v>
      </c>
      <c r="E33" s="115">
        <v>168</v>
      </c>
      <c r="F33" s="114">
        <v>161</v>
      </c>
      <c r="G33" s="114">
        <v>179</v>
      </c>
      <c r="H33" s="114">
        <v>178</v>
      </c>
      <c r="I33" s="140">
        <v>164</v>
      </c>
      <c r="J33" s="115">
        <v>4</v>
      </c>
      <c r="K33" s="116">
        <v>2.4390243902439024</v>
      </c>
    </row>
    <row r="34" spans="1:11" ht="14.1" customHeight="1" x14ac:dyDescent="0.2">
      <c r="A34" s="306">
        <v>33</v>
      </c>
      <c r="B34" s="307" t="s">
        <v>253</v>
      </c>
      <c r="C34" s="308"/>
      <c r="D34" s="113">
        <v>0.35847052575677113</v>
      </c>
      <c r="E34" s="115">
        <v>54</v>
      </c>
      <c r="F34" s="114">
        <v>56</v>
      </c>
      <c r="G34" s="114">
        <v>54</v>
      </c>
      <c r="H34" s="114">
        <v>54</v>
      </c>
      <c r="I34" s="140">
        <v>57</v>
      </c>
      <c r="J34" s="115">
        <v>-3</v>
      </c>
      <c r="K34" s="116">
        <v>-5.2631578947368425</v>
      </c>
    </row>
    <row r="35" spans="1:11" ht="14.1" customHeight="1" x14ac:dyDescent="0.2">
      <c r="A35" s="306">
        <v>34</v>
      </c>
      <c r="B35" s="307" t="s">
        <v>254</v>
      </c>
      <c r="C35" s="308"/>
      <c r="D35" s="113">
        <v>3.3125331917153478</v>
      </c>
      <c r="E35" s="115">
        <v>499</v>
      </c>
      <c r="F35" s="114">
        <v>503</v>
      </c>
      <c r="G35" s="114">
        <v>523</v>
      </c>
      <c r="H35" s="114">
        <v>512</v>
      </c>
      <c r="I35" s="140">
        <v>517</v>
      </c>
      <c r="J35" s="115">
        <v>-18</v>
      </c>
      <c r="K35" s="116">
        <v>-3.4816247582205029</v>
      </c>
    </row>
    <row r="36" spans="1:11" ht="14.1" customHeight="1" x14ac:dyDescent="0.2">
      <c r="A36" s="306">
        <v>41</v>
      </c>
      <c r="B36" s="307" t="s">
        <v>255</v>
      </c>
      <c r="C36" s="308"/>
      <c r="D36" s="113">
        <v>0.37174721189591076</v>
      </c>
      <c r="E36" s="115">
        <v>56</v>
      </c>
      <c r="F36" s="114">
        <v>55</v>
      </c>
      <c r="G36" s="114">
        <v>58</v>
      </c>
      <c r="H36" s="114">
        <v>57</v>
      </c>
      <c r="I36" s="140">
        <v>57</v>
      </c>
      <c r="J36" s="115">
        <v>-1</v>
      </c>
      <c r="K36" s="116">
        <v>-1.7543859649122806</v>
      </c>
    </row>
    <row r="37" spans="1:11" ht="14.1" customHeight="1" x14ac:dyDescent="0.2">
      <c r="A37" s="306">
        <v>42</v>
      </c>
      <c r="B37" s="307" t="s">
        <v>256</v>
      </c>
      <c r="C37" s="308"/>
      <c r="D37" s="113">
        <v>3.3191715347849177E-2</v>
      </c>
      <c r="E37" s="115">
        <v>5</v>
      </c>
      <c r="F37" s="114">
        <v>9</v>
      </c>
      <c r="G37" s="114" t="s">
        <v>513</v>
      </c>
      <c r="H37" s="114" t="s">
        <v>513</v>
      </c>
      <c r="I37" s="140" t="s">
        <v>513</v>
      </c>
      <c r="J37" s="115" t="s">
        <v>513</v>
      </c>
      <c r="K37" s="116" t="s">
        <v>513</v>
      </c>
    </row>
    <row r="38" spans="1:11" ht="14.1" customHeight="1" x14ac:dyDescent="0.2">
      <c r="A38" s="306">
        <v>43</v>
      </c>
      <c r="B38" s="307" t="s">
        <v>257</v>
      </c>
      <c r="C38" s="308"/>
      <c r="D38" s="113">
        <v>0.23234200743494424</v>
      </c>
      <c r="E38" s="115">
        <v>35</v>
      </c>
      <c r="F38" s="114">
        <v>42</v>
      </c>
      <c r="G38" s="114">
        <v>43</v>
      </c>
      <c r="H38" s="114">
        <v>34</v>
      </c>
      <c r="I38" s="140">
        <v>33</v>
      </c>
      <c r="J38" s="115">
        <v>2</v>
      </c>
      <c r="K38" s="116">
        <v>6.0606060606060606</v>
      </c>
    </row>
    <row r="39" spans="1:11" ht="14.1" customHeight="1" x14ac:dyDescent="0.2">
      <c r="A39" s="306">
        <v>51</v>
      </c>
      <c r="B39" s="307" t="s">
        <v>258</v>
      </c>
      <c r="C39" s="308"/>
      <c r="D39" s="113">
        <v>14.159585767392459</v>
      </c>
      <c r="E39" s="115">
        <v>2133</v>
      </c>
      <c r="F39" s="114">
        <v>2264</v>
      </c>
      <c r="G39" s="114">
        <v>2355</v>
      </c>
      <c r="H39" s="114">
        <v>2446</v>
      </c>
      <c r="I39" s="140">
        <v>2567</v>
      </c>
      <c r="J39" s="115">
        <v>-434</v>
      </c>
      <c r="K39" s="116">
        <v>-16.906895208414493</v>
      </c>
    </row>
    <row r="40" spans="1:11" ht="14.1" customHeight="1" x14ac:dyDescent="0.2">
      <c r="A40" s="306" t="s">
        <v>259</v>
      </c>
      <c r="B40" s="307" t="s">
        <v>260</v>
      </c>
      <c r="C40" s="308"/>
      <c r="D40" s="113">
        <v>13.595326606479023</v>
      </c>
      <c r="E40" s="115">
        <v>2048</v>
      </c>
      <c r="F40" s="114">
        <v>2182</v>
      </c>
      <c r="G40" s="114">
        <v>2275</v>
      </c>
      <c r="H40" s="114">
        <v>2360</v>
      </c>
      <c r="I40" s="140">
        <v>2485</v>
      </c>
      <c r="J40" s="115">
        <v>-437</v>
      </c>
      <c r="K40" s="116">
        <v>-17.585513078470825</v>
      </c>
    </row>
    <row r="41" spans="1:11" ht="14.1" customHeight="1" x14ac:dyDescent="0.2">
      <c r="A41" s="306"/>
      <c r="B41" s="307" t="s">
        <v>261</v>
      </c>
      <c r="C41" s="308"/>
      <c r="D41" s="113">
        <v>6.0608072225172593</v>
      </c>
      <c r="E41" s="115">
        <v>913</v>
      </c>
      <c r="F41" s="114">
        <v>1009</v>
      </c>
      <c r="G41" s="114">
        <v>1065</v>
      </c>
      <c r="H41" s="114">
        <v>1164</v>
      </c>
      <c r="I41" s="140">
        <v>1294</v>
      </c>
      <c r="J41" s="115">
        <v>-381</v>
      </c>
      <c r="K41" s="116">
        <v>-29.443585780525503</v>
      </c>
    </row>
    <row r="42" spans="1:11" ht="14.1" customHeight="1" x14ac:dyDescent="0.2">
      <c r="A42" s="306">
        <v>52</v>
      </c>
      <c r="B42" s="307" t="s">
        <v>262</v>
      </c>
      <c r="C42" s="308"/>
      <c r="D42" s="113">
        <v>4.3481147105682423</v>
      </c>
      <c r="E42" s="115">
        <v>655</v>
      </c>
      <c r="F42" s="114">
        <v>653</v>
      </c>
      <c r="G42" s="114">
        <v>669</v>
      </c>
      <c r="H42" s="114">
        <v>666</v>
      </c>
      <c r="I42" s="140">
        <v>676</v>
      </c>
      <c r="J42" s="115">
        <v>-21</v>
      </c>
      <c r="K42" s="116">
        <v>-3.1065088757396451</v>
      </c>
    </row>
    <row r="43" spans="1:11" ht="14.1" customHeight="1" x14ac:dyDescent="0.2">
      <c r="A43" s="306" t="s">
        <v>263</v>
      </c>
      <c r="B43" s="307" t="s">
        <v>264</v>
      </c>
      <c r="C43" s="308"/>
      <c r="D43" s="113">
        <v>3.9697291556027614</v>
      </c>
      <c r="E43" s="115">
        <v>598</v>
      </c>
      <c r="F43" s="114">
        <v>602</v>
      </c>
      <c r="G43" s="114">
        <v>608</v>
      </c>
      <c r="H43" s="114">
        <v>610</v>
      </c>
      <c r="I43" s="140">
        <v>623</v>
      </c>
      <c r="J43" s="115">
        <v>-25</v>
      </c>
      <c r="K43" s="116">
        <v>-4.0128410914927768</v>
      </c>
    </row>
    <row r="44" spans="1:11" ht="14.1" customHeight="1" x14ac:dyDescent="0.2">
      <c r="A44" s="306">
        <v>53</v>
      </c>
      <c r="B44" s="307" t="s">
        <v>265</v>
      </c>
      <c r="C44" s="308"/>
      <c r="D44" s="113">
        <v>1.2612851832182688</v>
      </c>
      <c r="E44" s="115">
        <v>190</v>
      </c>
      <c r="F44" s="114">
        <v>192</v>
      </c>
      <c r="G44" s="114">
        <v>208</v>
      </c>
      <c r="H44" s="114">
        <v>199</v>
      </c>
      <c r="I44" s="140">
        <v>203</v>
      </c>
      <c r="J44" s="115">
        <v>-13</v>
      </c>
      <c r="K44" s="116">
        <v>-6.4039408866995071</v>
      </c>
    </row>
    <row r="45" spans="1:11" ht="14.1" customHeight="1" x14ac:dyDescent="0.2">
      <c r="A45" s="306" t="s">
        <v>266</v>
      </c>
      <c r="B45" s="307" t="s">
        <v>267</v>
      </c>
      <c r="C45" s="308"/>
      <c r="D45" s="113">
        <v>1.2347318109399894</v>
      </c>
      <c r="E45" s="115">
        <v>186</v>
      </c>
      <c r="F45" s="114">
        <v>189</v>
      </c>
      <c r="G45" s="114">
        <v>206</v>
      </c>
      <c r="H45" s="114">
        <v>197</v>
      </c>
      <c r="I45" s="140">
        <v>201</v>
      </c>
      <c r="J45" s="115">
        <v>-15</v>
      </c>
      <c r="K45" s="116">
        <v>-7.4626865671641793</v>
      </c>
    </row>
    <row r="46" spans="1:11" ht="14.1" customHeight="1" x14ac:dyDescent="0.2">
      <c r="A46" s="306">
        <v>54</v>
      </c>
      <c r="B46" s="307" t="s">
        <v>268</v>
      </c>
      <c r="C46" s="308"/>
      <c r="D46" s="113">
        <v>15.759426447158789</v>
      </c>
      <c r="E46" s="115">
        <v>2374</v>
      </c>
      <c r="F46" s="114">
        <v>2389</v>
      </c>
      <c r="G46" s="114">
        <v>2467</v>
      </c>
      <c r="H46" s="114">
        <v>2426</v>
      </c>
      <c r="I46" s="140">
        <v>2387</v>
      </c>
      <c r="J46" s="115">
        <v>-13</v>
      </c>
      <c r="K46" s="116">
        <v>-0.54461667364893174</v>
      </c>
    </row>
    <row r="47" spans="1:11" ht="14.1" customHeight="1" x14ac:dyDescent="0.2">
      <c r="A47" s="306">
        <v>61</v>
      </c>
      <c r="B47" s="307" t="s">
        <v>269</v>
      </c>
      <c r="C47" s="308"/>
      <c r="D47" s="113">
        <v>0.67711099309612321</v>
      </c>
      <c r="E47" s="115">
        <v>102</v>
      </c>
      <c r="F47" s="114">
        <v>100</v>
      </c>
      <c r="G47" s="114">
        <v>95</v>
      </c>
      <c r="H47" s="114">
        <v>98</v>
      </c>
      <c r="I47" s="140">
        <v>98</v>
      </c>
      <c r="J47" s="115">
        <v>4</v>
      </c>
      <c r="K47" s="116">
        <v>4.0816326530612246</v>
      </c>
    </row>
    <row r="48" spans="1:11" ht="14.1" customHeight="1" x14ac:dyDescent="0.2">
      <c r="A48" s="306">
        <v>62</v>
      </c>
      <c r="B48" s="307" t="s">
        <v>270</v>
      </c>
      <c r="C48" s="308"/>
      <c r="D48" s="113">
        <v>11.71667551779076</v>
      </c>
      <c r="E48" s="115">
        <v>1765</v>
      </c>
      <c r="F48" s="114">
        <v>1858</v>
      </c>
      <c r="G48" s="114">
        <v>2071</v>
      </c>
      <c r="H48" s="114">
        <v>1881</v>
      </c>
      <c r="I48" s="140">
        <v>1856</v>
      </c>
      <c r="J48" s="115">
        <v>-91</v>
      </c>
      <c r="K48" s="116">
        <v>-4.9030172413793105</v>
      </c>
    </row>
    <row r="49" spans="1:11" ht="14.1" customHeight="1" x14ac:dyDescent="0.2">
      <c r="A49" s="306">
        <v>63</v>
      </c>
      <c r="B49" s="307" t="s">
        <v>271</v>
      </c>
      <c r="C49" s="308"/>
      <c r="D49" s="113">
        <v>6.9304301646309083</v>
      </c>
      <c r="E49" s="115">
        <v>1044</v>
      </c>
      <c r="F49" s="114">
        <v>1176</v>
      </c>
      <c r="G49" s="114">
        <v>1181</v>
      </c>
      <c r="H49" s="114">
        <v>1214</v>
      </c>
      <c r="I49" s="140">
        <v>1105</v>
      </c>
      <c r="J49" s="115">
        <v>-61</v>
      </c>
      <c r="K49" s="116">
        <v>-5.5203619909502262</v>
      </c>
    </row>
    <row r="50" spans="1:11" ht="14.1" customHeight="1" x14ac:dyDescent="0.2">
      <c r="A50" s="306" t="s">
        <v>272</v>
      </c>
      <c r="B50" s="307" t="s">
        <v>273</v>
      </c>
      <c r="C50" s="308"/>
      <c r="D50" s="113">
        <v>0.4115772703133298</v>
      </c>
      <c r="E50" s="115">
        <v>62</v>
      </c>
      <c r="F50" s="114">
        <v>68</v>
      </c>
      <c r="G50" s="114">
        <v>79</v>
      </c>
      <c r="H50" s="114">
        <v>85</v>
      </c>
      <c r="I50" s="140">
        <v>79</v>
      </c>
      <c r="J50" s="115">
        <v>-17</v>
      </c>
      <c r="K50" s="116">
        <v>-21.518987341772153</v>
      </c>
    </row>
    <row r="51" spans="1:11" ht="14.1" customHeight="1" x14ac:dyDescent="0.2">
      <c r="A51" s="306" t="s">
        <v>274</v>
      </c>
      <c r="B51" s="307" t="s">
        <v>275</v>
      </c>
      <c r="C51" s="308"/>
      <c r="D51" s="113">
        <v>6.3064259160913432</v>
      </c>
      <c r="E51" s="115">
        <v>950</v>
      </c>
      <c r="F51" s="114">
        <v>1075</v>
      </c>
      <c r="G51" s="114">
        <v>1068</v>
      </c>
      <c r="H51" s="114">
        <v>1094</v>
      </c>
      <c r="I51" s="140">
        <v>989</v>
      </c>
      <c r="J51" s="115">
        <v>-39</v>
      </c>
      <c r="K51" s="116">
        <v>-3.9433771486349847</v>
      </c>
    </row>
    <row r="52" spans="1:11" ht="14.1" customHeight="1" x14ac:dyDescent="0.2">
      <c r="A52" s="306">
        <v>71</v>
      </c>
      <c r="B52" s="307" t="s">
        <v>276</v>
      </c>
      <c r="C52" s="308"/>
      <c r="D52" s="113">
        <v>9.917684545937334</v>
      </c>
      <c r="E52" s="115">
        <v>1494</v>
      </c>
      <c r="F52" s="114">
        <v>1496</v>
      </c>
      <c r="G52" s="114">
        <v>1488</v>
      </c>
      <c r="H52" s="114">
        <v>1512</v>
      </c>
      <c r="I52" s="140">
        <v>1472</v>
      </c>
      <c r="J52" s="115">
        <v>22</v>
      </c>
      <c r="K52" s="116">
        <v>1.4945652173913044</v>
      </c>
    </row>
    <row r="53" spans="1:11" ht="14.1" customHeight="1" x14ac:dyDescent="0.2">
      <c r="A53" s="306" t="s">
        <v>277</v>
      </c>
      <c r="B53" s="307" t="s">
        <v>278</v>
      </c>
      <c r="C53" s="308"/>
      <c r="D53" s="113">
        <v>0.60408921933085502</v>
      </c>
      <c r="E53" s="115">
        <v>91</v>
      </c>
      <c r="F53" s="114">
        <v>98</v>
      </c>
      <c r="G53" s="114">
        <v>97</v>
      </c>
      <c r="H53" s="114">
        <v>93</v>
      </c>
      <c r="I53" s="140">
        <v>96</v>
      </c>
      <c r="J53" s="115">
        <v>-5</v>
      </c>
      <c r="K53" s="116">
        <v>-5.208333333333333</v>
      </c>
    </row>
    <row r="54" spans="1:11" ht="14.1" customHeight="1" x14ac:dyDescent="0.2">
      <c r="A54" s="306" t="s">
        <v>279</v>
      </c>
      <c r="B54" s="307" t="s">
        <v>280</v>
      </c>
      <c r="C54" s="308"/>
      <c r="D54" s="113">
        <v>8.8953797132235799</v>
      </c>
      <c r="E54" s="115">
        <v>1340</v>
      </c>
      <c r="F54" s="114">
        <v>1334</v>
      </c>
      <c r="G54" s="114">
        <v>1329</v>
      </c>
      <c r="H54" s="114">
        <v>1360</v>
      </c>
      <c r="I54" s="140">
        <v>1315</v>
      </c>
      <c r="J54" s="115">
        <v>25</v>
      </c>
      <c r="K54" s="116">
        <v>1.9011406844106464</v>
      </c>
    </row>
    <row r="55" spans="1:11" ht="14.1" customHeight="1" x14ac:dyDescent="0.2">
      <c r="A55" s="306">
        <v>72</v>
      </c>
      <c r="B55" s="307" t="s">
        <v>281</v>
      </c>
      <c r="C55" s="308"/>
      <c r="D55" s="113">
        <v>1.3143919277748275</v>
      </c>
      <c r="E55" s="115">
        <v>198</v>
      </c>
      <c r="F55" s="114">
        <v>200</v>
      </c>
      <c r="G55" s="114">
        <v>196</v>
      </c>
      <c r="H55" s="114">
        <v>193</v>
      </c>
      <c r="I55" s="140">
        <v>194</v>
      </c>
      <c r="J55" s="115">
        <v>4</v>
      </c>
      <c r="K55" s="116">
        <v>2.0618556701030926</v>
      </c>
    </row>
    <row r="56" spans="1:11" ht="14.1" customHeight="1" x14ac:dyDescent="0.2">
      <c r="A56" s="306" t="s">
        <v>282</v>
      </c>
      <c r="B56" s="307" t="s">
        <v>283</v>
      </c>
      <c r="C56" s="308"/>
      <c r="D56" s="113">
        <v>0.17923526287838557</v>
      </c>
      <c r="E56" s="115">
        <v>27</v>
      </c>
      <c r="F56" s="114">
        <v>31</v>
      </c>
      <c r="G56" s="114">
        <v>30</v>
      </c>
      <c r="H56" s="114">
        <v>29</v>
      </c>
      <c r="I56" s="140">
        <v>28</v>
      </c>
      <c r="J56" s="115">
        <v>-1</v>
      </c>
      <c r="K56" s="116">
        <v>-3.5714285714285716</v>
      </c>
    </row>
    <row r="57" spans="1:11" ht="14.1" customHeight="1" x14ac:dyDescent="0.2">
      <c r="A57" s="306" t="s">
        <v>284</v>
      </c>
      <c r="B57" s="307" t="s">
        <v>285</v>
      </c>
      <c r="C57" s="308"/>
      <c r="D57" s="113">
        <v>0.73685608072225173</v>
      </c>
      <c r="E57" s="115">
        <v>111</v>
      </c>
      <c r="F57" s="114">
        <v>111</v>
      </c>
      <c r="G57" s="114">
        <v>110</v>
      </c>
      <c r="H57" s="114">
        <v>113</v>
      </c>
      <c r="I57" s="140">
        <v>115</v>
      </c>
      <c r="J57" s="115">
        <v>-4</v>
      </c>
      <c r="K57" s="116">
        <v>-3.4782608695652173</v>
      </c>
    </row>
    <row r="58" spans="1:11" ht="14.1" customHeight="1" x14ac:dyDescent="0.2">
      <c r="A58" s="306">
        <v>73</v>
      </c>
      <c r="B58" s="307" t="s">
        <v>286</v>
      </c>
      <c r="C58" s="308"/>
      <c r="D58" s="113">
        <v>0.90945300053106748</v>
      </c>
      <c r="E58" s="115">
        <v>137</v>
      </c>
      <c r="F58" s="114">
        <v>134</v>
      </c>
      <c r="G58" s="114">
        <v>137</v>
      </c>
      <c r="H58" s="114">
        <v>131</v>
      </c>
      <c r="I58" s="140">
        <v>126</v>
      </c>
      <c r="J58" s="115">
        <v>11</v>
      </c>
      <c r="K58" s="116">
        <v>8.7301587301587293</v>
      </c>
    </row>
    <row r="59" spans="1:11" ht="14.1" customHeight="1" x14ac:dyDescent="0.2">
      <c r="A59" s="306" t="s">
        <v>287</v>
      </c>
      <c r="B59" s="307" t="s">
        <v>288</v>
      </c>
      <c r="C59" s="308"/>
      <c r="D59" s="113">
        <v>0.55762081784386619</v>
      </c>
      <c r="E59" s="115">
        <v>84</v>
      </c>
      <c r="F59" s="114">
        <v>83</v>
      </c>
      <c r="G59" s="114">
        <v>87</v>
      </c>
      <c r="H59" s="114">
        <v>83</v>
      </c>
      <c r="I59" s="140">
        <v>81</v>
      </c>
      <c r="J59" s="115">
        <v>3</v>
      </c>
      <c r="K59" s="116">
        <v>3.7037037037037037</v>
      </c>
    </row>
    <row r="60" spans="1:11" ht="14.1" customHeight="1" x14ac:dyDescent="0.2">
      <c r="A60" s="306">
        <v>81</v>
      </c>
      <c r="B60" s="307" t="s">
        <v>289</v>
      </c>
      <c r="C60" s="308"/>
      <c r="D60" s="113">
        <v>3.4917684545937333</v>
      </c>
      <c r="E60" s="115">
        <v>526</v>
      </c>
      <c r="F60" s="114">
        <v>516</v>
      </c>
      <c r="G60" s="114">
        <v>524</v>
      </c>
      <c r="H60" s="114">
        <v>538</v>
      </c>
      <c r="I60" s="140">
        <v>527</v>
      </c>
      <c r="J60" s="115">
        <v>-1</v>
      </c>
      <c r="K60" s="116">
        <v>-0.18975332068311196</v>
      </c>
    </row>
    <row r="61" spans="1:11" ht="14.1" customHeight="1" x14ac:dyDescent="0.2">
      <c r="A61" s="306" t="s">
        <v>290</v>
      </c>
      <c r="B61" s="307" t="s">
        <v>291</v>
      </c>
      <c r="C61" s="308"/>
      <c r="D61" s="113">
        <v>1.4737121614445035</v>
      </c>
      <c r="E61" s="115">
        <v>222</v>
      </c>
      <c r="F61" s="114">
        <v>217</v>
      </c>
      <c r="G61" s="114">
        <v>220</v>
      </c>
      <c r="H61" s="114">
        <v>237</v>
      </c>
      <c r="I61" s="140">
        <v>231</v>
      </c>
      <c r="J61" s="115">
        <v>-9</v>
      </c>
      <c r="K61" s="116">
        <v>-3.8961038961038961</v>
      </c>
    </row>
    <row r="62" spans="1:11" ht="14.1" customHeight="1" x14ac:dyDescent="0.2">
      <c r="A62" s="306" t="s">
        <v>292</v>
      </c>
      <c r="B62" s="307" t="s">
        <v>293</v>
      </c>
      <c r="C62" s="308"/>
      <c r="D62" s="113">
        <v>0.92936802973977695</v>
      </c>
      <c r="E62" s="115">
        <v>140</v>
      </c>
      <c r="F62" s="114">
        <v>137</v>
      </c>
      <c r="G62" s="114">
        <v>146</v>
      </c>
      <c r="H62" s="114">
        <v>147</v>
      </c>
      <c r="I62" s="140">
        <v>141</v>
      </c>
      <c r="J62" s="115">
        <v>-1</v>
      </c>
      <c r="K62" s="116">
        <v>-0.70921985815602839</v>
      </c>
    </row>
    <row r="63" spans="1:11" ht="14.1" customHeight="1" x14ac:dyDescent="0.2">
      <c r="A63" s="306"/>
      <c r="B63" s="307" t="s">
        <v>294</v>
      </c>
      <c r="C63" s="308"/>
      <c r="D63" s="113">
        <v>0.83643122676579928</v>
      </c>
      <c r="E63" s="115">
        <v>126</v>
      </c>
      <c r="F63" s="114">
        <v>122</v>
      </c>
      <c r="G63" s="114">
        <v>124</v>
      </c>
      <c r="H63" s="114">
        <v>124</v>
      </c>
      <c r="I63" s="140">
        <v>118</v>
      </c>
      <c r="J63" s="115">
        <v>8</v>
      </c>
      <c r="K63" s="116">
        <v>6.7796610169491522</v>
      </c>
    </row>
    <row r="64" spans="1:11" ht="14.1" customHeight="1" x14ac:dyDescent="0.2">
      <c r="A64" s="306" t="s">
        <v>295</v>
      </c>
      <c r="B64" s="307" t="s">
        <v>296</v>
      </c>
      <c r="C64" s="308"/>
      <c r="D64" s="113">
        <v>0.2057886351566649</v>
      </c>
      <c r="E64" s="115">
        <v>31</v>
      </c>
      <c r="F64" s="114">
        <v>24</v>
      </c>
      <c r="G64" s="114">
        <v>21</v>
      </c>
      <c r="H64" s="114">
        <v>19</v>
      </c>
      <c r="I64" s="140">
        <v>13</v>
      </c>
      <c r="J64" s="115">
        <v>18</v>
      </c>
      <c r="K64" s="116">
        <v>138.46153846153845</v>
      </c>
    </row>
    <row r="65" spans="1:11" ht="14.1" customHeight="1" x14ac:dyDescent="0.2">
      <c r="A65" s="306" t="s">
        <v>297</v>
      </c>
      <c r="B65" s="307" t="s">
        <v>298</v>
      </c>
      <c r="C65" s="308"/>
      <c r="D65" s="113">
        <v>0.46468401486988847</v>
      </c>
      <c r="E65" s="115">
        <v>70</v>
      </c>
      <c r="F65" s="114">
        <v>79</v>
      </c>
      <c r="G65" s="114">
        <v>78</v>
      </c>
      <c r="H65" s="114">
        <v>78</v>
      </c>
      <c r="I65" s="140">
        <v>81</v>
      </c>
      <c r="J65" s="115">
        <v>-11</v>
      </c>
      <c r="K65" s="116">
        <v>-13.580246913580247</v>
      </c>
    </row>
    <row r="66" spans="1:11" ht="14.1" customHeight="1" x14ac:dyDescent="0.2">
      <c r="A66" s="306">
        <v>82</v>
      </c>
      <c r="B66" s="307" t="s">
        <v>299</v>
      </c>
      <c r="C66" s="308"/>
      <c r="D66" s="113">
        <v>2.3167817312798724</v>
      </c>
      <c r="E66" s="115">
        <v>349</v>
      </c>
      <c r="F66" s="114">
        <v>365</v>
      </c>
      <c r="G66" s="114">
        <v>352</v>
      </c>
      <c r="H66" s="114">
        <v>355</v>
      </c>
      <c r="I66" s="140">
        <v>362</v>
      </c>
      <c r="J66" s="115">
        <v>-13</v>
      </c>
      <c r="K66" s="116">
        <v>-3.5911602209944751</v>
      </c>
    </row>
    <row r="67" spans="1:11" ht="14.1" customHeight="1" x14ac:dyDescent="0.2">
      <c r="A67" s="306" t="s">
        <v>300</v>
      </c>
      <c r="B67" s="307" t="s">
        <v>301</v>
      </c>
      <c r="C67" s="308"/>
      <c r="D67" s="113">
        <v>1.0953266064790228</v>
      </c>
      <c r="E67" s="115">
        <v>165</v>
      </c>
      <c r="F67" s="114">
        <v>166</v>
      </c>
      <c r="G67" s="114">
        <v>162</v>
      </c>
      <c r="H67" s="114">
        <v>166</v>
      </c>
      <c r="I67" s="140">
        <v>171</v>
      </c>
      <c r="J67" s="115">
        <v>-6</v>
      </c>
      <c r="K67" s="116">
        <v>-3.5087719298245612</v>
      </c>
    </row>
    <row r="68" spans="1:11" ht="14.1" customHeight="1" x14ac:dyDescent="0.2">
      <c r="A68" s="306" t="s">
        <v>302</v>
      </c>
      <c r="B68" s="307" t="s">
        <v>303</v>
      </c>
      <c r="C68" s="308"/>
      <c r="D68" s="113">
        <v>0.79660116834838024</v>
      </c>
      <c r="E68" s="115">
        <v>120</v>
      </c>
      <c r="F68" s="114">
        <v>131</v>
      </c>
      <c r="G68" s="114">
        <v>124</v>
      </c>
      <c r="H68" s="114">
        <v>123</v>
      </c>
      <c r="I68" s="140">
        <v>126</v>
      </c>
      <c r="J68" s="115">
        <v>-6</v>
      </c>
      <c r="K68" s="116">
        <v>-4.7619047619047619</v>
      </c>
    </row>
    <row r="69" spans="1:11" ht="14.1" customHeight="1" x14ac:dyDescent="0.2">
      <c r="A69" s="306">
        <v>83</v>
      </c>
      <c r="B69" s="307" t="s">
        <v>304</v>
      </c>
      <c r="C69" s="308"/>
      <c r="D69" s="113">
        <v>2.9607010090281465</v>
      </c>
      <c r="E69" s="115">
        <v>446</v>
      </c>
      <c r="F69" s="114">
        <v>467</v>
      </c>
      <c r="G69" s="114">
        <v>465</v>
      </c>
      <c r="H69" s="114">
        <v>468</v>
      </c>
      <c r="I69" s="140">
        <v>466</v>
      </c>
      <c r="J69" s="115">
        <v>-20</v>
      </c>
      <c r="K69" s="116">
        <v>-4.2918454935622314</v>
      </c>
    </row>
    <row r="70" spans="1:11" ht="14.1" customHeight="1" x14ac:dyDescent="0.2">
      <c r="A70" s="306" t="s">
        <v>305</v>
      </c>
      <c r="B70" s="307" t="s">
        <v>306</v>
      </c>
      <c r="C70" s="308"/>
      <c r="D70" s="113">
        <v>1.0754115772703132</v>
      </c>
      <c r="E70" s="115">
        <v>162</v>
      </c>
      <c r="F70" s="114">
        <v>166</v>
      </c>
      <c r="G70" s="114">
        <v>170</v>
      </c>
      <c r="H70" s="114">
        <v>177</v>
      </c>
      <c r="I70" s="140">
        <v>175</v>
      </c>
      <c r="J70" s="115">
        <v>-13</v>
      </c>
      <c r="K70" s="116">
        <v>-7.4285714285714288</v>
      </c>
    </row>
    <row r="71" spans="1:11" ht="14.1" customHeight="1" x14ac:dyDescent="0.2">
      <c r="A71" s="306"/>
      <c r="B71" s="307" t="s">
        <v>307</v>
      </c>
      <c r="C71" s="308"/>
      <c r="D71" s="113">
        <v>0.59081253319171534</v>
      </c>
      <c r="E71" s="115">
        <v>89</v>
      </c>
      <c r="F71" s="114">
        <v>93</v>
      </c>
      <c r="G71" s="114">
        <v>99</v>
      </c>
      <c r="H71" s="114">
        <v>106</v>
      </c>
      <c r="I71" s="140">
        <v>104</v>
      </c>
      <c r="J71" s="115">
        <v>-15</v>
      </c>
      <c r="K71" s="116">
        <v>-14.423076923076923</v>
      </c>
    </row>
    <row r="72" spans="1:11" ht="14.1" customHeight="1" x14ac:dyDescent="0.2">
      <c r="A72" s="306">
        <v>84</v>
      </c>
      <c r="B72" s="307" t="s">
        <v>308</v>
      </c>
      <c r="C72" s="308"/>
      <c r="D72" s="113">
        <v>1.2413701540095592</v>
      </c>
      <c r="E72" s="115">
        <v>187</v>
      </c>
      <c r="F72" s="114">
        <v>185</v>
      </c>
      <c r="G72" s="114">
        <v>191</v>
      </c>
      <c r="H72" s="114">
        <v>203</v>
      </c>
      <c r="I72" s="140">
        <v>201</v>
      </c>
      <c r="J72" s="115">
        <v>-14</v>
      </c>
      <c r="K72" s="116">
        <v>-6.9651741293532341</v>
      </c>
    </row>
    <row r="73" spans="1:11" ht="14.1" customHeight="1" x14ac:dyDescent="0.2">
      <c r="A73" s="306" t="s">
        <v>309</v>
      </c>
      <c r="B73" s="307" t="s">
        <v>310</v>
      </c>
      <c r="C73" s="308"/>
      <c r="D73" s="113">
        <v>0.28544875199150294</v>
      </c>
      <c r="E73" s="115">
        <v>43</v>
      </c>
      <c r="F73" s="114">
        <v>45</v>
      </c>
      <c r="G73" s="114">
        <v>48</v>
      </c>
      <c r="H73" s="114">
        <v>50</v>
      </c>
      <c r="I73" s="140">
        <v>51</v>
      </c>
      <c r="J73" s="115">
        <v>-8</v>
      </c>
      <c r="K73" s="116">
        <v>-15.686274509803921</v>
      </c>
    </row>
    <row r="74" spans="1:11" ht="14.1" customHeight="1" x14ac:dyDescent="0.2">
      <c r="A74" s="306" t="s">
        <v>311</v>
      </c>
      <c r="B74" s="307" t="s">
        <v>312</v>
      </c>
      <c r="C74" s="308"/>
      <c r="D74" s="113">
        <v>0.12612851832182687</v>
      </c>
      <c r="E74" s="115">
        <v>19</v>
      </c>
      <c r="F74" s="114">
        <v>19</v>
      </c>
      <c r="G74" s="114">
        <v>20</v>
      </c>
      <c r="H74" s="114">
        <v>20</v>
      </c>
      <c r="I74" s="140">
        <v>18</v>
      </c>
      <c r="J74" s="115">
        <v>1</v>
      </c>
      <c r="K74" s="116">
        <v>5.5555555555555554</v>
      </c>
    </row>
    <row r="75" spans="1:11" ht="14.1" customHeight="1" x14ac:dyDescent="0.2">
      <c r="A75" s="306" t="s">
        <v>313</v>
      </c>
      <c r="B75" s="307" t="s">
        <v>314</v>
      </c>
      <c r="C75" s="308"/>
      <c r="D75" s="113">
        <v>3.3191715347849177E-2</v>
      </c>
      <c r="E75" s="115">
        <v>5</v>
      </c>
      <c r="F75" s="114">
        <v>3</v>
      </c>
      <c r="G75" s="114">
        <v>3</v>
      </c>
      <c r="H75" s="114">
        <v>3</v>
      </c>
      <c r="I75" s="140">
        <v>3</v>
      </c>
      <c r="J75" s="115">
        <v>2</v>
      </c>
      <c r="K75" s="116">
        <v>66.666666666666671</v>
      </c>
    </row>
    <row r="76" spans="1:11" ht="14.1" customHeight="1" x14ac:dyDescent="0.2">
      <c r="A76" s="306">
        <v>91</v>
      </c>
      <c r="B76" s="307" t="s">
        <v>315</v>
      </c>
      <c r="C76" s="308"/>
      <c r="D76" s="113">
        <v>0.86298459904407865</v>
      </c>
      <c r="E76" s="115">
        <v>130</v>
      </c>
      <c r="F76" s="114">
        <v>114</v>
      </c>
      <c r="G76" s="114">
        <v>114</v>
      </c>
      <c r="H76" s="114">
        <v>103</v>
      </c>
      <c r="I76" s="140">
        <v>103</v>
      </c>
      <c r="J76" s="115">
        <v>27</v>
      </c>
      <c r="K76" s="116">
        <v>26.21359223300971</v>
      </c>
    </row>
    <row r="77" spans="1:11" ht="14.1" customHeight="1" x14ac:dyDescent="0.2">
      <c r="A77" s="306">
        <v>92</v>
      </c>
      <c r="B77" s="307" t="s">
        <v>316</v>
      </c>
      <c r="C77" s="308"/>
      <c r="D77" s="113">
        <v>0.17923526287838557</v>
      </c>
      <c r="E77" s="115">
        <v>27</v>
      </c>
      <c r="F77" s="114">
        <v>29</v>
      </c>
      <c r="G77" s="114">
        <v>31</v>
      </c>
      <c r="H77" s="114">
        <v>42</v>
      </c>
      <c r="I77" s="140">
        <v>37</v>
      </c>
      <c r="J77" s="115">
        <v>-10</v>
      </c>
      <c r="K77" s="116">
        <v>-27.027027027027028</v>
      </c>
    </row>
    <row r="78" spans="1:11" ht="14.1" customHeight="1" x14ac:dyDescent="0.2">
      <c r="A78" s="306">
        <v>93</v>
      </c>
      <c r="B78" s="307" t="s">
        <v>317</v>
      </c>
      <c r="C78" s="308"/>
      <c r="D78" s="113">
        <v>0.10621348911311737</v>
      </c>
      <c r="E78" s="115">
        <v>16</v>
      </c>
      <c r="F78" s="114">
        <v>19</v>
      </c>
      <c r="G78" s="114">
        <v>21</v>
      </c>
      <c r="H78" s="114">
        <v>20</v>
      </c>
      <c r="I78" s="140">
        <v>19</v>
      </c>
      <c r="J78" s="115">
        <v>-3</v>
      </c>
      <c r="K78" s="116">
        <v>-15.789473684210526</v>
      </c>
    </row>
    <row r="79" spans="1:11" ht="14.1" customHeight="1" x14ac:dyDescent="0.2">
      <c r="A79" s="306">
        <v>94</v>
      </c>
      <c r="B79" s="307" t="s">
        <v>318</v>
      </c>
      <c r="C79" s="308"/>
      <c r="D79" s="113">
        <v>0.47132235793945831</v>
      </c>
      <c r="E79" s="115">
        <v>71</v>
      </c>
      <c r="F79" s="114">
        <v>106</v>
      </c>
      <c r="G79" s="114">
        <v>93</v>
      </c>
      <c r="H79" s="114">
        <v>77</v>
      </c>
      <c r="I79" s="140">
        <v>79</v>
      </c>
      <c r="J79" s="115">
        <v>-8</v>
      </c>
      <c r="K79" s="116">
        <v>-10.126582278481013</v>
      </c>
    </row>
    <row r="80" spans="1:11" ht="14.1" customHeight="1" x14ac:dyDescent="0.2">
      <c r="A80" s="306" t="s">
        <v>319</v>
      </c>
      <c r="B80" s="307" t="s">
        <v>320</v>
      </c>
      <c r="C80" s="308"/>
      <c r="D80" s="113">
        <v>1.9915029208709505E-2</v>
      </c>
      <c r="E80" s="115">
        <v>3</v>
      </c>
      <c r="F80" s="114">
        <v>3</v>
      </c>
      <c r="G80" s="114" t="s">
        <v>513</v>
      </c>
      <c r="H80" s="114" t="s">
        <v>513</v>
      </c>
      <c r="I80" s="140" t="s">
        <v>513</v>
      </c>
      <c r="J80" s="115" t="s">
        <v>513</v>
      </c>
      <c r="K80" s="116" t="s">
        <v>513</v>
      </c>
    </row>
    <row r="81" spans="1:11" ht="14.1" customHeight="1" x14ac:dyDescent="0.2">
      <c r="A81" s="310" t="s">
        <v>321</v>
      </c>
      <c r="B81" s="311" t="s">
        <v>333</v>
      </c>
      <c r="C81" s="312"/>
      <c r="D81" s="125">
        <v>4.6534784917684542</v>
      </c>
      <c r="E81" s="143">
        <v>701</v>
      </c>
      <c r="F81" s="144">
        <v>741</v>
      </c>
      <c r="G81" s="144">
        <v>743</v>
      </c>
      <c r="H81" s="144">
        <v>769</v>
      </c>
      <c r="I81" s="145">
        <v>743</v>
      </c>
      <c r="J81" s="143">
        <v>-42</v>
      </c>
      <c r="K81" s="146">
        <v>-5.652759084791386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4562</v>
      </c>
      <c r="G12" s="536">
        <v>3385</v>
      </c>
      <c r="H12" s="536">
        <v>6154</v>
      </c>
      <c r="I12" s="536">
        <v>4295</v>
      </c>
      <c r="J12" s="537">
        <v>5052</v>
      </c>
      <c r="K12" s="538">
        <v>-490</v>
      </c>
      <c r="L12" s="349">
        <v>-9.699129057798892</v>
      </c>
    </row>
    <row r="13" spans="1:17" s="110" customFormat="1" ht="15" customHeight="1" x14ac:dyDescent="0.2">
      <c r="A13" s="350" t="s">
        <v>344</v>
      </c>
      <c r="B13" s="351" t="s">
        <v>345</v>
      </c>
      <c r="C13" s="347"/>
      <c r="D13" s="347"/>
      <c r="E13" s="348"/>
      <c r="F13" s="536">
        <v>2680</v>
      </c>
      <c r="G13" s="536">
        <v>1876</v>
      </c>
      <c r="H13" s="536">
        <v>3436</v>
      </c>
      <c r="I13" s="536">
        <v>2556</v>
      </c>
      <c r="J13" s="537">
        <v>3115</v>
      </c>
      <c r="K13" s="538">
        <v>-435</v>
      </c>
      <c r="L13" s="349">
        <v>-13.964686998394864</v>
      </c>
    </row>
    <row r="14" spans="1:17" s="110" customFormat="1" ht="22.5" customHeight="1" x14ac:dyDescent="0.2">
      <c r="A14" s="350"/>
      <c r="B14" s="351" t="s">
        <v>346</v>
      </c>
      <c r="C14" s="347"/>
      <c r="D14" s="347"/>
      <c r="E14" s="348"/>
      <c r="F14" s="536">
        <v>1882</v>
      </c>
      <c r="G14" s="536">
        <v>1509</v>
      </c>
      <c r="H14" s="536">
        <v>2718</v>
      </c>
      <c r="I14" s="536">
        <v>1739</v>
      </c>
      <c r="J14" s="537">
        <v>1937</v>
      </c>
      <c r="K14" s="538">
        <v>-55</v>
      </c>
      <c r="L14" s="349">
        <v>-2.839442436757873</v>
      </c>
    </row>
    <row r="15" spans="1:17" s="110" customFormat="1" ht="15" customHeight="1" x14ac:dyDescent="0.2">
      <c r="A15" s="350" t="s">
        <v>347</v>
      </c>
      <c r="B15" s="351" t="s">
        <v>108</v>
      </c>
      <c r="C15" s="347"/>
      <c r="D15" s="347"/>
      <c r="E15" s="348"/>
      <c r="F15" s="536">
        <v>995</v>
      </c>
      <c r="G15" s="536">
        <v>819</v>
      </c>
      <c r="H15" s="536">
        <v>2698</v>
      </c>
      <c r="I15" s="536">
        <v>992</v>
      </c>
      <c r="J15" s="537">
        <v>1051</v>
      </c>
      <c r="K15" s="538">
        <v>-56</v>
      </c>
      <c r="L15" s="349">
        <v>-5.3282588011417698</v>
      </c>
    </row>
    <row r="16" spans="1:17" s="110" customFormat="1" ht="15" customHeight="1" x14ac:dyDescent="0.2">
      <c r="A16" s="350"/>
      <c r="B16" s="351" t="s">
        <v>109</v>
      </c>
      <c r="C16" s="347"/>
      <c r="D16" s="347"/>
      <c r="E16" s="348"/>
      <c r="F16" s="536">
        <v>3077</v>
      </c>
      <c r="G16" s="536">
        <v>2260</v>
      </c>
      <c r="H16" s="536">
        <v>3071</v>
      </c>
      <c r="I16" s="536">
        <v>2836</v>
      </c>
      <c r="J16" s="537">
        <v>3468</v>
      </c>
      <c r="K16" s="538">
        <v>-391</v>
      </c>
      <c r="L16" s="349">
        <v>-11.274509803921569</v>
      </c>
    </row>
    <row r="17" spans="1:12" s="110" customFormat="1" ht="15" customHeight="1" x14ac:dyDescent="0.2">
      <c r="A17" s="350"/>
      <c r="B17" s="351" t="s">
        <v>110</v>
      </c>
      <c r="C17" s="347"/>
      <c r="D17" s="347"/>
      <c r="E17" s="348"/>
      <c r="F17" s="536">
        <v>440</v>
      </c>
      <c r="G17" s="536">
        <v>263</v>
      </c>
      <c r="H17" s="536">
        <v>334</v>
      </c>
      <c r="I17" s="536">
        <v>404</v>
      </c>
      <c r="J17" s="537">
        <v>482</v>
      </c>
      <c r="K17" s="538">
        <v>-42</v>
      </c>
      <c r="L17" s="349">
        <v>-8.7136929460580905</v>
      </c>
    </row>
    <row r="18" spans="1:12" s="110" customFormat="1" ht="15" customHeight="1" x14ac:dyDescent="0.2">
      <c r="A18" s="350"/>
      <c r="B18" s="351" t="s">
        <v>111</v>
      </c>
      <c r="C18" s="347"/>
      <c r="D18" s="347"/>
      <c r="E18" s="348"/>
      <c r="F18" s="536">
        <v>50</v>
      </c>
      <c r="G18" s="536">
        <v>43</v>
      </c>
      <c r="H18" s="536">
        <v>51</v>
      </c>
      <c r="I18" s="536">
        <v>63</v>
      </c>
      <c r="J18" s="537">
        <v>51</v>
      </c>
      <c r="K18" s="538">
        <v>-1</v>
      </c>
      <c r="L18" s="349">
        <v>-1.9607843137254901</v>
      </c>
    </row>
    <row r="19" spans="1:12" s="110" customFormat="1" ht="15" customHeight="1" x14ac:dyDescent="0.2">
      <c r="A19" s="118" t="s">
        <v>113</v>
      </c>
      <c r="B19" s="119" t="s">
        <v>181</v>
      </c>
      <c r="C19" s="347"/>
      <c r="D19" s="347"/>
      <c r="E19" s="348"/>
      <c r="F19" s="536">
        <v>3152</v>
      </c>
      <c r="G19" s="536">
        <v>2189</v>
      </c>
      <c r="H19" s="536">
        <v>4533</v>
      </c>
      <c r="I19" s="536">
        <v>2990</v>
      </c>
      <c r="J19" s="537">
        <v>3645</v>
      </c>
      <c r="K19" s="538">
        <v>-493</v>
      </c>
      <c r="L19" s="349">
        <v>-13.525377229080933</v>
      </c>
    </row>
    <row r="20" spans="1:12" s="110" customFormat="1" ht="15" customHeight="1" x14ac:dyDescent="0.2">
      <c r="A20" s="118"/>
      <c r="B20" s="119" t="s">
        <v>182</v>
      </c>
      <c r="C20" s="347"/>
      <c r="D20" s="347"/>
      <c r="E20" s="348"/>
      <c r="F20" s="536">
        <v>1410</v>
      </c>
      <c r="G20" s="536">
        <v>1196</v>
      </c>
      <c r="H20" s="536">
        <v>1621</v>
      </c>
      <c r="I20" s="536">
        <v>1305</v>
      </c>
      <c r="J20" s="537">
        <v>1407</v>
      </c>
      <c r="K20" s="538">
        <v>3</v>
      </c>
      <c r="L20" s="349">
        <v>0.21321961620469082</v>
      </c>
    </row>
    <row r="21" spans="1:12" s="110" customFormat="1" ht="15" customHeight="1" x14ac:dyDescent="0.2">
      <c r="A21" s="118" t="s">
        <v>113</v>
      </c>
      <c r="B21" s="119" t="s">
        <v>116</v>
      </c>
      <c r="C21" s="347"/>
      <c r="D21" s="347"/>
      <c r="E21" s="348"/>
      <c r="F21" s="536">
        <v>3506</v>
      </c>
      <c r="G21" s="536">
        <v>2600</v>
      </c>
      <c r="H21" s="536">
        <v>4987</v>
      </c>
      <c r="I21" s="536">
        <v>3266</v>
      </c>
      <c r="J21" s="537">
        <v>3800</v>
      </c>
      <c r="K21" s="538">
        <v>-294</v>
      </c>
      <c r="L21" s="349">
        <v>-7.7368421052631575</v>
      </c>
    </row>
    <row r="22" spans="1:12" s="110" customFormat="1" ht="15" customHeight="1" x14ac:dyDescent="0.2">
      <c r="A22" s="118"/>
      <c r="B22" s="119" t="s">
        <v>117</v>
      </c>
      <c r="C22" s="347"/>
      <c r="D22" s="347"/>
      <c r="E22" s="348"/>
      <c r="F22" s="536">
        <v>1055</v>
      </c>
      <c r="G22" s="536">
        <v>783</v>
      </c>
      <c r="H22" s="536">
        <v>1157</v>
      </c>
      <c r="I22" s="536">
        <v>1027</v>
      </c>
      <c r="J22" s="537">
        <v>1251</v>
      </c>
      <c r="K22" s="538">
        <v>-196</v>
      </c>
      <c r="L22" s="349">
        <v>-15.667466027178257</v>
      </c>
    </row>
    <row r="23" spans="1:12" s="110" customFormat="1" ht="15" customHeight="1" x14ac:dyDescent="0.2">
      <c r="A23" s="352" t="s">
        <v>347</v>
      </c>
      <c r="B23" s="353" t="s">
        <v>193</v>
      </c>
      <c r="C23" s="354"/>
      <c r="D23" s="354"/>
      <c r="E23" s="355"/>
      <c r="F23" s="539">
        <v>87</v>
      </c>
      <c r="G23" s="539">
        <v>130</v>
      </c>
      <c r="H23" s="539">
        <v>1309</v>
      </c>
      <c r="I23" s="539">
        <v>60</v>
      </c>
      <c r="J23" s="540">
        <v>154</v>
      </c>
      <c r="K23" s="541">
        <v>-67</v>
      </c>
      <c r="L23" s="356">
        <v>-43.506493506493506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29.7</v>
      </c>
      <c r="G25" s="542">
        <v>32.1</v>
      </c>
      <c r="H25" s="542">
        <v>32.200000000000003</v>
      </c>
      <c r="I25" s="542">
        <v>32.5</v>
      </c>
      <c r="J25" s="542">
        <v>27.4</v>
      </c>
      <c r="K25" s="543" t="s">
        <v>349</v>
      </c>
      <c r="L25" s="364">
        <v>2.3000000000000007</v>
      </c>
    </row>
    <row r="26" spans="1:12" s="110" customFormat="1" ht="15" customHeight="1" x14ac:dyDescent="0.2">
      <c r="A26" s="365" t="s">
        <v>105</v>
      </c>
      <c r="B26" s="366" t="s">
        <v>345</v>
      </c>
      <c r="C26" s="362"/>
      <c r="D26" s="362"/>
      <c r="E26" s="363"/>
      <c r="F26" s="542">
        <v>28</v>
      </c>
      <c r="G26" s="542">
        <v>31</v>
      </c>
      <c r="H26" s="542">
        <v>29.9</v>
      </c>
      <c r="I26" s="542">
        <v>29.2</v>
      </c>
      <c r="J26" s="544">
        <v>23.2</v>
      </c>
      <c r="K26" s="543" t="s">
        <v>349</v>
      </c>
      <c r="L26" s="364">
        <v>4.8000000000000007</v>
      </c>
    </row>
    <row r="27" spans="1:12" s="110" customFormat="1" ht="15" customHeight="1" x14ac:dyDescent="0.2">
      <c r="A27" s="365"/>
      <c r="B27" s="366" t="s">
        <v>346</v>
      </c>
      <c r="C27" s="362"/>
      <c r="D27" s="362"/>
      <c r="E27" s="363"/>
      <c r="F27" s="542">
        <v>32.1</v>
      </c>
      <c r="G27" s="542">
        <v>33.5</v>
      </c>
      <c r="H27" s="542">
        <v>35.1</v>
      </c>
      <c r="I27" s="542">
        <v>37.4</v>
      </c>
      <c r="J27" s="542">
        <v>34.299999999999997</v>
      </c>
      <c r="K27" s="543" t="s">
        <v>349</v>
      </c>
      <c r="L27" s="364">
        <v>-2.1999999999999957</v>
      </c>
    </row>
    <row r="28" spans="1:12" s="110" customFormat="1" ht="15" customHeight="1" x14ac:dyDescent="0.2">
      <c r="A28" s="365" t="s">
        <v>113</v>
      </c>
      <c r="B28" s="366" t="s">
        <v>108</v>
      </c>
      <c r="C28" s="362"/>
      <c r="D28" s="362"/>
      <c r="E28" s="363"/>
      <c r="F28" s="542">
        <v>37.5</v>
      </c>
      <c r="G28" s="542">
        <v>37.5</v>
      </c>
      <c r="H28" s="542">
        <v>38.200000000000003</v>
      </c>
      <c r="I28" s="542">
        <v>40.4</v>
      </c>
      <c r="J28" s="542">
        <v>33.799999999999997</v>
      </c>
      <c r="K28" s="543" t="s">
        <v>349</v>
      </c>
      <c r="L28" s="364">
        <v>3.7000000000000028</v>
      </c>
    </row>
    <row r="29" spans="1:12" s="110" customFormat="1" ht="11.25" x14ac:dyDescent="0.2">
      <c r="A29" s="365"/>
      <c r="B29" s="366" t="s">
        <v>109</v>
      </c>
      <c r="C29" s="362"/>
      <c r="D29" s="362"/>
      <c r="E29" s="363"/>
      <c r="F29" s="542">
        <v>28</v>
      </c>
      <c r="G29" s="542">
        <v>30</v>
      </c>
      <c r="H29" s="542">
        <v>30</v>
      </c>
      <c r="I29" s="542">
        <v>29.9</v>
      </c>
      <c r="J29" s="544">
        <v>25.9</v>
      </c>
      <c r="K29" s="543" t="s">
        <v>349</v>
      </c>
      <c r="L29" s="364">
        <v>2.1000000000000014</v>
      </c>
    </row>
    <row r="30" spans="1:12" s="110" customFormat="1" ht="15" customHeight="1" x14ac:dyDescent="0.2">
      <c r="A30" s="365"/>
      <c r="B30" s="366" t="s">
        <v>110</v>
      </c>
      <c r="C30" s="362"/>
      <c r="D30" s="362"/>
      <c r="E30" s="363"/>
      <c r="F30" s="542">
        <v>25.9</v>
      </c>
      <c r="G30" s="542">
        <v>37.299999999999997</v>
      </c>
      <c r="H30" s="542">
        <v>27.2</v>
      </c>
      <c r="I30" s="542">
        <v>33.200000000000003</v>
      </c>
      <c r="J30" s="542">
        <v>26.1</v>
      </c>
      <c r="K30" s="543" t="s">
        <v>349</v>
      </c>
      <c r="L30" s="364">
        <v>-0.20000000000000284</v>
      </c>
    </row>
    <row r="31" spans="1:12" s="110" customFormat="1" ht="15" customHeight="1" x14ac:dyDescent="0.2">
      <c r="A31" s="365"/>
      <c r="B31" s="366" t="s">
        <v>111</v>
      </c>
      <c r="C31" s="362"/>
      <c r="D31" s="362"/>
      <c r="E31" s="363"/>
      <c r="F31" s="542">
        <v>26</v>
      </c>
      <c r="G31" s="542">
        <v>25.6</v>
      </c>
      <c r="H31" s="542">
        <v>33.299999999999997</v>
      </c>
      <c r="I31" s="542">
        <v>30.2</v>
      </c>
      <c r="J31" s="542">
        <v>25.5</v>
      </c>
      <c r="K31" s="543" t="s">
        <v>349</v>
      </c>
      <c r="L31" s="364">
        <v>0.5</v>
      </c>
    </row>
    <row r="32" spans="1:12" s="110" customFormat="1" ht="15" customHeight="1" x14ac:dyDescent="0.2">
      <c r="A32" s="367" t="s">
        <v>113</v>
      </c>
      <c r="B32" s="368" t="s">
        <v>181</v>
      </c>
      <c r="C32" s="362"/>
      <c r="D32" s="362"/>
      <c r="E32" s="363"/>
      <c r="F32" s="542">
        <v>28.7</v>
      </c>
      <c r="G32" s="542">
        <v>30.2</v>
      </c>
      <c r="H32" s="542">
        <v>30.3</v>
      </c>
      <c r="I32" s="542">
        <v>30</v>
      </c>
      <c r="J32" s="544">
        <v>24.3</v>
      </c>
      <c r="K32" s="543" t="s">
        <v>349</v>
      </c>
      <c r="L32" s="364">
        <v>4.3999999999999986</v>
      </c>
    </row>
    <row r="33" spans="1:12" s="110" customFormat="1" ht="15" customHeight="1" x14ac:dyDescent="0.2">
      <c r="A33" s="367"/>
      <c r="B33" s="368" t="s">
        <v>182</v>
      </c>
      <c r="C33" s="362"/>
      <c r="D33" s="362"/>
      <c r="E33" s="363"/>
      <c r="F33" s="542">
        <v>31.9</v>
      </c>
      <c r="G33" s="542">
        <v>35.299999999999997</v>
      </c>
      <c r="H33" s="542">
        <v>35.799999999999997</v>
      </c>
      <c r="I33" s="542">
        <v>38.200000000000003</v>
      </c>
      <c r="J33" s="542">
        <v>35.299999999999997</v>
      </c>
      <c r="K33" s="543" t="s">
        <v>349</v>
      </c>
      <c r="L33" s="364">
        <v>-3.3999999999999986</v>
      </c>
    </row>
    <row r="34" spans="1:12" s="369" customFormat="1" ht="15" customHeight="1" x14ac:dyDescent="0.2">
      <c r="A34" s="367" t="s">
        <v>113</v>
      </c>
      <c r="B34" s="368" t="s">
        <v>116</v>
      </c>
      <c r="C34" s="362"/>
      <c r="D34" s="362"/>
      <c r="E34" s="363"/>
      <c r="F34" s="542">
        <v>27.2</v>
      </c>
      <c r="G34" s="542">
        <v>31.6</v>
      </c>
      <c r="H34" s="542">
        <v>31.5</v>
      </c>
      <c r="I34" s="542">
        <v>31.8</v>
      </c>
      <c r="J34" s="542">
        <v>25.5</v>
      </c>
      <c r="K34" s="543" t="s">
        <v>349</v>
      </c>
      <c r="L34" s="364">
        <v>1.6999999999999993</v>
      </c>
    </row>
    <row r="35" spans="1:12" s="369" customFormat="1" ht="11.25" x14ac:dyDescent="0.2">
      <c r="A35" s="370"/>
      <c r="B35" s="371" t="s">
        <v>117</v>
      </c>
      <c r="C35" s="372"/>
      <c r="D35" s="372"/>
      <c r="E35" s="373"/>
      <c r="F35" s="545">
        <v>37.799999999999997</v>
      </c>
      <c r="G35" s="545">
        <v>33.9</v>
      </c>
      <c r="H35" s="545">
        <v>34.799999999999997</v>
      </c>
      <c r="I35" s="545">
        <v>34.9</v>
      </c>
      <c r="J35" s="546">
        <v>33.1</v>
      </c>
      <c r="K35" s="547" t="s">
        <v>349</v>
      </c>
      <c r="L35" s="374">
        <v>4.6999999999999957</v>
      </c>
    </row>
    <row r="36" spans="1:12" s="369" customFormat="1" ht="15.95" customHeight="1" x14ac:dyDescent="0.2">
      <c r="A36" s="375" t="s">
        <v>350</v>
      </c>
      <c r="B36" s="376"/>
      <c r="C36" s="377"/>
      <c r="D36" s="376"/>
      <c r="E36" s="378"/>
      <c r="F36" s="548">
        <v>4456</v>
      </c>
      <c r="G36" s="548">
        <v>3215</v>
      </c>
      <c r="H36" s="548">
        <v>4687</v>
      </c>
      <c r="I36" s="548">
        <v>4212</v>
      </c>
      <c r="J36" s="548">
        <v>4875</v>
      </c>
      <c r="K36" s="549">
        <v>-419</v>
      </c>
      <c r="L36" s="380">
        <v>-8.5948717948717945</v>
      </c>
    </row>
    <row r="37" spans="1:12" s="369" customFormat="1" ht="15.95" customHeight="1" x14ac:dyDescent="0.2">
      <c r="A37" s="381"/>
      <c r="B37" s="382" t="s">
        <v>113</v>
      </c>
      <c r="C37" s="382" t="s">
        <v>351</v>
      </c>
      <c r="D37" s="382"/>
      <c r="E37" s="383"/>
      <c r="F37" s="548">
        <v>1323</v>
      </c>
      <c r="G37" s="548">
        <v>1032</v>
      </c>
      <c r="H37" s="548">
        <v>1508</v>
      </c>
      <c r="I37" s="548">
        <v>1371</v>
      </c>
      <c r="J37" s="548">
        <v>1337</v>
      </c>
      <c r="K37" s="549">
        <v>-14</v>
      </c>
      <c r="L37" s="380">
        <v>-1.0471204188481675</v>
      </c>
    </row>
    <row r="38" spans="1:12" s="369" customFormat="1" ht="15.95" customHeight="1" x14ac:dyDescent="0.2">
      <c r="A38" s="381"/>
      <c r="B38" s="384" t="s">
        <v>105</v>
      </c>
      <c r="C38" s="384" t="s">
        <v>106</v>
      </c>
      <c r="D38" s="385"/>
      <c r="E38" s="383"/>
      <c r="F38" s="548">
        <v>2614</v>
      </c>
      <c r="G38" s="548">
        <v>1799</v>
      </c>
      <c r="H38" s="548">
        <v>2651</v>
      </c>
      <c r="I38" s="548">
        <v>2499</v>
      </c>
      <c r="J38" s="550">
        <v>3031</v>
      </c>
      <c r="K38" s="549">
        <v>-417</v>
      </c>
      <c r="L38" s="380">
        <v>-13.757835697789508</v>
      </c>
    </row>
    <row r="39" spans="1:12" s="369" customFormat="1" ht="15.95" customHeight="1" x14ac:dyDescent="0.2">
      <c r="A39" s="381"/>
      <c r="B39" s="385"/>
      <c r="C39" s="382" t="s">
        <v>352</v>
      </c>
      <c r="D39" s="385"/>
      <c r="E39" s="383"/>
      <c r="F39" s="548">
        <v>731</v>
      </c>
      <c r="G39" s="548">
        <v>557</v>
      </c>
      <c r="H39" s="548">
        <v>793</v>
      </c>
      <c r="I39" s="548">
        <v>730</v>
      </c>
      <c r="J39" s="548">
        <v>704</v>
      </c>
      <c r="K39" s="549">
        <v>27</v>
      </c>
      <c r="L39" s="380">
        <v>3.8352272727272729</v>
      </c>
    </row>
    <row r="40" spans="1:12" s="369" customFormat="1" ht="15.95" customHeight="1" x14ac:dyDescent="0.2">
      <c r="A40" s="381"/>
      <c r="B40" s="384"/>
      <c r="C40" s="384" t="s">
        <v>107</v>
      </c>
      <c r="D40" s="385"/>
      <c r="E40" s="383"/>
      <c r="F40" s="548">
        <v>1842</v>
      </c>
      <c r="G40" s="548">
        <v>1416</v>
      </c>
      <c r="H40" s="548">
        <v>2036</v>
      </c>
      <c r="I40" s="548">
        <v>1713</v>
      </c>
      <c r="J40" s="548">
        <v>1844</v>
      </c>
      <c r="K40" s="549">
        <v>-2</v>
      </c>
      <c r="L40" s="380">
        <v>-0.10845986984815618</v>
      </c>
    </row>
    <row r="41" spans="1:12" s="369" customFormat="1" ht="24" customHeight="1" x14ac:dyDescent="0.2">
      <c r="A41" s="381"/>
      <c r="B41" s="385"/>
      <c r="C41" s="382" t="s">
        <v>352</v>
      </c>
      <c r="D41" s="385"/>
      <c r="E41" s="383"/>
      <c r="F41" s="548">
        <v>592</v>
      </c>
      <c r="G41" s="548">
        <v>475</v>
      </c>
      <c r="H41" s="548">
        <v>715</v>
      </c>
      <c r="I41" s="548">
        <v>641</v>
      </c>
      <c r="J41" s="550">
        <v>633</v>
      </c>
      <c r="K41" s="549">
        <v>-41</v>
      </c>
      <c r="L41" s="380">
        <v>-6.477093206951027</v>
      </c>
    </row>
    <row r="42" spans="1:12" s="110" customFormat="1" ht="15" customHeight="1" x14ac:dyDescent="0.2">
      <c r="A42" s="381"/>
      <c r="B42" s="384" t="s">
        <v>113</v>
      </c>
      <c r="C42" s="384" t="s">
        <v>353</v>
      </c>
      <c r="D42" s="385"/>
      <c r="E42" s="383"/>
      <c r="F42" s="548">
        <v>912</v>
      </c>
      <c r="G42" s="548">
        <v>683</v>
      </c>
      <c r="H42" s="548">
        <v>1332</v>
      </c>
      <c r="I42" s="548">
        <v>923</v>
      </c>
      <c r="J42" s="548">
        <v>911</v>
      </c>
      <c r="K42" s="549">
        <v>1</v>
      </c>
      <c r="L42" s="380">
        <v>0.10976948408342481</v>
      </c>
    </row>
    <row r="43" spans="1:12" s="110" customFormat="1" ht="15" customHeight="1" x14ac:dyDescent="0.2">
      <c r="A43" s="381"/>
      <c r="B43" s="385"/>
      <c r="C43" s="382" t="s">
        <v>352</v>
      </c>
      <c r="D43" s="385"/>
      <c r="E43" s="383"/>
      <c r="F43" s="548">
        <v>342</v>
      </c>
      <c r="G43" s="548">
        <v>256</v>
      </c>
      <c r="H43" s="548">
        <v>509</v>
      </c>
      <c r="I43" s="548">
        <v>373</v>
      </c>
      <c r="J43" s="548">
        <v>308</v>
      </c>
      <c r="K43" s="549">
        <v>34</v>
      </c>
      <c r="L43" s="380">
        <v>11.038961038961039</v>
      </c>
    </row>
    <row r="44" spans="1:12" s="110" customFormat="1" ht="15" customHeight="1" x14ac:dyDescent="0.2">
      <c r="A44" s="381"/>
      <c r="B44" s="384"/>
      <c r="C44" s="366" t="s">
        <v>109</v>
      </c>
      <c r="D44" s="385"/>
      <c r="E44" s="383"/>
      <c r="F44" s="548">
        <v>3054</v>
      </c>
      <c r="G44" s="548">
        <v>2226</v>
      </c>
      <c r="H44" s="548">
        <v>2970</v>
      </c>
      <c r="I44" s="548">
        <v>2822</v>
      </c>
      <c r="J44" s="550">
        <v>3431</v>
      </c>
      <c r="K44" s="549">
        <v>-377</v>
      </c>
      <c r="L44" s="380">
        <v>-10.988050131157097</v>
      </c>
    </row>
    <row r="45" spans="1:12" s="110" customFormat="1" ht="15" customHeight="1" x14ac:dyDescent="0.2">
      <c r="A45" s="381"/>
      <c r="B45" s="385"/>
      <c r="C45" s="382" t="s">
        <v>352</v>
      </c>
      <c r="D45" s="385"/>
      <c r="E45" s="383"/>
      <c r="F45" s="548">
        <v>854</v>
      </c>
      <c r="G45" s="548">
        <v>667</v>
      </c>
      <c r="H45" s="548">
        <v>891</v>
      </c>
      <c r="I45" s="548">
        <v>845</v>
      </c>
      <c r="J45" s="548">
        <v>890</v>
      </c>
      <c r="K45" s="549">
        <v>-36</v>
      </c>
      <c r="L45" s="380">
        <v>-4.0449438202247192</v>
      </c>
    </row>
    <row r="46" spans="1:12" s="110" customFormat="1" ht="15" customHeight="1" x14ac:dyDescent="0.2">
      <c r="A46" s="381"/>
      <c r="B46" s="384"/>
      <c r="C46" s="366" t="s">
        <v>110</v>
      </c>
      <c r="D46" s="385"/>
      <c r="E46" s="383"/>
      <c r="F46" s="548">
        <v>440</v>
      </c>
      <c r="G46" s="548">
        <v>263</v>
      </c>
      <c r="H46" s="548">
        <v>334</v>
      </c>
      <c r="I46" s="548">
        <v>404</v>
      </c>
      <c r="J46" s="548">
        <v>482</v>
      </c>
      <c r="K46" s="549">
        <v>-42</v>
      </c>
      <c r="L46" s="380">
        <v>-8.7136929460580905</v>
      </c>
    </row>
    <row r="47" spans="1:12" s="110" customFormat="1" ht="15" customHeight="1" x14ac:dyDescent="0.2">
      <c r="A47" s="381"/>
      <c r="B47" s="385"/>
      <c r="C47" s="382" t="s">
        <v>352</v>
      </c>
      <c r="D47" s="385"/>
      <c r="E47" s="383"/>
      <c r="F47" s="548">
        <v>114</v>
      </c>
      <c r="G47" s="548">
        <v>98</v>
      </c>
      <c r="H47" s="548">
        <v>91</v>
      </c>
      <c r="I47" s="548">
        <v>134</v>
      </c>
      <c r="J47" s="550">
        <v>126</v>
      </c>
      <c r="K47" s="549">
        <v>-12</v>
      </c>
      <c r="L47" s="380">
        <v>-9.5238095238095237</v>
      </c>
    </row>
    <row r="48" spans="1:12" s="110" customFormat="1" ht="15" customHeight="1" x14ac:dyDescent="0.2">
      <c r="A48" s="381"/>
      <c r="B48" s="385"/>
      <c r="C48" s="366" t="s">
        <v>111</v>
      </c>
      <c r="D48" s="386"/>
      <c r="E48" s="387"/>
      <c r="F48" s="548">
        <v>50</v>
      </c>
      <c r="G48" s="548">
        <v>43</v>
      </c>
      <c r="H48" s="548">
        <v>51</v>
      </c>
      <c r="I48" s="548">
        <v>63</v>
      </c>
      <c r="J48" s="548">
        <v>51</v>
      </c>
      <c r="K48" s="549">
        <v>-1</v>
      </c>
      <c r="L48" s="380">
        <v>-1.9607843137254901</v>
      </c>
    </row>
    <row r="49" spans="1:12" s="110" customFormat="1" ht="15" customHeight="1" x14ac:dyDescent="0.2">
      <c r="A49" s="381"/>
      <c r="B49" s="385"/>
      <c r="C49" s="382" t="s">
        <v>352</v>
      </c>
      <c r="D49" s="385"/>
      <c r="E49" s="383"/>
      <c r="F49" s="548">
        <v>13</v>
      </c>
      <c r="G49" s="548">
        <v>11</v>
      </c>
      <c r="H49" s="548">
        <v>17</v>
      </c>
      <c r="I49" s="548">
        <v>19</v>
      </c>
      <c r="J49" s="548">
        <v>13</v>
      </c>
      <c r="K49" s="549">
        <v>0</v>
      </c>
      <c r="L49" s="380">
        <v>0</v>
      </c>
    </row>
    <row r="50" spans="1:12" s="110" customFormat="1" ht="15" customHeight="1" x14ac:dyDescent="0.2">
      <c r="A50" s="381"/>
      <c r="B50" s="384" t="s">
        <v>113</v>
      </c>
      <c r="C50" s="382" t="s">
        <v>181</v>
      </c>
      <c r="D50" s="385"/>
      <c r="E50" s="383"/>
      <c r="F50" s="548">
        <v>3049</v>
      </c>
      <c r="G50" s="548">
        <v>2029</v>
      </c>
      <c r="H50" s="548">
        <v>3105</v>
      </c>
      <c r="I50" s="548">
        <v>2914</v>
      </c>
      <c r="J50" s="550">
        <v>3481</v>
      </c>
      <c r="K50" s="549">
        <v>-432</v>
      </c>
      <c r="L50" s="380">
        <v>-12.410226946279804</v>
      </c>
    </row>
    <row r="51" spans="1:12" s="110" customFormat="1" ht="15" customHeight="1" x14ac:dyDescent="0.2">
      <c r="A51" s="381"/>
      <c r="B51" s="385"/>
      <c r="C51" s="382" t="s">
        <v>352</v>
      </c>
      <c r="D51" s="385"/>
      <c r="E51" s="383"/>
      <c r="F51" s="548">
        <v>874</v>
      </c>
      <c r="G51" s="548">
        <v>613</v>
      </c>
      <c r="H51" s="548">
        <v>941</v>
      </c>
      <c r="I51" s="548">
        <v>875</v>
      </c>
      <c r="J51" s="548">
        <v>845</v>
      </c>
      <c r="K51" s="549">
        <v>29</v>
      </c>
      <c r="L51" s="380">
        <v>3.4319526627218937</v>
      </c>
    </row>
    <row r="52" spans="1:12" s="110" customFormat="1" ht="15" customHeight="1" x14ac:dyDescent="0.2">
      <c r="A52" s="381"/>
      <c r="B52" s="384"/>
      <c r="C52" s="382" t="s">
        <v>182</v>
      </c>
      <c r="D52" s="385"/>
      <c r="E52" s="383"/>
      <c r="F52" s="548">
        <v>1407</v>
      </c>
      <c r="G52" s="548">
        <v>1186</v>
      </c>
      <c r="H52" s="548">
        <v>1582</v>
      </c>
      <c r="I52" s="548">
        <v>1298</v>
      </c>
      <c r="J52" s="548">
        <v>1394</v>
      </c>
      <c r="K52" s="549">
        <v>13</v>
      </c>
      <c r="L52" s="380">
        <v>0.93256814921090392</v>
      </c>
    </row>
    <row r="53" spans="1:12" s="269" customFormat="1" ht="11.25" customHeight="1" x14ac:dyDescent="0.2">
      <c r="A53" s="381"/>
      <c r="B53" s="385"/>
      <c r="C53" s="382" t="s">
        <v>352</v>
      </c>
      <c r="D53" s="385"/>
      <c r="E53" s="383"/>
      <c r="F53" s="548">
        <v>449</v>
      </c>
      <c r="G53" s="548">
        <v>419</v>
      </c>
      <c r="H53" s="548">
        <v>567</v>
      </c>
      <c r="I53" s="548">
        <v>496</v>
      </c>
      <c r="J53" s="550">
        <v>492</v>
      </c>
      <c r="K53" s="549">
        <v>-43</v>
      </c>
      <c r="L53" s="380">
        <v>-8.7398373983739841</v>
      </c>
    </row>
    <row r="54" spans="1:12" s="151" customFormat="1" ht="12.75" customHeight="1" x14ac:dyDescent="0.2">
      <c r="A54" s="381"/>
      <c r="B54" s="384" t="s">
        <v>113</v>
      </c>
      <c r="C54" s="384" t="s">
        <v>116</v>
      </c>
      <c r="D54" s="385"/>
      <c r="E54" s="383"/>
      <c r="F54" s="548">
        <v>3410</v>
      </c>
      <c r="G54" s="548">
        <v>2449</v>
      </c>
      <c r="H54" s="548">
        <v>3603</v>
      </c>
      <c r="I54" s="548">
        <v>3188</v>
      </c>
      <c r="J54" s="548">
        <v>3637</v>
      </c>
      <c r="K54" s="549">
        <v>-227</v>
      </c>
      <c r="L54" s="380">
        <v>-6.2414077536431121</v>
      </c>
    </row>
    <row r="55" spans="1:12" ht="11.25" x14ac:dyDescent="0.2">
      <c r="A55" s="381"/>
      <c r="B55" s="385"/>
      <c r="C55" s="382" t="s">
        <v>352</v>
      </c>
      <c r="D55" s="385"/>
      <c r="E55" s="383"/>
      <c r="F55" s="548">
        <v>928</v>
      </c>
      <c r="G55" s="548">
        <v>773</v>
      </c>
      <c r="H55" s="548">
        <v>1134</v>
      </c>
      <c r="I55" s="548">
        <v>1014</v>
      </c>
      <c r="J55" s="548">
        <v>928</v>
      </c>
      <c r="K55" s="549">
        <v>0</v>
      </c>
      <c r="L55" s="380">
        <v>0</v>
      </c>
    </row>
    <row r="56" spans="1:12" ht="14.25" customHeight="1" x14ac:dyDescent="0.2">
      <c r="A56" s="381"/>
      <c r="B56" s="385"/>
      <c r="C56" s="384" t="s">
        <v>117</v>
      </c>
      <c r="D56" s="385"/>
      <c r="E56" s="383"/>
      <c r="F56" s="548">
        <v>1045</v>
      </c>
      <c r="G56" s="548">
        <v>764</v>
      </c>
      <c r="H56" s="548">
        <v>1074</v>
      </c>
      <c r="I56" s="548">
        <v>1022</v>
      </c>
      <c r="J56" s="548">
        <v>1237</v>
      </c>
      <c r="K56" s="549">
        <v>-192</v>
      </c>
      <c r="L56" s="380">
        <v>-15.521422797089734</v>
      </c>
    </row>
    <row r="57" spans="1:12" ht="18.75" customHeight="1" x14ac:dyDescent="0.2">
      <c r="A57" s="388"/>
      <c r="B57" s="389"/>
      <c r="C57" s="390" t="s">
        <v>352</v>
      </c>
      <c r="D57" s="389"/>
      <c r="E57" s="391"/>
      <c r="F57" s="551">
        <v>395</v>
      </c>
      <c r="G57" s="552">
        <v>259</v>
      </c>
      <c r="H57" s="552">
        <v>374</v>
      </c>
      <c r="I57" s="552">
        <v>357</v>
      </c>
      <c r="J57" s="552">
        <v>409</v>
      </c>
      <c r="K57" s="553">
        <f t="shared" ref="K57" si="0">IF(OR(F57=".",J57=".")=TRUE,".",IF(OR(F57="*",J57="*")=TRUE,"*",IF(AND(F57="-",J57="-")=TRUE,"-",IF(AND(ISNUMBER(J57),ISNUMBER(F57))=TRUE,IF(F57-J57=0,0,F57-J57),IF(ISNUMBER(F57)=TRUE,F57,-J57)))))</f>
        <v>-14</v>
      </c>
      <c r="L57" s="392">
        <f t="shared" ref="L57" si="1">IF(K57 =".",".",IF(K57 ="*","*",IF(K57="-","-",IF(K57=0,0,IF(OR(J57="-",J57=".",F57="-",F57=".")=TRUE,"X",IF(J57=0,"0,0",IF(ABS(K57*100/J57)&gt;250,".X",(K57*100/J57))))))))</f>
        <v>-3.4229828850855744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4562</v>
      </c>
      <c r="E11" s="114">
        <v>3385</v>
      </c>
      <c r="F11" s="114">
        <v>6154</v>
      </c>
      <c r="G11" s="114">
        <v>4295</v>
      </c>
      <c r="H11" s="140">
        <v>5052</v>
      </c>
      <c r="I11" s="115">
        <v>-490</v>
      </c>
      <c r="J11" s="116">
        <v>-9.699129057798892</v>
      </c>
    </row>
    <row r="12" spans="1:15" s="110" customFormat="1" ht="24.95" customHeight="1" x14ac:dyDescent="0.2">
      <c r="A12" s="193" t="s">
        <v>132</v>
      </c>
      <c r="B12" s="194" t="s">
        <v>133</v>
      </c>
      <c r="C12" s="113">
        <v>3.4195528277071459</v>
      </c>
      <c r="D12" s="115">
        <v>156</v>
      </c>
      <c r="E12" s="114">
        <v>102</v>
      </c>
      <c r="F12" s="114">
        <v>199</v>
      </c>
      <c r="G12" s="114">
        <v>148</v>
      </c>
      <c r="H12" s="140">
        <v>166</v>
      </c>
      <c r="I12" s="115">
        <v>-10</v>
      </c>
      <c r="J12" s="116">
        <v>-6.024096385542169</v>
      </c>
    </row>
    <row r="13" spans="1:15" s="110" customFormat="1" ht="24.95" customHeight="1" x14ac:dyDescent="0.2">
      <c r="A13" s="193" t="s">
        <v>134</v>
      </c>
      <c r="B13" s="199" t="s">
        <v>214</v>
      </c>
      <c r="C13" s="113">
        <v>0.43840420868040331</v>
      </c>
      <c r="D13" s="115">
        <v>20</v>
      </c>
      <c r="E13" s="114">
        <v>10</v>
      </c>
      <c r="F13" s="114">
        <v>31</v>
      </c>
      <c r="G13" s="114">
        <v>21</v>
      </c>
      <c r="H13" s="140">
        <v>30</v>
      </c>
      <c r="I13" s="115">
        <v>-10</v>
      </c>
      <c r="J13" s="116">
        <v>-33.333333333333336</v>
      </c>
    </row>
    <row r="14" spans="1:15" s="287" customFormat="1" ht="24.95" customHeight="1" x14ac:dyDescent="0.2">
      <c r="A14" s="193" t="s">
        <v>215</v>
      </c>
      <c r="B14" s="199" t="s">
        <v>137</v>
      </c>
      <c r="C14" s="113">
        <v>8.7900043840420867</v>
      </c>
      <c r="D14" s="115">
        <v>401</v>
      </c>
      <c r="E14" s="114">
        <v>270</v>
      </c>
      <c r="F14" s="114">
        <v>561</v>
      </c>
      <c r="G14" s="114">
        <v>314</v>
      </c>
      <c r="H14" s="140">
        <v>527</v>
      </c>
      <c r="I14" s="115">
        <v>-126</v>
      </c>
      <c r="J14" s="116">
        <v>-23.908918406072107</v>
      </c>
      <c r="K14" s="110"/>
      <c r="L14" s="110"/>
      <c r="M14" s="110"/>
      <c r="N14" s="110"/>
      <c r="O14" s="110"/>
    </row>
    <row r="15" spans="1:15" s="110" customFormat="1" ht="24.95" customHeight="1" x14ac:dyDescent="0.2">
      <c r="A15" s="193" t="s">
        <v>216</v>
      </c>
      <c r="B15" s="199" t="s">
        <v>217</v>
      </c>
      <c r="C15" s="113">
        <v>1.6440157825515125</v>
      </c>
      <c r="D15" s="115">
        <v>75</v>
      </c>
      <c r="E15" s="114">
        <v>65</v>
      </c>
      <c r="F15" s="114">
        <v>124</v>
      </c>
      <c r="G15" s="114">
        <v>71</v>
      </c>
      <c r="H15" s="140">
        <v>120</v>
      </c>
      <c r="I15" s="115">
        <v>-45</v>
      </c>
      <c r="J15" s="116">
        <v>-37.5</v>
      </c>
    </row>
    <row r="16" spans="1:15" s="287" customFormat="1" ht="24.95" customHeight="1" x14ac:dyDescent="0.2">
      <c r="A16" s="193" t="s">
        <v>218</v>
      </c>
      <c r="B16" s="199" t="s">
        <v>141</v>
      </c>
      <c r="C16" s="113">
        <v>4.9320473476545379</v>
      </c>
      <c r="D16" s="115">
        <v>225</v>
      </c>
      <c r="E16" s="114">
        <v>133</v>
      </c>
      <c r="F16" s="114">
        <v>317</v>
      </c>
      <c r="G16" s="114">
        <v>188</v>
      </c>
      <c r="H16" s="140">
        <v>321</v>
      </c>
      <c r="I16" s="115">
        <v>-96</v>
      </c>
      <c r="J16" s="116">
        <v>-29.906542056074766</v>
      </c>
      <c r="K16" s="110"/>
      <c r="L16" s="110"/>
      <c r="M16" s="110"/>
      <c r="N16" s="110"/>
      <c r="O16" s="110"/>
    </row>
    <row r="17" spans="1:15" s="110" customFormat="1" ht="24.95" customHeight="1" x14ac:dyDescent="0.2">
      <c r="A17" s="193" t="s">
        <v>142</v>
      </c>
      <c r="B17" s="199" t="s">
        <v>220</v>
      </c>
      <c r="C17" s="113">
        <v>2.2139412538360368</v>
      </c>
      <c r="D17" s="115">
        <v>101</v>
      </c>
      <c r="E17" s="114">
        <v>72</v>
      </c>
      <c r="F17" s="114">
        <v>120</v>
      </c>
      <c r="G17" s="114">
        <v>55</v>
      </c>
      <c r="H17" s="140">
        <v>86</v>
      </c>
      <c r="I17" s="115">
        <v>15</v>
      </c>
      <c r="J17" s="116">
        <v>17.441860465116278</v>
      </c>
    </row>
    <row r="18" spans="1:15" s="287" customFormat="1" ht="24.95" customHeight="1" x14ac:dyDescent="0.2">
      <c r="A18" s="201" t="s">
        <v>144</v>
      </c>
      <c r="B18" s="202" t="s">
        <v>145</v>
      </c>
      <c r="C18" s="113">
        <v>11.92459447610697</v>
      </c>
      <c r="D18" s="115">
        <v>544</v>
      </c>
      <c r="E18" s="114">
        <v>343</v>
      </c>
      <c r="F18" s="114">
        <v>721</v>
      </c>
      <c r="G18" s="114">
        <v>500</v>
      </c>
      <c r="H18" s="140">
        <v>778</v>
      </c>
      <c r="I18" s="115">
        <v>-234</v>
      </c>
      <c r="J18" s="116">
        <v>-30.077120822622106</v>
      </c>
      <c r="K18" s="110"/>
      <c r="L18" s="110"/>
      <c r="M18" s="110"/>
      <c r="N18" s="110"/>
      <c r="O18" s="110"/>
    </row>
    <row r="19" spans="1:15" s="110" customFormat="1" ht="24.95" customHeight="1" x14ac:dyDescent="0.2">
      <c r="A19" s="193" t="s">
        <v>146</v>
      </c>
      <c r="B19" s="199" t="s">
        <v>147</v>
      </c>
      <c r="C19" s="113">
        <v>14.796142042963613</v>
      </c>
      <c r="D19" s="115">
        <v>675</v>
      </c>
      <c r="E19" s="114">
        <v>538</v>
      </c>
      <c r="F19" s="114">
        <v>1081</v>
      </c>
      <c r="G19" s="114">
        <v>624</v>
      </c>
      <c r="H19" s="140">
        <v>604</v>
      </c>
      <c r="I19" s="115">
        <v>71</v>
      </c>
      <c r="J19" s="116">
        <v>11.754966887417218</v>
      </c>
    </row>
    <row r="20" spans="1:15" s="287" customFormat="1" ht="24.95" customHeight="1" x14ac:dyDescent="0.2">
      <c r="A20" s="193" t="s">
        <v>148</v>
      </c>
      <c r="B20" s="199" t="s">
        <v>149</v>
      </c>
      <c r="C20" s="113">
        <v>9.3380096448925904</v>
      </c>
      <c r="D20" s="115">
        <v>426</v>
      </c>
      <c r="E20" s="114">
        <v>394</v>
      </c>
      <c r="F20" s="114">
        <v>563</v>
      </c>
      <c r="G20" s="114">
        <v>406</v>
      </c>
      <c r="H20" s="140">
        <v>553</v>
      </c>
      <c r="I20" s="115">
        <v>-127</v>
      </c>
      <c r="J20" s="116">
        <v>-22.965641952983724</v>
      </c>
      <c r="K20" s="110"/>
      <c r="L20" s="110"/>
      <c r="M20" s="110"/>
      <c r="N20" s="110"/>
      <c r="O20" s="110"/>
    </row>
    <row r="21" spans="1:15" s="110" customFormat="1" ht="24.95" customHeight="1" x14ac:dyDescent="0.2">
      <c r="A21" s="201" t="s">
        <v>150</v>
      </c>
      <c r="B21" s="202" t="s">
        <v>151</v>
      </c>
      <c r="C21" s="113">
        <v>9.0749671196843487</v>
      </c>
      <c r="D21" s="115">
        <v>414</v>
      </c>
      <c r="E21" s="114">
        <v>244</v>
      </c>
      <c r="F21" s="114">
        <v>320</v>
      </c>
      <c r="G21" s="114">
        <v>558</v>
      </c>
      <c r="H21" s="140">
        <v>468</v>
      </c>
      <c r="I21" s="115">
        <v>-54</v>
      </c>
      <c r="J21" s="116">
        <v>-11.538461538461538</v>
      </c>
    </row>
    <row r="22" spans="1:15" s="110" customFormat="1" ht="24.95" customHeight="1" x14ac:dyDescent="0.2">
      <c r="A22" s="201" t="s">
        <v>152</v>
      </c>
      <c r="B22" s="199" t="s">
        <v>153</v>
      </c>
      <c r="C22" s="113">
        <v>0.96448925909688732</v>
      </c>
      <c r="D22" s="115">
        <v>44</v>
      </c>
      <c r="E22" s="114">
        <v>40</v>
      </c>
      <c r="F22" s="114">
        <v>126</v>
      </c>
      <c r="G22" s="114">
        <v>43</v>
      </c>
      <c r="H22" s="140">
        <v>60</v>
      </c>
      <c r="I22" s="115">
        <v>-16</v>
      </c>
      <c r="J22" s="116">
        <v>-26.666666666666668</v>
      </c>
    </row>
    <row r="23" spans="1:15" s="110" customFormat="1" ht="24.95" customHeight="1" x14ac:dyDescent="0.2">
      <c r="A23" s="193" t="s">
        <v>154</v>
      </c>
      <c r="B23" s="199" t="s">
        <v>155</v>
      </c>
      <c r="C23" s="113">
        <v>0.76720736519070587</v>
      </c>
      <c r="D23" s="115">
        <v>35</v>
      </c>
      <c r="E23" s="114">
        <v>23</v>
      </c>
      <c r="F23" s="114">
        <v>99</v>
      </c>
      <c r="G23" s="114">
        <v>25</v>
      </c>
      <c r="H23" s="140">
        <v>43</v>
      </c>
      <c r="I23" s="115">
        <v>-8</v>
      </c>
      <c r="J23" s="116">
        <v>-18.604651162790699</v>
      </c>
    </row>
    <row r="24" spans="1:15" s="110" customFormat="1" ht="24.95" customHeight="1" x14ac:dyDescent="0.2">
      <c r="A24" s="193" t="s">
        <v>156</v>
      </c>
      <c r="B24" s="199" t="s">
        <v>221</v>
      </c>
      <c r="C24" s="113">
        <v>4.1648399824638318</v>
      </c>
      <c r="D24" s="115">
        <v>190</v>
      </c>
      <c r="E24" s="114">
        <v>95</v>
      </c>
      <c r="F24" s="114">
        <v>253</v>
      </c>
      <c r="G24" s="114">
        <v>159</v>
      </c>
      <c r="H24" s="140">
        <v>218</v>
      </c>
      <c r="I24" s="115">
        <v>-28</v>
      </c>
      <c r="J24" s="116">
        <v>-12.844036697247706</v>
      </c>
    </row>
    <row r="25" spans="1:15" s="110" customFormat="1" ht="24.95" customHeight="1" x14ac:dyDescent="0.2">
      <c r="A25" s="193" t="s">
        <v>222</v>
      </c>
      <c r="B25" s="204" t="s">
        <v>159</v>
      </c>
      <c r="C25" s="113">
        <v>5.3704515563349409</v>
      </c>
      <c r="D25" s="115">
        <v>245</v>
      </c>
      <c r="E25" s="114">
        <v>176</v>
      </c>
      <c r="F25" s="114">
        <v>269</v>
      </c>
      <c r="G25" s="114">
        <v>296</v>
      </c>
      <c r="H25" s="140">
        <v>285</v>
      </c>
      <c r="I25" s="115">
        <v>-40</v>
      </c>
      <c r="J25" s="116">
        <v>-14.035087719298245</v>
      </c>
    </row>
    <row r="26" spans="1:15" s="110" customFormat="1" ht="24.95" customHeight="1" x14ac:dyDescent="0.2">
      <c r="A26" s="201">
        <v>782.78300000000002</v>
      </c>
      <c r="B26" s="203" t="s">
        <v>160</v>
      </c>
      <c r="C26" s="113">
        <v>11.836913634370889</v>
      </c>
      <c r="D26" s="115">
        <v>540</v>
      </c>
      <c r="E26" s="114">
        <v>329</v>
      </c>
      <c r="F26" s="114">
        <v>508</v>
      </c>
      <c r="G26" s="114">
        <v>388</v>
      </c>
      <c r="H26" s="140">
        <v>438</v>
      </c>
      <c r="I26" s="115">
        <v>102</v>
      </c>
      <c r="J26" s="116">
        <v>23.287671232876711</v>
      </c>
    </row>
    <row r="27" spans="1:15" s="110" customFormat="1" ht="24.95" customHeight="1" x14ac:dyDescent="0.2">
      <c r="A27" s="193" t="s">
        <v>161</v>
      </c>
      <c r="B27" s="199" t="s">
        <v>162</v>
      </c>
      <c r="C27" s="113">
        <v>3.0249890398947832</v>
      </c>
      <c r="D27" s="115">
        <v>138</v>
      </c>
      <c r="E27" s="114">
        <v>101</v>
      </c>
      <c r="F27" s="114">
        <v>267</v>
      </c>
      <c r="G27" s="114">
        <v>134</v>
      </c>
      <c r="H27" s="140">
        <v>123</v>
      </c>
      <c r="I27" s="115">
        <v>15</v>
      </c>
      <c r="J27" s="116">
        <v>12.195121951219512</v>
      </c>
    </row>
    <row r="28" spans="1:15" s="110" customFormat="1" ht="24.95" customHeight="1" x14ac:dyDescent="0.2">
      <c r="A28" s="193" t="s">
        <v>163</v>
      </c>
      <c r="B28" s="199" t="s">
        <v>164</v>
      </c>
      <c r="C28" s="113">
        <v>1.4467338886453309</v>
      </c>
      <c r="D28" s="115">
        <v>66</v>
      </c>
      <c r="E28" s="114">
        <v>59</v>
      </c>
      <c r="F28" s="114">
        <v>158</v>
      </c>
      <c r="G28" s="114">
        <v>67</v>
      </c>
      <c r="H28" s="140">
        <v>110</v>
      </c>
      <c r="I28" s="115">
        <v>-44</v>
      </c>
      <c r="J28" s="116">
        <v>-40</v>
      </c>
    </row>
    <row r="29" spans="1:15" s="110" customFormat="1" ht="24.95" customHeight="1" x14ac:dyDescent="0.2">
      <c r="A29" s="193">
        <v>86</v>
      </c>
      <c r="B29" s="199" t="s">
        <v>165</v>
      </c>
      <c r="C29" s="113">
        <v>6.1595791319596671</v>
      </c>
      <c r="D29" s="115">
        <v>281</v>
      </c>
      <c r="E29" s="114">
        <v>250</v>
      </c>
      <c r="F29" s="114">
        <v>448</v>
      </c>
      <c r="G29" s="114">
        <v>270</v>
      </c>
      <c r="H29" s="140">
        <v>306</v>
      </c>
      <c r="I29" s="115">
        <v>-25</v>
      </c>
      <c r="J29" s="116">
        <v>-8.1699346405228752</v>
      </c>
    </row>
    <row r="30" spans="1:15" s="110" customFormat="1" ht="24.95" customHeight="1" x14ac:dyDescent="0.2">
      <c r="A30" s="193">
        <v>87.88</v>
      </c>
      <c r="B30" s="204" t="s">
        <v>166</v>
      </c>
      <c r="C30" s="113">
        <v>5.7211749232792632</v>
      </c>
      <c r="D30" s="115">
        <v>261</v>
      </c>
      <c r="E30" s="114">
        <v>313</v>
      </c>
      <c r="F30" s="114">
        <v>356</v>
      </c>
      <c r="G30" s="114">
        <v>212</v>
      </c>
      <c r="H30" s="140">
        <v>226</v>
      </c>
      <c r="I30" s="115">
        <v>35</v>
      </c>
      <c r="J30" s="116">
        <v>15.486725663716815</v>
      </c>
    </row>
    <row r="31" spans="1:15" s="110" customFormat="1" ht="24.95" customHeight="1" x14ac:dyDescent="0.2">
      <c r="A31" s="193" t="s">
        <v>167</v>
      </c>
      <c r="B31" s="199" t="s">
        <v>168</v>
      </c>
      <c r="C31" s="113">
        <v>2.761946514686541</v>
      </c>
      <c r="D31" s="115">
        <v>126</v>
      </c>
      <c r="E31" s="114">
        <v>98</v>
      </c>
      <c r="F31" s="114">
        <v>194</v>
      </c>
      <c r="G31" s="114">
        <v>130</v>
      </c>
      <c r="H31" s="140">
        <v>117</v>
      </c>
      <c r="I31" s="115">
        <v>9</v>
      </c>
      <c r="J31" s="116">
        <v>7.6923076923076925</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3.4195528277071459</v>
      </c>
      <c r="D34" s="115">
        <v>156</v>
      </c>
      <c r="E34" s="114">
        <v>102</v>
      </c>
      <c r="F34" s="114">
        <v>199</v>
      </c>
      <c r="G34" s="114">
        <v>148</v>
      </c>
      <c r="H34" s="140">
        <v>166</v>
      </c>
      <c r="I34" s="115">
        <v>-10</v>
      </c>
      <c r="J34" s="116">
        <v>-6.024096385542169</v>
      </c>
    </row>
    <row r="35" spans="1:10" s="110" customFormat="1" ht="24.95" customHeight="1" x14ac:dyDescent="0.2">
      <c r="A35" s="292" t="s">
        <v>171</v>
      </c>
      <c r="B35" s="293" t="s">
        <v>172</v>
      </c>
      <c r="C35" s="113">
        <v>21.153003068829459</v>
      </c>
      <c r="D35" s="115">
        <v>965</v>
      </c>
      <c r="E35" s="114">
        <v>623</v>
      </c>
      <c r="F35" s="114">
        <v>1313</v>
      </c>
      <c r="G35" s="114">
        <v>835</v>
      </c>
      <c r="H35" s="140">
        <v>1335</v>
      </c>
      <c r="I35" s="115">
        <v>-370</v>
      </c>
      <c r="J35" s="116">
        <v>-27.715355805243444</v>
      </c>
    </row>
    <row r="36" spans="1:10" s="110" customFormat="1" ht="24.95" customHeight="1" x14ac:dyDescent="0.2">
      <c r="A36" s="294" t="s">
        <v>173</v>
      </c>
      <c r="B36" s="295" t="s">
        <v>174</v>
      </c>
      <c r="C36" s="125">
        <v>75.427444103463387</v>
      </c>
      <c r="D36" s="143">
        <v>3441</v>
      </c>
      <c r="E36" s="144">
        <v>2660</v>
      </c>
      <c r="F36" s="144">
        <v>4642</v>
      </c>
      <c r="G36" s="144">
        <v>3312</v>
      </c>
      <c r="H36" s="145">
        <v>3551</v>
      </c>
      <c r="I36" s="143">
        <v>-110</v>
      </c>
      <c r="J36" s="146">
        <v>-3.0977189524077726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4562</v>
      </c>
      <c r="F11" s="264">
        <v>3385</v>
      </c>
      <c r="G11" s="264">
        <v>6154</v>
      </c>
      <c r="H11" s="264">
        <v>4295</v>
      </c>
      <c r="I11" s="265">
        <v>5052</v>
      </c>
      <c r="J11" s="263">
        <v>-490</v>
      </c>
      <c r="K11" s="266">
        <v>-9.699129057798892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31.565103024989039</v>
      </c>
      <c r="E13" s="115">
        <v>1440</v>
      </c>
      <c r="F13" s="114">
        <v>947</v>
      </c>
      <c r="G13" s="114">
        <v>1437</v>
      </c>
      <c r="H13" s="114">
        <v>1425</v>
      </c>
      <c r="I13" s="140">
        <v>1509</v>
      </c>
      <c r="J13" s="115">
        <v>-69</v>
      </c>
      <c r="K13" s="116">
        <v>-4.5725646123260439</v>
      </c>
    </row>
    <row r="14" spans="1:15" ht="15.95" customHeight="1" x14ac:dyDescent="0.2">
      <c r="A14" s="306" t="s">
        <v>230</v>
      </c>
      <c r="B14" s="307"/>
      <c r="C14" s="308"/>
      <c r="D14" s="113">
        <v>56.291100394563784</v>
      </c>
      <c r="E14" s="115">
        <v>2568</v>
      </c>
      <c r="F14" s="114">
        <v>2029</v>
      </c>
      <c r="G14" s="114">
        <v>4030</v>
      </c>
      <c r="H14" s="114">
        <v>2368</v>
      </c>
      <c r="I14" s="140">
        <v>2920</v>
      </c>
      <c r="J14" s="115">
        <v>-352</v>
      </c>
      <c r="K14" s="116">
        <v>-12.054794520547945</v>
      </c>
    </row>
    <row r="15" spans="1:15" ht="15.95" customHeight="1" x14ac:dyDescent="0.2">
      <c r="A15" s="306" t="s">
        <v>231</v>
      </c>
      <c r="B15" s="307"/>
      <c r="C15" s="308"/>
      <c r="D15" s="113">
        <v>5.7211749232792632</v>
      </c>
      <c r="E15" s="115">
        <v>261</v>
      </c>
      <c r="F15" s="114">
        <v>187</v>
      </c>
      <c r="G15" s="114">
        <v>359</v>
      </c>
      <c r="H15" s="114">
        <v>258</v>
      </c>
      <c r="I15" s="140">
        <v>328</v>
      </c>
      <c r="J15" s="115">
        <v>-67</v>
      </c>
      <c r="K15" s="116">
        <v>-20.426829268292682</v>
      </c>
    </row>
    <row r="16" spans="1:15" ht="15.95" customHeight="1" x14ac:dyDescent="0.2">
      <c r="A16" s="306" t="s">
        <v>232</v>
      </c>
      <c r="B16" s="307"/>
      <c r="C16" s="308"/>
      <c r="D16" s="113">
        <v>6.4007014467338887</v>
      </c>
      <c r="E16" s="115">
        <v>292</v>
      </c>
      <c r="F16" s="114">
        <v>222</v>
      </c>
      <c r="G16" s="114">
        <v>328</v>
      </c>
      <c r="H16" s="114">
        <v>244</v>
      </c>
      <c r="I16" s="140">
        <v>295</v>
      </c>
      <c r="J16" s="115">
        <v>-3</v>
      </c>
      <c r="K16" s="116">
        <v>-1.0169491525423728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1.6659359929855326</v>
      </c>
      <c r="E18" s="115">
        <v>76</v>
      </c>
      <c r="F18" s="114">
        <v>57</v>
      </c>
      <c r="G18" s="114">
        <v>161</v>
      </c>
      <c r="H18" s="114">
        <v>79</v>
      </c>
      <c r="I18" s="140">
        <v>60</v>
      </c>
      <c r="J18" s="115">
        <v>16</v>
      </c>
      <c r="K18" s="116">
        <v>26.666666666666668</v>
      </c>
    </row>
    <row r="19" spans="1:11" ht="14.1" customHeight="1" x14ac:dyDescent="0.2">
      <c r="A19" s="306" t="s">
        <v>235</v>
      </c>
      <c r="B19" s="307" t="s">
        <v>236</v>
      </c>
      <c r="C19" s="308"/>
      <c r="D19" s="113">
        <v>1.2494519947391496</v>
      </c>
      <c r="E19" s="115">
        <v>57</v>
      </c>
      <c r="F19" s="114">
        <v>48</v>
      </c>
      <c r="G19" s="114">
        <v>143</v>
      </c>
      <c r="H19" s="114">
        <v>64</v>
      </c>
      <c r="I19" s="140">
        <v>46</v>
      </c>
      <c r="J19" s="115">
        <v>11</v>
      </c>
      <c r="K19" s="116">
        <v>23.913043478260871</v>
      </c>
    </row>
    <row r="20" spans="1:11" ht="14.1" customHeight="1" x14ac:dyDescent="0.2">
      <c r="A20" s="306">
        <v>12</v>
      </c>
      <c r="B20" s="307" t="s">
        <v>237</v>
      </c>
      <c r="C20" s="308"/>
      <c r="D20" s="113">
        <v>4.0113985094256908</v>
      </c>
      <c r="E20" s="115">
        <v>183</v>
      </c>
      <c r="F20" s="114">
        <v>99</v>
      </c>
      <c r="G20" s="114">
        <v>146</v>
      </c>
      <c r="H20" s="114">
        <v>151</v>
      </c>
      <c r="I20" s="140">
        <v>215</v>
      </c>
      <c r="J20" s="115">
        <v>-32</v>
      </c>
      <c r="K20" s="116">
        <v>-14.883720930232558</v>
      </c>
    </row>
    <row r="21" spans="1:11" ht="14.1" customHeight="1" x14ac:dyDescent="0.2">
      <c r="A21" s="306">
        <v>21</v>
      </c>
      <c r="B21" s="307" t="s">
        <v>238</v>
      </c>
      <c r="C21" s="308"/>
      <c r="D21" s="113">
        <v>0.63568610258658487</v>
      </c>
      <c r="E21" s="115">
        <v>29</v>
      </c>
      <c r="F21" s="114">
        <v>10</v>
      </c>
      <c r="G21" s="114">
        <v>18</v>
      </c>
      <c r="H21" s="114">
        <v>17</v>
      </c>
      <c r="I21" s="140">
        <v>21</v>
      </c>
      <c r="J21" s="115">
        <v>8</v>
      </c>
      <c r="K21" s="116">
        <v>38.095238095238095</v>
      </c>
    </row>
    <row r="22" spans="1:11" ht="14.1" customHeight="1" x14ac:dyDescent="0.2">
      <c r="A22" s="306">
        <v>22</v>
      </c>
      <c r="B22" s="307" t="s">
        <v>239</v>
      </c>
      <c r="C22" s="308"/>
      <c r="D22" s="113">
        <v>3.0249890398947832</v>
      </c>
      <c r="E22" s="115">
        <v>138</v>
      </c>
      <c r="F22" s="114">
        <v>65</v>
      </c>
      <c r="G22" s="114">
        <v>142</v>
      </c>
      <c r="H22" s="114">
        <v>61</v>
      </c>
      <c r="I22" s="140">
        <v>88</v>
      </c>
      <c r="J22" s="115">
        <v>50</v>
      </c>
      <c r="K22" s="116">
        <v>56.81818181818182</v>
      </c>
    </row>
    <row r="23" spans="1:11" ht="14.1" customHeight="1" x14ac:dyDescent="0.2">
      <c r="A23" s="306">
        <v>23</v>
      </c>
      <c r="B23" s="307" t="s">
        <v>240</v>
      </c>
      <c r="C23" s="308"/>
      <c r="D23" s="113">
        <v>0.32880315651030251</v>
      </c>
      <c r="E23" s="115">
        <v>15</v>
      </c>
      <c r="F23" s="114">
        <v>9</v>
      </c>
      <c r="G23" s="114">
        <v>50</v>
      </c>
      <c r="H23" s="114">
        <v>15</v>
      </c>
      <c r="I23" s="140">
        <v>14</v>
      </c>
      <c r="J23" s="115">
        <v>1</v>
      </c>
      <c r="K23" s="116">
        <v>7.1428571428571432</v>
      </c>
    </row>
    <row r="24" spans="1:11" ht="14.1" customHeight="1" x14ac:dyDescent="0.2">
      <c r="A24" s="306">
        <v>24</v>
      </c>
      <c r="B24" s="307" t="s">
        <v>241</v>
      </c>
      <c r="C24" s="308"/>
      <c r="D24" s="113">
        <v>5.3266111354669006</v>
      </c>
      <c r="E24" s="115">
        <v>243</v>
      </c>
      <c r="F24" s="114">
        <v>181</v>
      </c>
      <c r="G24" s="114">
        <v>411</v>
      </c>
      <c r="H24" s="114">
        <v>228</v>
      </c>
      <c r="I24" s="140">
        <v>414</v>
      </c>
      <c r="J24" s="115">
        <v>-171</v>
      </c>
      <c r="K24" s="116">
        <v>-41.304347826086953</v>
      </c>
    </row>
    <row r="25" spans="1:11" ht="14.1" customHeight="1" x14ac:dyDescent="0.2">
      <c r="A25" s="306">
        <v>25</v>
      </c>
      <c r="B25" s="307" t="s">
        <v>242</v>
      </c>
      <c r="C25" s="308"/>
      <c r="D25" s="113">
        <v>4.1209995615957915</v>
      </c>
      <c r="E25" s="115">
        <v>188</v>
      </c>
      <c r="F25" s="114">
        <v>162</v>
      </c>
      <c r="G25" s="114">
        <v>294</v>
      </c>
      <c r="H25" s="114">
        <v>169</v>
      </c>
      <c r="I25" s="140">
        <v>234</v>
      </c>
      <c r="J25" s="115">
        <v>-46</v>
      </c>
      <c r="K25" s="116">
        <v>-19.658119658119659</v>
      </c>
    </row>
    <row r="26" spans="1:11" ht="14.1" customHeight="1" x14ac:dyDescent="0.2">
      <c r="A26" s="306">
        <v>26</v>
      </c>
      <c r="B26" s="307" t="s">
        <v>243</v>
      </c>
      <c r="C26" s="308"/>
      <c r="D26" s="113">
        <v>3.2441911442349847</v>
      </c>
      <c r="E26" s="115">
        <v>148</v>
      </c>
      <c r="F26" s="114">
        <v>76</v>
      </c>
      <c r="G26" s="114">
        <v>173</v>
      </c>
      <c r="H26" s="114">
        <v>105</v>
      </c>
      <c r="I26" s="140">
        <v>177</v>
      </c>
      <c r="J26" s="115">
        <v>-29</v>
      </c>
      <c r="K26" s="116">
        <v>-16.384180790960453</v>
      </c>
    </row>
    <row r="27" spans="1:11" ht="14.1" customHeight="1" x14ac:dyDescent="0.2">
      <c r="A27" s="306">
        <v>27</v>
      </c>
      <c r="B27" s="307" t="s">
        <v>244</v>
      </c>
      <c r="C27" s="308"/>
      <c r="D27" s="113">
        <v>0.78912757562472602</v>
      </c>
      <c r="E27" s="115">
        <v>36</v>
      </c>
      <c r="F27" s="114">
        <v>28</v>
      </c>
      <c r="G27" s="114">
        <v>59</v>
      </c>
      <c r="H27" s="114">
        <v>46</v>
      </c>
      <c r="I27" s="140">
        <v>47</v>
      </c>
      <c r="J27" s="115">
        <v>-11</v>
      </c>
      <c r="K27" s="116">
        <v>-23.404255319148938</v>
      </c>
    </row>
    <row r="28" spans="1:11" ht="14.1" customHeight="1" x14ac:dyDescent="0.2">
      <c r="A28" s="306">
        <v>28</v>
      </c>
      <c r="B28" s="307" t="s">
        <v>245</v>
      </c>
      <c r="C28" s="308"/>
      <c r="D28" s="113">
        <v>6.5760631302060502E-2</v>
      </c>
      <c r="E28" s="115">
        <v>3</v>
      </c>
      <c r="F28" s="114">
        <v>4</v>
      </c>
      <c r="G28" s="114" t="s">
        <v>513</v>
      </c>
      <c r="H28" s="114">
        <v>8</v>
      </c>
      <c r="I28" s="140">
        <v>4</v>
      </c>
      <c r="J28" s="115">
        <v>-1</v>
      </c>
      <c r="K28" s="116">
        <v>-25</v>
      </c>
    </row>
    <row r="29" spans="1:11" ht="14.1" customHeight="1" x14ac:dyDescent="0.2">
      <c r="A29" s="306">
        <v>29</v>
      </c>
      <c r="B29" s="307" t="s">
        <v>246</v>
      </c>
      <c r="C29" s="308"/>
      <c r="D29" s="113">
        <v>4.4717229285401139</v>
      </c>
      <c r="E29" s="115">
        <v>204</v>
      </c>
      <c r="F29" s="114">
        <v>144</v>
      </c>
      <c r="G29" s="114">
        <v>190</v>
      </c>
      <c r="H29" s="114">
        <v>202</v>
      </c>
      <c r="I29" s="140">
        <v>229</v>
      </c>
      <c r="J29" s="115">
        <v>-25</v>
      </c>
      <c r="K29" s="116">
        <v>-10.91703056768559</v>
      </c>
    </row>
    <row r="30" spans="1:11" ht="14.1" customHeight="1" x14ac:dyDescent="0.2">
      <c r="A30" s="306" t="s">
        <v>247</v>
      </c>
      <c r="B30" s="307" t="s">
        <v>248</v>
      </c>
      <c r="C30" s="308"/>
      <c r="D30" s="113">
        <v>1.7755370451556336</v>
      </c>
      <c r="E30" s="115">
        <v>81</v>
      </c>
      <c r="F30" s="114">
        <v>33</v>
      </c>
      <c r="G30" s="114">
        <v>65</v>
      </c>
      <c r="H30" s="114">
        <v>37</v>
      </c>
      <c r="I30" s="140" t="s">
        <v>513</v>
      </c>
      <c r="J30" s="115" t="s">
        <v>513</v>
      </c>
      <c r="K30" s="116" t="s">
        <v>513</v>
      </c>
    </row>
    <row r="31" spans="1:11" ht="14.1" customHeight="1" x14ac:dyDescent="0.2">
      <c r="A31" s="306" t="s">
        <v>249</v>
      </c>
      <c r="B31" s="307" t="s">
        <v>250</v>
      </c>
      <c r="C31" s="308"/>
      <c r="D31" s="113">
        <v>2.6961858833844805</v>
      </c>
      <c r="E31" s="115">
        <v>123</v>
      </c>
      <c r="F31" s="114">
        <v>111</v>
      </c>
      <c r="G31" s="114">
        <v>125</v>
      </c>
      <c r="H31" s="114">
        <v>165</v>
      </c>
      <c r="I31" s="140">
        <v>149</v>
      </c>
      <c r="J31" s="115">
        <v>-26</v>
      </c>
      <c r="K31" s="116">
        <v>-17.449664429530202</v>
      </c>
    </row>
    <row r="32" spans="1:11" ht="14.1" customHeight="1" x14ac:dyDescent="0.2">
      <c r="A32" s="306">
        <v>31</v>
      </c>
      <c r="B32" s="307" t="s">
        <v>251</v>
      </c>
      <c r="C32" s="308"/>
      <c r="D32" s="113">
        <v>0.37264357737834281</v>
      </c>
      <c r="E32" s="115">
        <v>17</v>
      </c>
      <c r="F32" s="114">
        <v>9</v>
      </c>
      <c r="G32" s="114">
        <v>19</v>
      </c>
      <c r="H32" s="114">
        <v>14</v>
      </c>
      <c r="I32" s="140">
        <v>19</v>
      </c>
      <c r="J32" s="115">
        <v>-2</v>
      </c>
      <c r="K32" s="116">
        <v>-10.526315789473685</v>
      </c>
    </row>
    <row r="33" spans="1:11" ht="14.1" customHeight="1" x14ac:dyDescent="0.2">
      <c r="A33" s="306">
        <v>32</v>
      </c>
      <c r="B33" s="307" t="s">
        <v>252</v>
      </c>
      <c r="C33" s="308"/>
      <c r="D33" s="113">
        <v>4.4278825076720736</v>
      </c>
      <c r="E33" s="115">
        <v>202</v>
      </c>
      <c r="F33" s="114">
        <v>117</v>
      </c>
      <c r="G33" s="114">
        <v>250</v>
      </c>
      <c r="H33" s="114">
        <v>209</v>
      </c>
      <c r="I33" s="140">
        <v>352</v>
      </c>
      <c r="J33" s="115">
        <v>-150</v>
      </c>
      <c r="K33" s="116">
        <v>-42.613636363636367</v>
      </c>
    </row>
    <row r="34" spans="1:11" ht="14.1" customHeight="1" x14ac:dyDescent="0.2">
      <c r="A34" s="306">
        <v>33</v>
      </c>
      <c r="B34" s="307" t="s">
        <v>253</v>
      </c>
      <c r="C34" s="308"/>
      <c r="D34" s="113">
        <v>2.1262604120999562</v>
      </c>
      <c r="E34" s="115">
        <v>97</v>
      </c>
      <c r="F34" s="114">
        <v>46</v>
      </c>
      <c r="G34" s="114">
        <v>105</v>
      </c>
      <c r="H34" s="114">
        <v>63</v>
      </c>
      <c r="I34" s="140">
        <v>100</v>
      </c>
      <c r="J34" s="115">
        <v>-3</v>
      </c>
      <c r="K34" s="116">
        <v>-3</v>
      </c>
    </row>
    <row r="35" spans="1:11" ht="14.1" customHeight="1" x14ac:dyDescent="0.2">
      <c r="A35" s="306">
        <v>34</v>
      </c>
      <c r="B35" s="307" t="s">
        <v>254</v>
      </c>
      <c r="C35" s="308"/>
      <c r="D35" s="113">
        <v>2.389302937308198</v>
      </c>
      <c r="E35" s="115">
        <v>109</v>
      </c>
      <c r="F35" s="114">
        <v>57</v>
      </c>
      <c r="G35" s="114">
        <v>111</v>
      </c>
      <c r="H35" s="114">
        <v>113</v>
      </c>
      <c r="I35" s="140">
        <v>133</v>
      </c>
      <c r="J35" s="115">
        <v>-24</v>
      </c>
      <c r="K35" s="116">
        <v>-18.045112781954888</v>
      </c>
    </row>
    <row r="36" spans="1:11" ht="14.1" customHeight="1" x14ac:dyDescent="0.2">
      <c r="A36" s="306">
        <v>41</v>
      </c>
      <c r="B36" s="307" t="s">
        <v>255</v>
      </c>
      <c r="C36" s="308"/>
      <c r="D36" s="113">
        <v>0.28496273564226215</v>
      </c>
      <c r="E36" s="115">
        <v>13</v>
      </c>
      <c r="F36" s="114" t="s">
        <v>513</v>
      </c>
      <c r="G36" s="114">
        <v>7</v>
      </c>
      <c r="H36" s="114">
        <v>12</v>
      </c>
      <c r="I36" s="140">
        <v>4</v>
      </c>
      <c r="J36" s="115">
        <v>9</v>
      </c>
      <c r="K36" s="116">
        <v>225</v>
      </c>
    </row>
    <row r="37" spans="1:11" ht="14.1" customHeight="1" x14ac:dyDescent="0.2">
      <c r="A37" s="306">
        <v>42</v>
      </c>
      <c r="B37" s="307" t="s">
        <v>256</v>
      </c>
      <c r="C37" s="308"/>
      <c r="D37" s="113">
        <v>0.15344147303814118</v>
      </c>
      <c r="E37" s="115">
        <v>7</v>
      </c>
      <c r="F37" s="114">
        <v>6</v>
      </c>
      <c r="G37" s="114">
        <v>8</v>
      </c>
      <c r="H37" s="114">
        <v>4</v>
      </c>
      <c r="I37" s="140">
        <v>7</v>
      </c>
      <c r="J37" s="115">
        <v>0</v>
      </c>
      <c r="K37" s="116">
        <v>0</v>
      </c>
    </row>
    <row r="38" spans="1:11" ht="14.1" customHeight="1" x14ac:dyDescent="0.2">
      <c r="A38" s="306">
        <v>43</v>
      </c>
      <c r="B38" s="307" t="s">
        <v>257</v>
      </c>
      <c r="C38" s="308"/>
      <c r="D38" s="113">
        <v>0.67952652345462516</v>
      </c>
      <c r="E38" s="115">
        <v>31</v>
      </c>
      <c r="F38" s="114">
        <v>28</v>
      </c>
      <c r="G38" s="114">
        <v>125</v>
      </c>
      <c r="H38" s="114">
        <v>44</v>
      </c>
      <c r="I38" s="140">
        <v>26</v>
      </c>
      <c r="J38" s="115">
        <v>5</v>
      </c>
      <c r="K38" s="116">
        <v>19.23076923076923</v>
      </c>
    </row>
    <row r="39" spans="1:11" ht="14.1" customHeight="1" x14ac:dyDescent="0.2">
      <c r="A39" s="306">
        <v>51</v>
      </c>
      <c r="B39" s="307" t="s">
        <v>258</v>
      </c>
      <c r="C39" s="308"/>
      <c r="D39" s="113">
        <v>11.617711530030688</v>
      </c>
      <c r="E39" s="115">
        <v>530</v>
      </c>
      <c r="F39" s="114">
        <v>377</v>
      </c>
      <c r="G39" s="114">
        <v>581</v>
      </c>
      <c r="H39" s="114">
        <v>438</v>
      </c>
      <c r="I39" s="140">
        <v>495</v>
      </c>
      <c r="J39" s="115">
        <v>35</v>
      </c>
      <c r="K39" s="116">
        <v>7.0707070707070709</v>
      </c>
    </row>
    <row r="40" spans="1:11" ht="14.1" customHeight="1" x14ac:dyDescent="0.2">
      <c r="A40" s="306" t="s">
        <v>259</v>
      </c>
      <c r="B40" s="307" t="s">
        <v>260</v>
      </c>
      <c r="C40" s="308"/>
      <c r="D40" s="113">
        <v>9.4476106970626912</v>
      </c>
      <c r="E40" s="115">
        <v>431</v>
      </c>
      <c r="F40" s="114">
        <v>303</v>
      </c>
      <c r="G40" s="114">
        <v>442</v>
      </c>
      <c r="H40" s="114">
        <v>359</v>
      </c>
      <c r="I40" s="140">
        <v>390</v>
      </c>
      <c r="J40" s="115">
        <v>41</v>
      </c>
      <c r="K40" s="116">
        <v>10.512820512820513</v>
      </c>
    </row>
    <row r="41" spans="1:11" ht="14.1" customHeight="1" x14ac:dyDescent="0.2">
      <c r="A41" s="306"/>
      <c r="B41" s="307" t="s">
        <v>261</v>
      </c>
      <c r="C41" s="308"/>
      <c r="D41" s="113">
        <v>7.5186321788689172</v>
      </c>
      <c r="E41" s="115">
        <v>343</v>
      </c>
      <c r="F41" s="114">
        <v>227</v>
      </c>
      <c r="G41" s="114">
        <v>382</v>
      </c>
      <c r="H41" s="114">
        <v>313</v>
      </c>
      <c r="I41" s="140">
        <v>333</v>
      </c>
      <c r="J41" s="115">
        <v>10</v>
      </c>
      <c r="K41" s="116">
        <v>3.0030030030030028</v>
      </c>
    </row>
    <row r="42" spans="1:11" ht="14.1" customHeight="1" x14ac:dyDescent="0.2">
      <c r="A42" s="306">
        <v>52</v>
      </c>
      <c r="B42" s="307" t="s">
        <v>262</v>
      </c>
      <c r="C42" s="308"/>
      <c r="D42" s="113">
        <v>5.4800526085050416</v>
      </c>
      <c r="E42" s="115">
        <v>250</v>
      </c>
      <c r="F42" s="114">
        <v>245</v>
      </c>
      <c r="G42" s="114">
        <v>312</v>
      </c>
      <c r="H42" s="114">
        <v>278</v>
      </c>
      <c r="I42" s="140">
        <v>349</v>
      </c>
      <c r="J42" s="115">
        <v>-99</v>
      </c>
      <c r="K42" s="116">
        <v>-28.366762177650429</v>
      </c>
    </row>
    <row r="43" spans="1:11" ht="14.1" customHeight="1" x14ac:dyDescent="0.2">
      <c r="A43" s="306" t="s">
        <v>263</v>
      </c>
      <c r="B43" s="307" t="s">
        <v>264</v>
      </c>
      <c r="C43" s="308"/>
      <c r="D43" s="113">
        <v>3.8579570363875493</v>
      </c>
      <c r="E43" s="115">
        <v>176</v>
      </c>
      <c r="F43" s="114">
        <v>176</v>
      </c>
      <c r="G43" s="114">
        <v>225</v>
      </c>
      <c r="H43" s="114">
        <v>207</v>
      </c>
      <c r="I43" s="140">
        <v>270</v>
      </c>
      <c r="J43" s="115">
        <v>-94</v>
      </c>
      <c r="K43" s="116">
        <v>-34.814814814814817</v>
      </c>
    </row>
    <row r="44" spans="1:11" ht="14.1" customHeight="1" x14ac:dyDescent="0.2">
      <c r="A44" s="306">
        <v>53</v>
      </c>
      <c r="B44" s="307" t="s">
        <v>265</v>
      </c>
      <c r="C44" s="308"/>
      <c r="D44" s="113">
        <v>0.87680841736080661</v>
      </c>
      <c r="E44" s="115">
        <v>40</v>
      </c>
      <c r="F44" s="114">
        <v>20</v>
      </c>
      <c r="G44" s="114">
        <v>41</v>
      </c>
      <c r="H44" s="114">
        <v>47</v>
      </c>
      <c r="I44" s="140">
        <v>19</v>
      </c>
      <c r="J44" s="115">
        <v>21</v>
      </c>
      <c r="K44" s="116">
        <v>110.52631578947368</v>
      </c>
    </row>
    <row r="45" spans="1:11" ht="14.1" customHeight="1" x14ac:dyDescent="0.2">
      <c r="A45" s="306" t="s">
        <v>266</v>
      </c>
      <c r="B45" s="307" t="s">
        <v>267</v>
      </c>
      <c r="C45" s="308"/>
      <c r="D45" s="113">
        <v>0.81104778605874617</v>
      </c>
      <c r="E45" s="115">
        <v>37</v>
      </c>
      <c r="F45" s="114">
        <v>19</v>
      </c>
      <c r="G45" s="114">
        <v>40</v>
      </c>
      <c r="H45" s="114">
        <v>47</v>
      </c>
      <c r="I45" s="140">
        <v>18</v>
      </c>
      <c r="J45" s="115">
        <v>19</v>
      </c>
      <c r="K45" s="116">
        <v>105.55555555555556</v>
      </c>
    </row>
    <row r="46" spans="1:11" ht="14.1" customHeight="1" x14ac:dyDescent="0.2">
      <c r="A46" s="306">
        <v>54</v>
      </c>
      <c r="B46" s="307" t="s">
        <v>268</v>
      </c>
      <c r="C46" s="308"/>
      <c r="D46" s="113">
        <v>4.5594037702761945</v>
      </c>
      <c r="E46" s="115">
        <v>208</v>
      </c>
      <c r="F46" s="114">
        <v>150</v>
      </c>
      <c r="G46" s="114">
        <v>207</v>
      </c>
      <c r="H46" s="114">
        <v>259</v>
      </c>
      <c r="I46" s="140">
        <v>208</v>
      </c>
      <c r="J46" s="115">
        <v>0</v>
      </c>
      <c r="K46" s="116">
        <v>0</v>
      </c>
    </row>
    <row r="47" spans="1:11" ht="14.1" customHeight="1" x14ac:dyDescent="0.2">
      <c r="A47" s="306">
        <v>61</v>
      </c>
      <c r="B47" s="307" t="s">
        <v>269</v>
      </c>
      <c r="C47" s="308"/>
      <c r="D47" s="113">
        <v>1.578255151249452</v>
      </c>
      <c r="E47" s="115">
        <v>72</v>
      </c>
      <c r="F47" s="114">
        <v>38</v>
      </c>
      <c r="G47" s="114">
        <v>88</v>
      </c>
      <c r="H47" s="114">
        <v>57</v>
      </c>
      <c r="I47" s="140">
        <v>48</v>
      </c>
      <c r="J47" s="115">
        <v>24</v>
      </c>
      <c r="K47" s="116">
        <v>50</v>
      </c>
    </row>
    <row r="48" spans="1:11" ht="14.1" customHeight="1" x14ac:dyDescent="0.2">
      <c r="A48" s="306">
        <v>62</v>
      </c>
      <c r="B48" s="307" t="s">
        <v>270</v>
      </c>
      <c r="C48" s="308"/>
      <c r="D48" s="113">
        <v>7.1679088119245948</v>
      </c>
      <c r="E48" s="115">
        <v>327</v>
      </c>
      <c r="F48" s="114">
        <v>355</v>
      </c>
      <c r="G48" s="114">
        <v>666</v>
      </c>
      <c r="H48" s="114">
        <v>355</v>
      </c>
      <c r="I48" s="140">
        <v>325</v>
      </c>
      <c r="J48" s="115">
        <v>2</v>
      </c>
      <c r="K48" s="116">
        <v>0.61538461538461542</v>
      </c>
    </row>
    <row r="49" spans="1:11" ht="14.1" customHeight="1" x14ac:dyDescent="0.2">
      <c r="A49" s="306">
        <v>63</v>
      </c>
      <c r="B49" s="307" t="s">
        <v>271</v>
      </c>
      <c r="C49" s="308"/>
      <c r="D49" s="113">
        <v>6.0499780797895664</v>
      </c>
      <c r="E49" s="115">
        <v>276</v>
      </c>
      <c r="F49" s="114">
        <v>143</v>
      </c>
      <c r="G49" s="114">
        <v>202</v>
      </c>
      <c r="H49" s="114">
        <v>342</v>
      </c>
      <c r="I49" s="140">
        <v>311</v>
      </c>
      <c r="J49" s="115">
        <v>-35</v>
      </c>
      <c r="K49" s="116">
        <v>-11.254019292604502</v>
      </c>
    </row>
    <row r="50" spans="1:11" ht="14.1" customHeight="1" x14ac:dyDescent="0.2">
      <c r="A50" s="306" t="s">
        <v>272</v>
      </c>
      <c r="B50" s="307" t="s">
        <v>273</v>
      </c>
      <c r="C50" s="308"/>
      <c r="D50" s="113">
        <v>1.6440157825515125</v>
      </c>
      <c r="E50" s="115">
        <v>75</v>
      </c>
      <c r="F50" s="114">
        <v>19</v>
      </c>
      <c r="G50" s="114">
        <v>41</v>
      </c>
      <c r="H50" s="114">
        <v>61</v>
      </c>
      <c r="I50" s="140">
        <v>76</v>
      </c>
      <c r="J50" s="115">
        <v>-1</v>
      </c>
      <c r="K50" s="116">
        <v>-1.3157894736842106</v>
      </c>
    </row>
    <row r="51" spans="1:11" ht="14.1" customHeight="1" x14ac:dyDescent="0.2">
      <c r="A51" s="306" t="s">
        <v>274</v>
      </c>
      <c r="B51" s="307" t="s">
        <v>275</v>
      </c>
      <c r="C51" s="308"/>
      <c r="D51" s="113">
        <v>4.1209995615957915</v>
      </c>
      <c r="E51" s="115">
        <v>188</v>
      </c>
      <c r="F51" s="114">
        <v>112</v>
      </c>
      <c r="G51" s="114">
        <v>138</v>
      </c>
      <c r="H51" s="114">
        <v>275</v>
      </c>
      <c r="I51" s="140">
        <v>231</v>
      </c>
      <c r="J51" s="115">
        <v>-43</v>
      </c>
      <c r="K51" s="116">
        <v>-18.614718614718615</v>
      </c>
    </row>
    <row r="52" spans="1:11" ht="14.1" customHeight="1" x14ac:dyDescent="0.2">
      <c r="A52" s="306">
        <v>71</v>
      </c>
      <c r="B52" s="307" t="s">
        <v>276</v>
      </c>
      <c r="C52" s="308"/>
      <c r="D52" s="113">
        <v>6.7075843928101708</v>
      </c>
      <c r="E52" s="115">
        <v>306</v>
      </c>
      <c r="F52" s="114">
        <v>158</v>
      </c>
      <c r="G52" s="114">
        <v>364</v>
      </c>
      <c r="H52" s="114">
        <v>268</v>
      </c>
      <c r="I52" s="140">
        <v>284</v>
      </c>
      <c r="J52" s="115">
        <v>22</v>
      </c>
      <c r="K52" s="116">
        <v>7.746478873239437</v>
      </c>
    </row>
    <row r="53" spans="1:11" ht="14.1" customHeight="1" x14ac:dyDescent="0.2">
      <c r="A53" s="306" t="s">
        <v>277</v>
      </c>
      <c r="B53" s="307" t="s">
        <v>278</v>
      </c>
      <c r="C53" s="308"/>
      <c r="D53" s="113">
        <v>1.4905743095133712</v>
      </c>
      <c r="E53" s="115">
        <v>68</v>
      </c>
      <c r="F53" s="114">
        <v>40</v>
      </c>
      <c r="G53" s="114">
        <v>87</v>
      </c>
      <c r="H53" s="114">
        <v>76</v>
      </c>
      <c r="I53" s="140">
        <v>74</v>
      </c>
      <c r="J53" s="115">
        <v>-6</v>
      </c>
      <c r="K53" s="116">
        <v>-8.1081081081081088</v>
      </c>
    </row>
    <row r="54" spans="1:11" ht="14.1" customHeight="1" x14ac:dyDescent="0.2">
      <c r="A54" s="306" t="s">
        <v>279</v>
      </c>
      <c r="B54" s="307" t="s">
        <v>280</v>
      </c>
      <c r="C54" s="308"/>
      <c r="D54" s="113">
        <v>4.5155633494081542</v>
      </c>
      <c r="E54" s="115">
        <v>206</v>
      </c>
      <c r="F54" s="114">
        <v>108</v>
      </c>
      <c r="G54" s="114">
        <v>239</v>
      </c>
      <c r="H54" s="114">
        <v>168</v>
      </c>
      <c r="I54" s="140">
        <v>186</v>
      </c>
      <c r="J54" s="115">
        <v>20</v>
      </c>
      <c r="K54" s="116">
        <v>10.75268817204301</v>
      </c>
    </row>
    <row r="55" spans="1:11" ht="14.1" customHeight="1" x14ac:dyDescent="0.2">
      <c r="A55" s="306">
        <v>72</v>
      </c>
      <c r="B55" s="307" t="s">
        <v>281</v>
      </c>
      <c r="C55" s="308"/>
      <c r="D55" s="113">
        <v>1.7097764138535729</v>
      </c>
      <c r="E55" s="115">
        <v>78</v>
      </c>
      <c r="F55" s="114">
        <v>42</v>
      </c>
      <c r="G55" s="114">
        <v>149</v>
      </c>
      <c r="H55" s="114">
        <v>56</v>
      </c>
      <c r="I55" s="140">
        <v>90</v>
      </c>
      <c r="J55" s="115">
        <v>-12</v>
      </c>
      <c r="K55" s="116">
        <v>-13.333333333333334</v>
      </c>
    </row>
    <row r="56" spans="1:11" ht="14.1" customHeight="1" x14ac:dyDescent="0.2">
      <c r="A56" s="306" t="s">
        <v>282</v>
      </c>
      <c r="B56" s="307" t="s">
        <v>283</v>
      </c>
      <c r="C56" s="308"/>
      <c r="D56" s="113">
        <v>0.56992547128452431</v>
      </c>
      <c r="E56" s="115">
        <v>26</v>
      </c>
      <c r="F56" s="114">
        <v>12</v>
      </c>
      <c r="G56" s="114">
        <v>80</v>
      </c>
      <c r="H56" s="114">
        <v>15</v>
      </c>
      <c r="I56" s="140">
        <v>31</v>
      </c>
      <c r="J56" s="115">
        <v>-5</v>
      </c>
      <c r="K56" s="116">
        <v>-16.129032258064516</v>
      </c>
    </row>
    <row r="57" spans="1:11" ht="14.1" customHeight="1" x14ac:dyDescent="0.2">
      <c r="A57" s="306" t="s">
        <v>284</v>
      </c>
      <c r="B57" s="307" t="s">
        <v>285</v>
      </c>
      <c r="C57" s="308"/>
      <c r="D57" s="113">
        <v>0.63568610258658487</v>
      </c>
      <c r="E57" s="115">
        <v>29</v>
      </c>
      <c r="F57" s="114">
        <v>22</v>
      </c>
      <c r="G57" s="114">
        <v>22</v>
      </c>
      <c r="H57" s="114">
        <v>16</v>
      </c>
      <c r="I57" s="140">
        <v>31</v>
      </c>
      <c r="J57" s="115">
        <v>-2</v>
      </c>
      <c r="K57" s="116">
        <v>-6.4516129032258061</v>
      </c>
    </row>
    <row r="58" spans="1:11" ht="14.1" customHeight="1" x14ac:dyDescent="0.2">
      <c r="A58" s="306">
        <v>73</v>
      </c>
      <c r="B58" s="307" t="s">
        <v>286</v>
      </c>
      <c r="C58" s="308"/>
      <c r="D58" s="113">
        <v>1.1398509425690486</v>
      </c>
      <c r="E58" s="115">
        <v>52</v>
      </c>
      <c r="F58" s="114">
        <v>41</v>
      </c>
      <c r="G58" s="114">
        <v>138</v>
      </c>
      <c r="H58" s="114">
        <v>55</v>
      </c>
      <c r="I58" s="140">
        <v>61</v>
      </c>
      <c r="J58" s="115">
        <v>-9</v>
      </c>
      <c r="K58" s="116">
        <v>-14.754098360655737</v>
      </c>
    </row>
    <row r="59" spans="1:11" ht="14.1" customHeight="1" x14ac:dyDescent="0.2">
      <c r="A59" s="306" t="s">
        <v>287</v>
      </c>
      <c r="B59" s="307" t="s">
        <v>288</v>
      </c>
      <c r="C59" s="308"/>
      <c r="D59" s="113">
        <v>0.72336694432266546</v>
      </c>
      <c r="E59" s="115">
        <v>33</v>
      </c>
      <c r="F59" s="114">
        <v>27</v>
      </c>
      <c r="G59" s="114">
        <v>102</v>
      </c>
      <c r="H59" s="114">
        <v>51</v>
      </c>
      <c r="I59" s="140">
        <v>40</v>
      </c>
      <c r="J59" s="115">
        <v>-7</v>
      </c>
      <c r="K59" s="116">
        <v>-17.5</v>
      </c>
    </row>
    <row r="60" spans="1:11" ht="14.1" customHeight="1" x14ac:dyDescent="0.2">
      <c r="A60" s="306">
        <v>81</v>
      </c>
      <c r="B60" s="307" t="s">
        <v>289</v>
      </c>
      <c r="C60" s="308"/>
      <c r="D60" s="113">
        <v>6.0938185006576067</v>
      </c>
      <c r="E60" s="115">
        <v>278</v>
      </c>
      <c r="F60" s="114">
        <v>297</v>
      </c>
      <c r="G60" s="114">
        <v>436</v>
      </c>
      <c r="H60" s="114">
        <v>265</v>
      </c>
      <c r="I60" s="140">
        <v>306</v>
      </c>
      <c r="J60" s="115">
        <v>-28</v>
      </c>
      <c r="K60" s="116">
        <v>-9.1503267973856204</v>
      </c>
    </row>
    <row r="61" spans="1:11" ht="14.1" customHeight="1" x14ac:dyDescent="0.2">
      <c r="A61" s="306" t="s">
        <v>290</v>
      </c>
      <c r="B61" s="307" t="s">
        <v>291</v>
      </c>
      <c r="C61" s="308"/>
      <c r="D61" s="113">
        <v>2.0166593599298555</v>
      </c>
      <c r="E61" s="115">
        <v>92</v>
      </c>
      <c r="F61" s="114">
        <v>62</v>
      </c>
      <c r="G61" s="114">
        <v>150</v>
      </c>
      <c r="H61" s="114">
        <v>93</v>
      </c>
      <c r="I61" s="140">
        <v>79</v>
      </c>
      <c r="J61" s="115">
        <v>13</v>
      </c>
      <c r="K61" s="116">
        <v>16.455696202531644</v>
      </c>
    </row>
    <row r="62" spans="1:11" ht="14.1" customHeight="1" x14ac:dyDescent="0.2">
      <c r="A62" s="306" t="s">
        <v>292</v>
      </c>
      <c r="B62" s="307" t="s">
        <v>293</v>
      </c>
      <c r="C62" s="308"/>
      <c r="D62" s="113">
        <v>1.6878562034195528</v>
      </c>
      <c r="E62" s="115">
        <v>77</v>
      </c>
      <c r="F62" s="114">
        <v>162</v>
      </c>
      <c r="G62" s="114">
        <v>180</v>
      </c>
      <c r="H62" s="114">
        <v>82</v>
      </c>
      <c r="I62" s="140">
        <v>71</v>
      </c>
      <c r="J62" s="115">
        <v>6</v>
      </c>
      <c r="K62" s="116">
        <v>8.4507042253521121</v>
      </c>
    </row>
    <row r="63" spans="1:11" ht="14.1" customHeight="1" x14ac:dyDescent="0.2">
      <c r="A63" s="306"/>
      <c r="B63" s="307" t="s">
        <v>294</v>
      </c>
      <c r="C63" s="308"/>
      <c r="D63" s="113">
        <v>1.6001753616834722</v>
      </c>
      <c r="E63" s="115">
        <v>73</v>
      </c>
      <c r="F63" s="114">
        <v>143</v>
      </c>
      <c r="G63" s="114">
        <v>148</v>
      </c>
      <c r="H63" s="114">
        <v>68</v>
      </c>
      <c r="I63" s="140">
        <v>64</v>
      </c>
      <c r="J63" s="115">
        <v>9</v>
      </c>
      <c r="K63" s="116">
        <v>14.0625</v>
      </c>
    </row>
    <row r="64" spans="1:11" ht="14.1" customHeight="1" x14ac:dyDescent="0.2">
      <c r="A64" s="306" t="s">
        <v>295</v>
      </c>
      <c r="B64" s="307" t="s">
        <v>296</v>
      </c>
      <c r="C64" s="308"/>
      <c r="D64" s="113">
        <v>0.72336694432266546</v>
      </c>
      <c r="E64" s="115">
        <v>33</v>
      </c>
      <c r="F64" s="114">
        <v>26</v>
      </c>
      <c r="G64" s="114">
        <v>38</v>
      </c>
      <c r="H64" s="114">
        <v>40</v>
      </c>
      <c r="I64" s="140">
        <v>36</v>
      </c>
      <c r="J64" s="115">
        <v>-3</v>
      </c>
      <c r="K64" s="116">
        <v>-8.3333333333333339</v>
      </c>
    </row>
    <row r="65" spans="1:11" ht="14.1" customHeight="1" x14ac:dyDescent="0.2">
      <c r="A65" s="306" t="s">
        <v>297</v>
      </c>
      <c r="B65" s="307" t="s">
        <v>298</v>
      </c>
      <c r="C65" s="308"/>
      <c r="D65" s="113">
        <v>0.81104778605874617</v>
      </c>
      <c r="E65" s="115">
        <v>37</v>
      </c>
      <c r="F65" s="114">
        <v>23</v>
      </c>
      <c r="G65" s="114">
        <v>41</v>
      </c>
      <c r="H65" s="114">
        <v>21</v>
      </c>
      <c r="I65" s="140">
        <v>81</v>
      </c>
      <c r="J65" s="115">
        <v>-44</v>
      </c>
      <c r="K65" s="116">
        <v>-54.320987654320987</v>
      </c>
    </row>
    <row r="66" spans="1:11" ht="14.1" customHeight="1" x14ac:dyDescent="0.2">
      <c r="A66" s="306">
        <v>82</v>
      </c>
      <c r="B66" s="307" t="s">
        <v>299</v>
      </c>
      <c r="C66" s="308"/>
      <c r="D66" s="113">
        <v>2.6523454625164402</v>
      </c>
      <c r="E66" s="115">
        <v>121</v>
      </c>
      <c r="F66" s="114">
        <v>132</v>
      </c>
      <c r="G66" s="114">
        <v>203</v>
      </c>
      <c r="H66" s="114">
        <v>107</v>
      </c>
      <c r="I66" s="140">
        <v>106</v>
      </c>
      <c r="J66" s="115">
        <v>15</v>
      </c>
      <c r="K66" s="116">
        <v>14.150943396226415</v>
      </c>
    </row>
    <row r="67" spans="1:11" ht="14.1" customHeight="1" x14ac:dyDescent="0.2">
      <c r="A67" s="306" t="s">
        <v>300</v>
      </c>
      <c r="B67" s="307" t="s">
        <v>301</v>
      </c>
      <c r="C67" s="308"/>
      <c r="D67" s="113">
        <v>1.9070583077597545</v>
      </c>
      <c r="E67" s="115">
        <v>87</v>
      </c>
      <c r="F67" s="114">
        <v>93</v>
      </c>
      <c r="G67" s="114">
        <v>109</v>
      </c>
      <c r="H67" s="114">
        <v>80</v>
      </c>
      <c r="I67" s="140">
        <v>70</v>
      </c>
      <c r="J67" s="115">
        <v>17</v>
      </c>
      <c r="K67" s="116">
        <v>24.285714285714285</v>
      </c>
    </row>
    <row r="68" spans="1:11" ht="14.1" customHeight="1" x14ac:dyDescent="0.2">
      <c r="A68" s="306" t="s">
        <v>302</v>
      </c>
      <c r="B68" s="307" t="s">
        <v>303</v>
      </c>
      <c r="C68" s="308"/>
      <c r="D68" s="113">
        <v>0.32880315651030251</v>
      </c>
      <c r="E68" s="115">
        <v>15</v>
      </c>
      <c r="F68" s="114">
        <v>17</v>
      </c>
      <c r="G68" s="114">
        <v>60</v>
      </c>
      <c r="H68" s="114">
        <v>18</v>
      </c>
      <c r="I68" s="140">
        <v>19</v>
      </c>
      <c r="J68" s="115">
        <v>-4</v>
      </c>
      <c r="K68" s="116">
        <v>-21.05263157894737</v>
      </c>
    </row>
    <row r="69" spans="1:11" ht="14.1" customHeight="1" x14ac:dyDescent="0.2">
      <c r="A69" s="306">
        <v>83</v>
      </c>
      <c r="B69" s="307" t="s">
        <v>304</v>
      </c>
      <c r="C69" s="308"/>
      <c r="D69" s="113">
        <v>4.0990793511617714</v>
      </c>
      <c r="E69" s="115">
        <v>187</v>
      </c>
      <c r="F69" s="114">
        <v>167</v>
      </c>
      <c r="G69" s="114">
        <v>326</v>
      </c>
      <c r="H69" s="114">
        <v>119</v>
      </c>
      <c r="I69" s="140">
        <v>172</v>
      </c>
      <c r="J69" s="115">
        <v>15</v>
      </c>
      <c r="K69" s="116">
        <v>8.720930232558139</v>
      </c>
    </row>
    <row r="70" spans="1:11" ht="14.1" customHeight="1" x14ac:dyDescent="0.2">
      <c r="A70" s="306" t="s">
        <v>305</v>
      </c>
      <c r="B70" s="307" t="s">
        <v>306</v>
      </c>
      <c r="C70" s="308"/>
      <c r="D70" s="113">
        <v>2.6961858833844805</v>
      </c>
      <c r="E70" s="115">
        <v>123</v>
      </c>
      <c r="F70" s="114">
        <v>115</v>
      </c>
      <c r="G70" s="114">
        <v>254</v>
      </c>
      <c r="H70" s="114">
        <v>78</v>
      </c>
      <c r="I70" s="140">
        <v>127</v>
      </c>
      <c r="J70" s="115">
        <v>-4</v>
      </c>
      <c r="K70" s="116">
        <v>-3.1496062992125986</v>
      </c>
    </row>
    <row r="71" spans="1:11" ht="14.1" customHeight="1" x14ac:dyDescent="0.2">
      <c r="A71" s="306"/>
      <c r="B71" s="307" t="s">
        <v>307</v>
      </c>
      <c r="C71" s="308"/>
      <c r="D71" s="113">
        <v>1.2275317843051294</v>
      </c>
      <c r="E71" s="115">
        <v>56</v>
      </c>
      <c r="F71" s="114">
        <v>46</v>
      </c>
      <c r="G71" s="114">
        <v>155</v>
      </c>
      <c r="H71" s="114">
        <v>38</v>
      </c>
      <c r="I71" s="140">
        <v>72</v>
      </c>
      <c r="J71" s="115">
        <v>-16</v>
      </c>
      <c r="K71" s="116">
        <v>-22.222222222222221</v>
      </c>
    </row>
    <row r="72" spans="1:11" ht="14.1" customHeight="1" x14ac:dyDescent="0.2">
      <c r="A72" s="306">
        <v>84</v>
      </c>
      <c r="B72" s="307" t="s">
        <v>308</v>
      </c>
      <c r="C72" s="308"/>
      <c r="D72" s="113">
        <v>0.85488820692678646</v>
      </c>
      <c r="E72" s="115">
        <v>39</v>
      </c>
      <c r="F72" s="114">
        <v>50</v>
      </c>
      <c r="G72" s="114">
        <v>81</v>
      </c>
      <c r="H72" s="114">
        <v>48</v>
      </c>
      <c r="I72" s="140">
        <v>68</v>
      </c>
      <c r="J72" s="115">
        <v>-29</v>
      </c>
      <c r="K72" s="116">
        <v>-42.647058823529413</v>
      </c>
    </row>
    <row r="73" spans="1:11" ht="14.1" customHeight="1" x14ac:dyDescent="0.2">
      <c r="A73" s="306" t="s">
        <v>309</v>
      </c>
      <c r="B73" s="307" t="s">
        <v>310</v>
      </c>
      <c r="C73" s="308"/>
      <c r="D73" s="113">
        <v>0.46032441911442351</v>
      </c>
      <c r="E73" s="115">
        <v>21</v>
      </c>
      <c r="F73" s="114">
        <v>37</v>
      </c>
      <c r="G73" s="114">
        <v>30</v>
      </c>
      <c r="H73" s="114">
        <v>23</v>
      </c>
      <c r="I73" s="140">
        <v>42</v>
      </c>
      <c r="J73" s="115">
        <v>-21</v>
      </c>
      <c r="K73" s="116">
        <v>-50</v>
      </c>
    </row>
    <row r="74" spans="1:11" ht="14.1" customHeight="1" x14ac:dyDescent="0.2">
      <c r="A74" s="306" t="s">
        <v>311</v>
      </c>
      <c r="B74" s="307" t="s">
        <v>312</v>
      </c>
      <c r="C74" s="308"/>
      <c r="D74" s="113">
        <v>8.7680841736080664E-2</v>
      </c>
      <c r="E74" s="115">
        <v>4</v>
      </c>
      <c r="F74" s="114">
        <v>4</v>
      </c>
      <c r="G74" s="114">
        <v>22</v>
      </c>
      <c r="H74" s="114">
        <v>8</v>
      </c>
      <c r="I74" s="140">
        <v>11</v>
      </c>
      <c r="J74" s="115">
        <v>-7</v>
      </c>
      <c r="K74" s="116">
        <v>-63.636363636363633</v>
      </c>
    </row>
    <row r="75" spans="1:11" ht="14.1" customHeight="1" x14ac:dyDescent="0.2">
      <c r="A75" s="306" t="s">
        <v>313</v>
      </c>
      <c r="B75" s="307" t="s">
        <v>314</v>
      </c>
      <c r="C75" s="308"/>
      <c r="D75" s="113" t="s">
        <v>513</v>
      </c>
      <c r="E75" s="115" t="s">
        <v>513</v>
      </c>
      <c r="F75" s="114">
        <v>0</v>
      </c>
      <c r="G75" s="114" t="s">
        <v>513</v>
      </c>
      <c r="H75" s="114">
        <v>0</v>
      </c>
      <c r="I75" s="140">
        <v>3</v>
      </c>
      <c r="J75" s="115" t="s">
        <v>513</v>
      </c>
      <c r="K75" s="116" t="s">
        <v>513</v>
      </c>
    </row>
    <row r="76" spans="1:11" ht="14.1" customHeight="1" x14ac:dyDescent="0.2">
      <c r="A76" s="306">
        <v>91</v>
      </c>
      <c r="B76" s="307" t="s">
        <v>315</v>
      </c>
      <c r="C76" s="308"/>
      <c r="D76" s="113">
        <v>0.39456378781236301</v>
      </c>
      <c r="E76" s="115">
        <v>18</v>
      </c>
      <c r="F76" s="114">
        <v>6</v>
      </c>
      <c r="G76" s="114">
        <v>23</v>
      </c>
      <c r="H76" s="114">
        <v>11</v>
      </c>
      <c r="I76" s="140">
        <v>7</v>
      </c>
      <c r="J76" s="115">
        <v>11</v>
      </c>
      <c r="K76" s="116">
        <v>157.14285714285714</v>
      </c>
    </row>
    <row r="77" spans="1:11" ht="14.1" customHeight="1" x14ac:dyDescent="0.2">
      <c r="A77" s="306">
        <v>92</v>
      </c>
      <c r="B77" s="307" t="s">
        <v>316</v>
      </c>
      <c r="C77" s="308"/>
      <c r="D77" s="113">
        <v>0.54800526085050416</v>
      </c>
      <c r="E77" s="115">
        <v>25</v>
      </c>
      <c r="F77" s="114">
        <v>32</v>
      </c>
      <c r="G77" s="114">
        <v>35</v>
      </c>
      <c r="H77" s="114">
        <v>32</v>
      </c>
      <c r="I77" s="140">
        <v>43</v>
      </c>
      <c r="J77" s="115">
        <v>-18</v>
      </c>
      <c r="K77" s="116">
        <v>-41.860465116279073</v>
      </c>
    </row>
    <row r="78" spans="1:11" ht="14.1" customHeight="1" x14ac:dyDescent="0.2">
      <c r="A78" s="306">
        <v>93</v>
      </c>
      <c r="B78" s="307" t="s">
        <v>317</v>
      </c>
      <c r="C78" s="308"/>
      <c r="D78" s="113">
        <v>0.10960105217010083</v>
      </c>
      <c r="E78" s="115">
        <v>5</v>
      </c>
      <c r="F78" s="114" t="s">
        <v>513</v>
      </c>
      <c r="G78" s="114">
        <v>12</v>
      </c>
      <c r="H78" s="114" t="s">
        <v>513</v>
      </c>
      <c r="I78" s="140">
        <v>9</v>
      </c>
      <c r="J78" s="115">
        <v>-4</v>
      </c>
      <c r="K78" s="116">
        <v>-44.444444444444443</v>
      </c>
    </row>
    <row r="79" spans="1:11" ht="14.1" customHeight="1" x14ac:dyDescent="0.2">
      <c r="A79" s="306">
        <v>94</v>
      </c>
      <c r="B79" s="307" t="s">
        <v>318</v>
      </c>
      <c r="C79" s="308"/>
      <c r="D79" s="113">
        <v>0.10960105217010083</v>
      </c>
      <c r="E79" s="115">
        <v>5</v>
      </c>
      <c r="F79" s="114">
        <v>26</v>
      </c>
      <c r="G79" s="114">
        <v>12</v>
      </c>
      <c r="H79" s="114">
        <v>14</v>
      </c>
      <c r="I79" s="140">
        <v>4</v>
      </c>
      <c r="J79" s="115">
        <v>1</v>
      </c>
      <c r="K79" s="116">
        <v>25</v>
      </c>
    </row>
    <row r="80" spans="1:11" ht="14.1" customHeight="1" x14ac:dyDescent="0.2">
      <c r="A80" s="306" t="s">
        <v>319</v>
      </c>
      <c r="B80" s="307" t="s">
        <v>320</v>
      </c>
      <c r="C80" s="308"/>
      <c r="D80" s="113">
        <v>0.10960105217010083</v>
      </c>
      <c r="E80" s="115">
        <v>5</v>
      </c>
      <c r="F80" s="114">
        <v>5</v>
      </c>
      <c r="G80" s="114" t="s">
        <v>513</v>
      </c>
      <c r="H80" s="114" t="s">
        <v>513</v>
      </c>
      <c r="I80" s="140">
        <v>3</v>
      </c>
      <c r="J80" s="115">
        <v>2</v>
      </c>
      <c r="K80" s="116">
        <v>66.666666666666671</v>
      </c>
    </row>
    <row r="81" spans="1:11" ht="14.1" customHeight="1" x14ac:dyDescent="0.2">
      <c r="A81" s="310" t="s">
        <v>321</v>
      </c>
      <c r="B81" s="311" t="s">
        <v>333</v>
      </c>
      <c r="C81" s="312"/>
      <c r="D81" s="125" t="s">
        <v>513</v>
      </c>
      <c r="E81" s="143" t="s">
        <v>513</v>
      </c>
      <c r="F81" s="144">
        <v>0</v>
      </c>
      <c r="G81" s="144">
        <v>0</v>
      </c>
      <c r="H81" s="144">
        <v>0</v>
      </c>
      <c r="I81" s="145">
        <v>0</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4480</v>
      </c>
      <c r="E11" s="114">
        <v>4608</v>
      </c>
      <c r="F11" s="114">
        <v>4794</v>
      </c>
      <c r="G11" s="114">
        <v>3813</v>
      </c>
      <c r="H11" s="140">
        <v>4570</v>
      </c>
      <c r="I11" s="115">
        <v>-90</v>
      </c>
      <c r="J11" s="116">
        <v>-1.9693654266958425</v>
      </c>
    </row>
    <row r="12" spans="1:15" s="110" customFormat="1" ht="24.95" customHeight="1" x14ac:dyDescent="0.2">
      <c r="A12" s="193" t="s">
        <v>132</v>
      </c>
      <c r="B12" s="194" t="s">
        <v>133</v>
      </c>
      <c r="C12" s="113">
        <v>2.7232142857142856</v>
      </c>
      <c r="D12" s="115">
        <v>122</v>
      </c>
      <c r="E12" s="114">
        <v>169</v>
      </c>
      <c r="F12" s="114">
        <v>194</v>
      </c>
      <c r="G12" s="114">
        <v>127</v>
      </c>
      <c r="H12" s="140">
        <v>99</v>
      </c>
      <c r="I12" s="115">
        <v>23</v>
      </c>
      <c r="J12" s="116">
        <v>23.232323232323232</v>
      </c>
    </row>
    <row r="13" spans="1:15" s="110" customFormat="1" ht="24.95" customHeight="1" x14ac:dyDescent="0.2">
      <c r="A13" s="193" t="s">
        <v>134</v>
      </c>
      <c r="B13" s="199" t="s">
        <v>214</v>
      </c>
      <c r="C13" s="113">
        <v>0.35714285714285715</v>
      </c>
      <c r="D13" s="115">
        <v>16</v>
      </c>
      <c r="E13" s="114">
        <v>16</v>
      </c>
      <c r="F13" s="114">
        <v>25</v>
      </c>
      <c r="G13" s="114">
        <v>23</v>
      </c>
      <c r="H13" s="140">
        <v>29</v>
      </c>
      <c r="I13" s="115">
        <v>-13</v>
      </c>
      <c r="J13" s="116">
        <v>-44.827586206896555</v>
      </c>
    </row>
    <row r="14" spans="1:15" s="287" customFormat="1" ht="24.95" customHeight="1" x14ac:dyDescent="0.2">
      <c r="A14" s="193" t="s">
        <v>215</v>
      </c>
      <c r="B14" s="199" t="s">
        <v>137</v>
      </c>
      <c r="C14" s="113">
        <v>10.401785714285714</v>
      </c>
      <c r="D14" s="115">
        <v>466</v>
      </c>
      <c r="E14" s="114">
        <v>404</v>
      </c>
      <c r="F14" s="114">
        <v>409</v>
      </c>
      <c r="G14" s="114">
        <v>352</v>
      </c>
      <c r="H14" s="140">
        <v>529</v>
      </c>
      <c r="I14" s="115">
        <v>-63</v>
      </c>
      <c r="J14" s="116">
        <v>-11.909262759924385</v>
      </c>
      <c r="K14" s="110"/>
      <c r="L14" s="110"/>
      <c r="M14" s="110"/>
      <c r="N14" s="110"/>
      <c r="O14" s="110"/>
    </row>
    <row r="15" spans="1:15" s="110" customFormat="1" ht="24.95" customHeight="1" x14ac:dyDescent="0.2">
      <c r="A15" s="193" t="s">
        <v>216</v>
      </c>
      <c r="B15" s="199" t="s">
        <v>217</v>
      </c>
      <c r="C15" s="113">
        <v>2.1875</v>
      </c>
      <c r="D15" s="115">
        <v>98</v>
      </c>
      <c r="E15" s="114">
        <v>94</v>
      </c>
      <c r="F15" s="114">
        <v>94</v>
      </c>
      <c r="G15" s="114">
        <v>81</v>
      </c>
      <c r="H15" s="140">
        <v>106</v>
      </c>
      <c r="I15" s="115">
        <v>-8</v>
      </c>
      <c r="J15" s="116">
        <v>-7.5471698113207548</v>
      </c>
    </row>
    <row r="16" spans="1:15" s="287" customFormat="1" ht="24.95" customHeight="1" x14ac:dyDescent="0.2">
      <c r="A16" s="193" t="s">
        <v>218</v>
      </c>
      <c r="B16" s="199" t="s">
        <v>141</v>
      </c>
      <c r="C16" s="113">
        <v>5.5357142857142856</v>
      </c>
      <c r="D16" s="115">
        <v>248</v>
      </c>
      <c r="E16" s="114">
        <v>198</v>
      </c>
      <c r="F16" s="114">
        <v>192</v>
      </c>
      <c r="G16" s="114">
        <v>189</v>
      </c>
      <c r="H16" s="140">
        <v>325</v>
      </c>
      <c r="I16" s="115">
        <v>-77</v>
      </c>
      <c r="J16" s="116">
        <v>-23.692307692307693</v>
      </c>
      <c r="K16" s="110"/>
      <c r="L16" s="110"/>
      <c r="M16" s="110"/>
      <c r="N16" s="110"/>
      <c r="O16" s="110"/>
    </row>
    <row r="17" spans="1:15" s="110" customFormat="1" ht="24.95" customHeight="1" x14ac:dyDescent="0.2">
      <c r="A17" s="193" t="s">
        <v>142</v>
      </c>
      <c r="B17" s="199" t="s">
        <v>220</v>
      </c>
      <c r="C17" s="113">
        <v>2.6785714285714284</v>
      </c>
      <c r="D17" s="115">
        <v>120</v>
      </c>
      <c r="E17" s="114">
        <v>112</v>
      </c>
      <c r="F17" s="114">
        <v>123</v>
      </c>
      <c r="G17" s="114">
        <v>82</v>
      </c>
      <c r="H17" s="140">
        <v>98</v>
      </c>
      <c r="I17" s="115">
        <v>22</v>
      </c>
      <c r="J17" s="116">
        <v>22.448979591836736</v>
      </c>
    </row>
    <row r="18" spans="1:15" s="287" customFormat="1" ht="24.95" customHeight="1" x14ac:dyDescent="0.2">
      <c r="A18" s="201" t="s">
        <v>144</v>
      </c>
      <c r="B18" s="202" t="s">
        <v>145</v>
      </c>
      <c r="C18" s="113">
        <v>10</v>
      </c>
      <c r="D18" s="115">
        <v>448</v>
      </c>
      <c r="E18" s="114">
        <v>557</v>
      </c>
      <c r="F18" s="114">
        <v>544</v>
      </c>
      <c r="G18" s="114">
        <v>447</v>
      </c>
      <c r="H18" s="140">
        <v>648</v>
      </c>
      <c r="I18" s="115">
        <v>-200</v>
      </c>
      <c r="J18" s="116">
        <v>-30.864197530864196</v>
      </c>
      <c r="K18" s="110"/>
      <c r="L18" s="110"/>
      <c r="M18" s="110"/>
      <c r="N18" s="110"/>
      <c r="O18" s="110"/>
    </row>
    <row r="19" spans="1:15" s="110" customFormat="1" ht="24.95" customHeight="1" x14ac:dyDescent="0.2">
      <c r="A19" s="193" t="s">
        <v>146</v>
      </c>
      <c r="B19" s="199" t="s">
        <v>147</v>
      </c>
      <c r="C19" s="113">
        <v>15.15625</v>
      </c>
      <c r="D19" s="115">
        <v>679</v>
      </c>
      <c r="E19" s="114">
        <v>606</v>
      </c>
      <c r="F19" s="114">
        <v>718</v>
      </c>
      <c r="G19" s="114">
        <v>588</v>
      </c>
      <c r="H19" s="140">
        <v>620</v>
      </c>
      <c r="I19" s="115">
        <v>59</v>
      </c>
      <c r="J19" s="116">
        <v>9.5161290322580641</v>
      </c>
    </row>
    <row r="20" spans="1:15" s="287" customFormat="1" ht="24.95" customHeight="1" x14ac:dyDescent="0.2">
      <c r="A20" s="193" t="s">
        <v>148</v>
      </c>
      <c r="B20" s="199" t="s">
        <v>149</v>
      </c>
      <c r="C20" s="113">
        <v>11.004464285714286</v>
      </c>
      <c r="D20" s="115">
        <v>493</v>
      </c>
      <c r="E20" s="114">
        <v>497</v>
      </c>
      <c r="F20" s="114">
        <v>492</v>
      </c>
      <c r="G20" s="114">
        <v>434</v>
      </c>
      <c r="H20" s="140">
        <v>453</v>
      </c>
      <c r="I20" s="115">
        <v>40</v>
      </c>
      <c r="J20" s="116">
        <v>8.8300220750551883</v>
      </c>
      <c r="K20" s="110"/>
      <c r="L20" s="110"/>
      <c r="M20" s="110"/>
      <c r="N20" s="110"/>
      <c r="O20" s="110"/>
    </row>
    <row r="21" spans="1:15" s="110" customFormat="1" ht="24.95" customHeight="1" x14ac:dyDescent="0.2">
      <c r="A21" s="201" t="s">
        <v>150</v>
      </c>
      <c r="B21" s="202" t="s">
        <v>151</v>
      </c>
      <c r="C21" s="113">
        <v>7.9464285714285712</v>
      </c>
      <c r="D21" s="115">
        <v>356</v>
      </c>
      <c r="E21" s="114">
        <v>607</v>
      </c>
      <c r="F21" s="114">
        <v>302</v>
      </c>
      <c r="G21" s="114">
        <v>304</v>
      </c>
      <c r="H21" s="140">
        <v>323</v>
      </c>
      <c r="I21" s="115">
        <v>33</v>
      </c>
      <c r="J21" s="116">
        <v>10.216718266253871</v>
      </c>
    </row>
    <row r="22" spans="1:15" s="110" customFormat="1" ht="24.95" customHeight="1" x14ac:dyDescent="0.2">
      <c r="A22" s="201" t="s">
        <v>152</v>
      </c>
      <c r="B22" s="199" t="s">
        <v>153</v>
      </c>
      <c r="C22" s="113">
        <v>1.0491071428571428</v>
      </c>
      <c r="D22" s="115">
        <v>47</v>
      </c>
      <c r="E22" s="114">
        <v>33</v>
      </c>
      <c r="F22" s="114">
        <v>63</v>
      </c>
      <c r="G22" s="114">
        <v>42</v>
      </c>
      <c r="H22" s="140">
        <v>54</v>
      </c>
      <c r="I22" s="115">
        <v>-7</v>
      </c>
      <c r="J22" s="116">
        <v>-12.962962962962964</v>
      </c>
    </row>
    <row r="23" spans="1:15" s="110" customFormat="1" ht="24.95" customHeight="1" x14ac:dyDescent="0.2">
      <c r="A23" s="193" t="s">
        <v>154</v>
      </c>
      <c r="B23" s="199" t="s">
        <v>155</v>
      </c>
      <c r="C23" s="113">
        <v>0.8928571428571429</v>
      </c>
      <c r="D23" s="115">
        <v>40</v>
      </c>
      <c r="E23" s="114">
        <v>38</v>
      </c>
      <c r="F23" s="114">
        <v>67</v>
      </c>
      <c r="G23" s="114">
        <v>40</v>
      </c>
      <c r="H23" s="140">
        <v>51</v>
      </c>
      <c r="I23" s="115">
        <v>-11</v>
      </c>
      <c r="J23" s="116">
        <v>-21.568627450980394</v>
      </c>
    </row>
    <row r="24" spans="1:15" s="110" customFormat="1" ht="24.95" customHeight="1" x14ac:dyDescent="0.2">
      <c r="A24" s="193" t="s">
        <v>156</v>
      </c>
      <c r="B24" s="199" t="s">
        <v>221</v>
      </c>
      <c r="C24" s="113">
        <v>4.3303571428571432</v>
      </c>
      <c r="D24" s="115">
        <v>194</v>
      </c>
      <c r="E24" s="114">
        <v>123</v>
      </c>
      <c r="F24" s="114">
        <v>180</v>
      </c>
      <c r="G24" s="114">
        <v>167</v>
      </c>
      <c r="H24" s="140">
        <v>186</v>
      </c>
      <c r="I24" s="115">
        <v>8</v>
      </c>
      <c r="J24" s="116">
        <v>4.301075268817204</v>
      </c>
    </row>
    <row r="25" spans="1:15" s="110" customFormat="1" ht="24.95" customHeight="1" x14ac:dyDescent="0.2">
      <c r="A25" s="193" t="s">
        <v>222</v>
      </c>
      <c r="B25" s="204" t="s">
        <v>159</v>
      </c>
      <c r="C25" s="113">
        <v>4.6875</v>
      </c>
      <c r="D25" s="115">
        <v>210</v>
      </c>
      <c r="E25" s="114">
        <v>249</v>
      </c>
      <c r="F25" s="114">
        <v>223</v>
      </c>
      <c r="G25" s="114">
        <v>203</v>
      </c>
      <c r="H25" s="140">
        <v>268</v>
      </c>
      <c r="I25" s="115">
        <v>-58</v>
      </c>
      <c r="J25" s="116">
        <v>-21.64179104477612</v>
      </c>
    </row>
    <row r="26" spans="1:15" s="110" customFormat="1" ht="24.95" customHeight="1" x14ac:dyDescent="0.2">
      <c r="A26" s="201">
        <v>782.78300000000002</v>
      </c>
      <c r="B26" s="203" t="s">
        <v>160</v>
      </c>
      <c r="C26" s="113">
        <v>12.455357142857142</v>
      </c>
      <c r="D26" s="115">
        <v>558</v>
      </c>
      <c r="E26" s="114">
        <v>452</v>
      </c>
      <c r="F26" s="114">
        <v>489</v>
      </c>
      <c r="G26" s="114">
        <v>379</v>
      </c>
      <c r="H26" s="140">
        <v>448</v>
      </c>
      <c r="I26" s="115">
        <v>110</v>
      </c>
      <c r="J26" s="116">
        <v>24.553571428571427</v>
      </c>
    </row>
    <row r="27" spans="1:15" s="110" customFormat="1" ht="24.95" customHeight="1" x14ac:dyDescent="0.2">
      <c r="A27" s="193" t="s">
        <v>161</v>
      </c>
      <c r="B27" s="199" t="s">
        <v>162</v>
      </c>
      <c r="C27" s="113">
        <v>3.6830357142857144</v>
      </c>
      <c r="D27" s="115">
        <v>165</v>
      </c>
      <c r="E27" s="114">
        <v>121</v>
      </c>
      <c r="F27" s="114">
        <v>151</v>
      </c>
      <c r="G27" s="114">
        <v>130</v>
      </c>
      <c r="H27" s="140">
        <v>154</v>
      </c>
      <c r="I27" s="115">
        <v>11</v>
      </c>
      <c r="J27" s="116">
        <v>7.1428571428571432</v>
      </c>
    </row>
    <row r="28" spans="1:15" s="110" customFormat="1" ht="24.95" customHeight="1" x14ac:dyDescent="0.2">
      <c r="A28" s="193" t="s">
        <v>163</v>
      </c>
      <c r="B28" s="199" t="s">
        <v>164</v>
      </c>
      <c r="C28" s="113">
        <v>1.9419642857142858</v>
      </c>
      <c r="D28" s="115">
        <v>87</v>
      </c>
      <c r="E28" s="114">
        <v>40</v>
      </c>
      <c r="F28" s="114">
        <v>173</v>
      </c>
      <c r="G28" s="114">
        <v>79</v>
      </c>
      <c r="H28" s="140">
        <v>105</v>
      </c>
      <c r="I28" s="115">
        <v>-18</v>
      </c>
      <c r="J28" s="116">
        <v>-17.142857142857142</v>
      </c>
    </row>
    <row r="29" spans="1:15" s="110" customFormat="1" ht="24.95" customHeight="1" x14ac:dyDescent="0.2">
      <c r="A29" s="193">
        <v>86</v>
      </c>
      <c r="B29" s="199" t="s">
        <v>165</v>
      </c>
      <c r="C29" s="113">
        <v>5.6473214285714288</v>
      </c>
      <c r="D29" s="115">
        <v>253</v>
      </c>
      <c r="E29" s="114">
        <v>276</v>
      </c>
      <c r="F29" s="114">
        <v>330</v>
      </c>
      <c r="G29" s="114">
        <v>226</v>
      </c>
      <c r="H29" s="140">
        <v>226</v>
      </c>
      <c r="I29" s="115">
        <v>27</v>
      </c>
      <c r="J29" s="116">
        <v>11.946902654867257</v>
      </c>
    </row>
    <row r="30" spans="1:15" s="110" customFormat="1" ht="24.95" customHeight="1" x14ac:dyDescent="0.2">
      <c r="A30" s="193">
        <v>87.88</v>
      </c>
      <c r="B30" s="204" t="s">
        <v>166</v>
      </c>
      <c r="C30" s="113">
        <v>4.84375</v>
      </c>
      <c r="D30" s="115">
        <v>217</v>
      </c>
      <c r="E30" s="114">
        <v>270</v>
      </c>
      <c r="F30" s="114">
        <v>284</v>
      </c>
      <c r="G30" s="114">
        <v>182</v>
      </c>
      <c r="H30" s="140">
        <v>219</v>
      </c>
      <c r="I30" s="115">
        <v>-2</v>
      </c>
      <c r="J30" s="116">
        <v>-0.91324200913242004</v>
      </c>
    </row>
    <row r="31" spans="1:15" s="110" customFormat="1" ht="24.95" customHeight="1" x14ac:dyDescent="0.2">
      <c r="A31" s="193" t="s">
        <v>167</v>
      </c>
      <c r="B31" s="199" t="s">
        <v>168</v>
      </c>
      <c r="C31" s="113">
        <v>2.8794642857142856</v>
      </c>
      <c r="D31" s="115">
        <v>129</v>
      </c>
      <c r="E31" s="114">
        <v>150</v>
      </c>
      <c r="F31" s="114">
        <v>149</v>
      </c>
      <c r="G31" s="114">
        <v>90</v>
      </c>
      <c r="H31" s="140">
        <v>158</v>
      </c>
      <c r="I31" s="115">
        <v>-29</v>
      </c>
      <c r="J31" s="116">
        <v>-18.354430379746834</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2.7232142857142856</v>
      </c>
      <c r="D34" s="115">
        <v>122</v>
      </c>
      <c r="E34" s="114">
        <v>169</v>
      </c>
      <c r="F34" s="114">
        <v>194</v>
      </c>
      <c r="G34" s="114">
        <v>127</v>
      </c>
      <c r="H34" s="140">
        <v>99</v>
      </c>
      <c r="I34" s="115">
        <v>23</v>
      </c>
      <c r="J34" s="116">
        <v>23.232323232323232</v>
      </c>
    </row>
    <row r="35" spans="1:10" s="110" customFormat="1" ht="24.95" customHeight="1" x14ac:dyDescent="0.2">
      <c r="A35" s="292" t="s">
        <v>171</v>
      </c>
      <c r="B35" s="293" t="s">
        <v>172</v>
      </c>
      <c r="C35" s="113">
        <v>20.758928571428573</v>
      </c>
      <c r="D35" s="115">
        <v>930</v>
      </c>
      <c r="E35" s="114">
        <v>977</v>
      </c>
      <c r="F35" s="114">
        <v>978</v>
      </c>
      <c r="G35" s="114">
        <v>822</v>
      </c>
      <c r="H35" s="140">
        <v>1206</v>
      </c>
      <c r="I35" s="115">
        <v>-276</v>
      </c>
      <c r="J35" s="116">
        <v>-22.885572139303484</v>
      </c>
    </row>
    <row r="36" spans="1:10" s="110" customFormat="1" ht="24.95" customHeight="1" x14ac:dyDescent="0.2">
      <c r="A36" s="294" t="s">
        <v>173</v>
      </c>
      <c r="B36" s="295" t="s">
        <v>174</v>
      </c>
      <c r="C36" s="125">
        <v>76.517857142857139</v>
      </c>
      <c r="D36" s="143">
        <v>3428</v>
      </c>
      <c r="E36" s="144">
        <v>3462</v>
      </c>
      <c r="F36" s="144">
        <v>3621</v>
      </c>
      <c r="G36" s="144">
        <v>2864</v>
      </c>
      <c r="H36" s="145">
        <v>3265</v>
      </c>
      <c r="I36" s="143">
        <v>163</v>
      </c>
      <c r="J36" s="146">
        <v>4.9923430321592646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4480</v>
      </c>
      <c r="F11" s="264">
        <v>4608</v>
      </c>
      <c r="G11" s="264">
        <v>4794</v>
      </c>
      <c r="H11" s="264">
        <v>3813</v>
      </c>
      <c r="I11" s="265">
        <v>4570</v>
      </c>
      <c r="J11" s="263">
        <v>-90</v>
      </c>
      <c r="K11" s="266">
        <v>-1.9693654266958425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28.839285714285715</v>
      </c>
      <c r="E13" s="115">
        <v>1292</v>
      </c>
      <c r="F13" s="114">
        <v>1471</v>
      </c>
      <c r="G13" s="114">
        <v>1337</v>
      </c>
      <c r="H13" s="114">
        <v>1019</v>
      </c>
      <c r="I13" s="140">
        <v>1202</v>
      </c>
      <c r="J13" s="115">
        <v>90</v>
      </c>
      <c r="K13" s="116">
        <v>7.4875207986688848</v>
      </c>
    </row>
    <row r="14" spans="1:17" ht="15.95" customHeight="1" x14ac:dyDescent="0.2">
      <c r="A14" s="306" t="s">
        <v>230</v>
      </c>
      <c r="B14" s="307"/>
      <c r="C14" s="308"/>
      <c r="D14" s="113">
        <v>59.263392857142854</v>
      </c>
      <c r="E14" s="115">
        <v>2655</v>
      </c>
      <c r="F14" s="114">
        <v>2689</v>
      </c>
      <c r="G14" s="114">
        <v>2864</v>
      </c>
      <c r="H14" s="114">
        <v>2338</v>
      </c>
      <c r="I14" s="140">
        <v>2812</v>
      </c>
      <c r="J14" s="115">
        <v>-157</v>
      </c>
      <c r="K14" s="116">
        <v>-5.5832147937411092</v>
      </c>
    </row>
    <row r="15" spans="1:17" ht="15.95" customHeight="1" x14ac:dyDescent="0.2">
      <c r="A15" s="306" t="s">
        <v>231</v>
      </c>
      <c r="B15" s="307"/>
      <c r="C15" s="308"/>
      <c r="D15" s="113">
        <v>5.5357142857142856</v>
      </c>
      <c r="E15" s="115">
        <v>248</v>
      </c>
      <c r="F15" s="114">
        <v>232</v>
      </c>
      <c r="G15" s="114">
        <v>285</v>
      </c>
      <c r="H15" s="114">
        <v>252</v>
      </c>
      <c r="I15" s="140">
        <v>269</v>
      </c>
      <c r="J15" s="115">
        <v>-21</v>
      </c>
      <c r="K15" s="116">
        <v>-7.8066914498141262</v>
      </c>
    </row>
    <row r="16" spans="1:17" ht="15.95" customHeight="1" x14ac:dyDescent="0.2">
      <c r="A16" s="306" t="s">
        <v>232</v>
      </c>
      <c r="B16" s="307"/>
      <c r="C16" s="308"/>
      <c r="D16" s="113">
        <v>6.3616071428571432</v>
      </c>
      <c r="E16" s="115">
        <v>285</v>
      </c>
      <c r="F16" s="114">
        <v>216</v>
      </c>
      <c r="G16" s="114">
        <v>307</v>
      </c>
      <c r="H16" s="114">
        <v>203</v>
      </c>
      <c r="I16" s="140">
        <v>286</v>
      </c>
      <c r="J16" s="115">
        <v>-1</v>
      </c>
      <c r="K16" s="116">
        <v>-0.34965034965034963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1.6964285714285714</v>
      </c>
      <c r="E18" s="115">
        <v>76</v>
      </c>
      <c r="F18" s="114">
        <v>86</v>
      </c>
      <c r="G18" s="114">
        <v>130</v>
      </c>
      <c r="H18" s="114">
        <v>61</v>
      </c>
      <c r="I18" s="140">
        <v>43</v>
      </c>
      <c r="J18" s="115">
        <v>33</v>
      </c>
      <c r="K18" s="116">
        <v>76.744186046511629</v>
      </c>
    </row>
    <row r="19" spans="1:11" ht="14.1" customHeight="1" x14ac:dyDescent="0.2">
      <c r="A19" s="306" t="s">
        <v>235</v>
      </c>
      <c r="B19" s="307" t="s">
        <v>236</v>
      </c>
      <c r="C19" s="308"/>
      <c r="D19" s="113">
        <v>1.2946428571428572</v>
      </c>
      <c r="E19" s="115">
        <v>58</v>
      </c>
      <c r="F19" s="114">
        <v>69</v>
      </c>
      <c r="G19" s="114">
        <v>113</v>
      </c>
      <c r="H19" s="114">
        <v>49</v>
      </c>
      <c r="I19" s="140">
        <v>34</v>
      </c>
      <c r="J19" s="115">
        <v>24</v>
      </c>
      <c r="K19" s="116">
        <v>70.588235294117652</v>
      </c>
    </row>
    <row r="20" spans="1:11" ht="14.1" customHeight="1" x14ac:dyDescent="0.2">
      <c r="A20" s="306">
        <v>12</v>
      </c>
      <c r="B20" s="307" t="s">
        <v>237</v>
      </c>
      <c r="C20" s="308"/>
      <c r="D20" s="113">
        <v>2.5446428571428572</v>
      </c>
      <c r="E20" s="115">
        <v>114</v>
      </c>
      <c r="F20" s="114">
        <v>209</v>
      </c>
      <c r="G20" s="114">
        <v>121</v>
      </c>
      <c r="H20" s="114">
        <v>120</v>
      </c>
      <c r="I20" s="140">
        <v>132</v>
      </c>
      <c r="J20" s="115">
        <v>-18</v>
      </c>
      <c r="K20" s="116">
        <v>-13.636363636363637</v>
      </c>
    </row>
    <row r="21" spans="1:11" ht="14.1" customHeight="1" x14ac:dyDescent="0.2">
      <c r="A21" s="306">
        <v>21</v>
      </c>
      <c r="B21" s="307" t="s">
        <v>238</v>
      </c>
      <c r="C21" s="308"/>
      <c r="D21" s="113">
        <v>0.5357142857142857</v>
      </c>
      <c r="E21" s="115">
        <v>24</v>
      </c>
      <c r="F21" s="114">
        <v>10</v>
      </c>
      <c r="G21" s="114">
        <v>18</v>
      </c>
      <c r="H21" s="114">
        <v>15</v>
      </c>
      <c r="I21" s="140">
        <v>19</v>
      </c>
      <c r="J21" s="115">
        <v>5</v>
      </c>
      <c r="K21" s="116">
        <v>26.315789473684209</v>
      </c>
    </row>
    <row r="22" spans="1:11" ht="14.1" customHeight="1" x14ac:dyDescent="0.2">
      <c r="A22" s="306">
        <v>22</v>
      </c>
      <c r="B22" s="307" t="s">
        <v>239</v>
      </c>
      <c r="C22" s="308"/>
      <c r="D22" s="113">
        <v>3.75</v>
      </c>
      <c r="E22" s="115">
        <v>168</v>
      </c>
      <c r="F22" s="114">
        <v>97</v>
      </c>
      <c r="G22" s="114">
        <v>123</v>
      </c>
      <c r="H22" s="114">
        <v>96</v>
      </c>
      <c r="I22" s="140">
        <v>119</v>
      </c>
      <c r="J22" s="115">
        <v>49</v>
      </c>
      <c r="K22" s="116">
        <v>41.176470588235297</v>
      </c>
    </row>
    <row r="23" spans="1:11" ht="14.1" customHeight="1" x14ac:dyDescent="0.2">
      <c r="A23" s="306">
        <v>23</v>
      </c>
      <c r="B23" s="307" t="s">
        <v>240</v>
      </c>
      <c r="C23" s="308"/>
      <c r="D23" s="113">
        <v>0.44642857142857145</v>
      </c>
      <c r="E23" s="115">
        <v>20</v>
      </c>
      <c r="F23" s="114">
        <v>18</v>
      </c>
      <c r="G23" s="114">
        <v>33</v>
      </c>
      <c r="H23" s="114">
        <v>23</v>
      </c>
      <c r="I23" s="140">
        <v>17</v>
      </c>
      <c r="J23" s="115">
        <v>3</v>
      </c>
      <c r="K23" s="116">
        <v>17.647058823529413</v>
      </c>
    </row>
    <row r="24" spans="1:11" ht="14.1" customHeight="1" x14ac:dyDescent="0.2">
      <c r="A24" s="306">
        <v>24</v>
      </c>
      <c r="B24" s="307" t="s">
        <v>241</v>
      </c>
      <c r="C24" s="308"/>
      <c r="D24" s="113">
        <v>5.5133928571428568</v>
      </c>
      <c r="E24" s="115">
        <v>247</v>
      </c>
      <c r="F24" s="114">
        <v>407</v>
      </c>
      <c r="G24" s="114">
        <v>287</v>
      </c>
      <c r="H24" s="114">
        <v>220</v>
      </c>
      <c r="I24" s="140">
        <v>385</v>
      </c>
      <c r="J24" s="115">
        <v>-138</v>
      </c>
      <c r="K24" s="116">
        <v>-35.844155844155843</v>
      </c>
    </row>
    <row r="25" spans="1:11" ht="14.1" customHeight="1" x14ac:dyDescent="0.2">
      <c r="A25" s="306">
        <v>25</v>
      </c>
      <c r="B25" s="307" t="s">
        <v>242</v>
      </c>
      <c r="C25" s="308"/>
      <c r="D25" s="113">
        <v>4.5535714285714288</v>
      </c>
      <c r="E25" s="115">
        <v>204</v>
      </c>
      <c r="F25" s="114">
        <v>211</v>
      </c>
      <c r="G25" s="114">
        <v>188</v>
      </c>
      <c r="H25" s="114">
        <v>183</v>
      </c>
      <c r="I25" s="140">
        <v>201</v>
      </c>
      <c r="J25" s="115">
        <v>3</v>
      </c>
      <c r="K25" s="116">
        <v>1.4925373134328359</v>
      </c>
    </row>
    <row r="26" spans="1:11" ht="14.1" customHeight="1" x14ac:dyDescent="0.2">
      <c r="A26" s="306">
        <v>26</v>
      </c>
      <c r="B26" s="307" t="s">
        <v>243</v>
      </c>
      <c r="C26" s="308"/>
      <c r="D26" s="113">
        <v>3.8839285714285716</v>
      </c>
      <c r="E26" s="115">
        <v>174</v>
      </c>
      <c r="F26" s="114">
        <v>88</v>
      </c>
      <c r="G26" s="114">
        <v>119</v>
      </c>
      <c r="H26" s="114">
        <v>110</v>
      </c>
      <c r="I26" s="140">
        <v>168</v>
      </c>
      <c r="J26" s="115">
        <v>6</v>
      </c>
      <c r="K26" s="116">
        <v>3.5714285714285716</v>
      </c>
    </row>
    <row r="27" spans="1:11" ht="14.1" customHeight="1" x14ac:dyDescent="0.2">
      <c r="A27" s="306">
        <v>27</v>
      </c>
      <c r="B27" s="307" t="s">
        <v>244</v>
      </c>
      <c r="C27" s="308"/>
      <c r="D27" s="113">
        <v>1.0491071428571428</v>
      </c>
      <c r="E27" s="115">
        <v>47</v>
      </c>
      <c r="F27" s="114">
        <v>34</v>
      </c>
      <c r="G27" s="114">
        <v>48</v>
      </c>
      <c r="H27" s="114">
        <v>22</v>
      </c>
      <c r="I27" s="140">
        <v>42</v>
      </c>
      <c r="J27" s="115">
        <v>5</v>
      </c>
      <c r="K27" s="116">
        <v>11.904761904761905</v>
      </c>
    </row>
    <row r="28" spans="1:11" ht="14.1" customHeight="1" x14ac:dyDescent="0.2">
      <c r="A28" s="306">
        <v>28</v>
      </c>
      <c r="B28" s="307" t="s">
        <v>245</v>
      </c>
      <c r="C28" s="308"/>
      <c r="D28" s="113">
        <v>0.11160714285714286</v>
      </c>
      <c r="E28" s="115">
        <v>5</v>
      </c>
      <c r="F28" s="114">
        <v>7</v>
      </c>
      <c r="G28" s="114">
        <v>8</v>
      </c>
      <c r="H28" s="114">
        <v>7</v>
      </c>
      <c r="I28" s="140">
        <v>4</v>
      </c>
      <c r="J28" s="115">
        <v>1</v>
      </c>
      <c r="K28" s="116">
        <v>25</v>
      </c>
    </row>
    <row r="29" spans="1:11" ht="14.1" customHeight="1" x14ac:dyDescent="0.2">
      <c r="A29" s="306">
        <v>29</v>
      </c>
      <c r="B29" s="307" t="s">
        <v>246</v>
      </c>
      <c r="C29" s="308"/>
      <c r="D29" s="113">
        <v>4.5089285714285712</v>
      </c>
      <c r="E29" s="115">
        <v>202</v>
      </c>
      <c r="F29" s="114">
        <v>274</v>
      </c>
      <c r="G29" s="114">
        <v>161</v>
      </c>
      <c r="H29" s="114">
        <v>141</v>
      </c>
      <c r="I29" s="140">
        <v>163</v>
      </c>
      <c r="J29" s="115">
        <v>39</v>
      </c>
      <c r="K29" s="116">
        <v>23.926380368098158</v>
      </c>
    </row>
    <row r="30" spans="1:11" ht="14.1" customHeight="1" x14ac:dyDescent="0.2">
      <c r="A30" s="306" t="s">
        <v>247</v>
      </c>
      <c r="B30" s="307" t="s">
        <v>248</v>
      </c>
      <c r="C30" s="308"/>
      <c r="D30" s="113">
        <v>1.71875</v>
      </c>
      <c r="E30" s="115">
        <v>77</v>
      </c>
      <c r="F30" s="114" t="s">
        <v>513</v>
      </c>
      <c r="G30" s="114">
        <v>58</v>
      </c>
      <c r="H30" s="114">
        <v>41</v>
      </c>
      <c r="I30" s="140">
        <v>54</v>
      </c>
      <c r="J30" s="115">
        <v>23</v>
      </c>
      <c r="K30" s="116">
        <v>42.592592592592595</v>
      </c>
    </row>
    <row r="31" spans="1:11" ht="14.1" customHeight="1" x14ac:dyDescent="0.2">
      <c r="A31" s="306" t="s">
        <v>249</v>
      </c>
      <c r="B31" s="307" t="s">
        <v>250</v>
      </c>
      <c r="C31" s="308"/>
      <c r="D31" s="113">
        <v>2.7901785714285716</v>
      </c>
      <c r="E31" s="115">
        <v>125</v>
      </c>
      <c r="F31" s="114">
        <v>214</v>
      </c>
      <c r="G31" s="114">
        <v>103</v>
      </c>
      <c r="H31" s="114">
        <v>100</v>
      </c>
      <c r="I31" s="140">
        <v>109</v>
      </c>
      <c r="J31" s="115">
        <v>16</v>
      </c>
      <c r="K31" s="116">
        <v>14.678899082568808</v>
      </c>
    </row>
    <row r="32" spans="1:11" ht="14.1" customHeight="1" x14ac:dyDescent="0.2">
      <c r="A32" s="306">
        <v>31</v>
      </c>
      <c r="B32" s="307" t="s">
        <v>251</v>
      </c>
      <c r="C32" s="308"/>
      <c r="D32" s="113">
        <v>0.46875</v>
      </c>
      <c r="E32" s="115">
        <v>21</v>
      </c>
      <c r="F32" s="114">
        <v>7</v>
      </c>
      <c r="G32" s="114">
        <v>11</v>
      </c>
      <c r="H32" s="114">
        <v>20</v>
      </c>
      <c r="I32" s="140">
        <v>15</v>
      </c>
      <c r="J32" s="115">
        <v>6</v>
      </c>
      <c r="K32" s="116">
        <v>40</v>
      </c>
    </row>
    <row r="33" spans="1:11" ht="14.1" customHeight="1" x14ac:dyDescent="0.2">
      <c r="A33" s="306">
        <v>32</v>
      </c>
      <c r="B33" s="307" t="s">
        <v>252</v>
      </c>
      <c r="C33" s="308"/>
      <c r="D33" s="113">
        <v>3.4151785714285716</v>
      </c>
      <c r="E33" s="115">
        <v>153</v>
      </c>
      <c r="F33" s="114">
        <v>203</v>
      </c>
      <c r="G33" s="114">
        <v>239</v>
      </c>
      <c r="H33" s="114">
        <v>167</v>
      </c>
      <c r="I33" s="140">
        <v>265</v>
      </c>
      <c r="J33" s="115">
        <v>-112</v>
      </c>
      <c r="K33" s="116">
        <v>-42.264150943396224</v>
      </c>
    </row>
    <row r="34" spans="1:11" ht="14.1" customHeight="1" x14ac:dyDescent="0.2">
      <c r="A34" s="306">
        <v>33</v>
      </c>
      <c r="B34" s="307" t="s">
        <v>253</v>
      </c>
      <c r="C34" s="308"/>
      <c r="D34" s="113">
        <v>1.8973214285714286</v>
      </c>
      <c r="E34" s="115">
        <v>85</v>
      </c>
      <c r="F34" s="114">
        <v>83</v>
      </c>
      <c r="G34" s="114">
        <v>83</v>
      </c>
      <c r="H34" s="114">
        <v>61</v>
      </c>
      <c r="I34" s="140">
        <v>102</v>
      </c>
      <c r="J34" s="115">
        <v>-17</v>
      </c>
      <c r="K34" s="116">
        <v>-16.666666666666668</v>
      </c>
    </row>
    <row r="35" spans="1:11" ht="14.1" customHeight="1" x14ac:dyDescent="0.2">
      <c r="A35" s="306">
        <v>34</v>
      </c>
      <c r="B35" s="307" t="s">
        <v>254</v>
      </c>
      <c r="C35" s="308"/>
      <c r="D35" s="113">
        <v>2.4107142857142856</v>
      </c>
      <c r="E35" s="115">
        <v>108</v>
      </c>
      <c r="F35" s="114">
        <v>85</v>
      </c>
      <c r="G35" s="114">
        <v>84</v>
      </c>
      <c r="H35" s="114">
        <v>100</v>
      </c>
      <c r="I35" s="140">
        <v>130</v>
      </c>
      <c r="J35" s="115">
        <v>-22</v>
      </c>
      <c r="K35" s="116">
        <v>-16.923076923076923</v>
      </c>
    </row>
    <row r="36" spans="1:11" ht="14.1" customHeight="1" x14ac:dyDescent="0.2">
      <c r="A36" s="306">
        <v>41</v>
      </c>
      <c r="B36" s="307" t="s">
        <v>255</v>
      </c>
      <c r="C36" s="308"/>
      <c r="D36" s="113">
        <v>0.24553571428571427</v>
      </c>
      <c r="E36" s="115">
        <v>11</v>
      </c>
      <c r="F36" s="114">
        <v>8</v>
      </c>
      <c r="G36" s="114">
        <v>4</v>
      </c>
      <c r="H36" s="114">
        <v>10</v>
      </c>
      <c r="I36" s="140">
        <v>5</v>
      </c>
      <c r="J36" s="115">
        <v>6</v>
      </c>
      <c r="K36" s="116">
        <v>120</v>
      </c>
    </row>
    <row r="37" spans="1:11" ht="14.1" customHeight="1" x14ac:dyDescent="0.2">
      <c r="A37" s="306">
        <v>42</v>
      </c>
      <c r="B37" s="307" t="s">
        <v>256</v>
      </c>
      <c r="C37" s="308"/>
      <c r="D37" s="113">
        <v>0.11160714285714286</v>
      </c>
      <c r="E37" s="115">
        <v>5</v>
      </c>
      <c r="F37" s="114">
        <v>7</v>
      </c>
      <c r="G37" s="114">
        <v>5</v>
      </c>
      <c r="H37" s="114">
        <v>5</v>
      </c>
      <c r="I37" s="140">
        <v>6</v>
      </c>
      <c r="J37" s="115">
        <v>-1</v>
      </c>
      <c r="K37" s="116">
        <v>-16.666666666666668</v>
      </c>
    </row>
    <row r="38" spans="1:11" ht="14.1" customHeight="1" x14ac:dyDescent="0.2">
      <c r="A38" s="306">
        <v>43</v>
      </c>
      <c r="B38" s="307" t="s">
        <v>257</v>
      </c>
      <c r="C38" s="308"/>
      <c r="D38" s="113">
        <v>0.6026785714285714</v>
      </c>
      <c r="E38" s="115">
        <v>27</v>
      </c>
      <c r="F38" s="114">
        <v>17</v>
      </c>
      <c r="G38" s="114">
        <v>49</v>
      </c>
      <c r="H38" s="114">
        <v>49</v>
      </c>
      <c r="I38" s="140">
        <v>40</v>
      </c>
      <c r="J38" s="115">
        <v>-13</v>
      </c>
      <c r="K38" s="116">
        <v>-32.5</v>
      </c>
    </row>
    <row r="39" spans="1:11" ht="14.1" customHeight="1" x14ac:dyDescent="0.2">
      <c r="A39" s="306">
        <v>51</v>
      </c>
      <c r="B39" s="307" t="s">
        <v>258</v>
      </c>
      <c r="C39" s="308"/>
      <c r="D39" s="113">
        <v>11.919642857142858</v>
      </c>
      <c r="E39" s="115">
        <v>534</v>
      </c>
      <c r="F39" s="114">
        <v>449</v>
      </c>
      <c r="G39" s="114">
        <v>505</v>
      </c>
      <c r="H39" s="114">
        <v>394</v>
      </c>
      <c r="I39" s="140">
        <v>460</v>
      </c>
      <c r="J39" s="115">
        <v>74</v>
      </c>
      <c r="K39" s="116">
        <v>16.086956521739129</v>
      </c>
    </row>
    <row r="40" spans="1:11" ht="14.1" customHeight="1" x14ac:dyDescent="0.2">
      <c r="A40" s="306" t="s">
        <v>259</v>
      </c>
      <c r="B40" s="307" t="s">
        <v>260</v>
      </c>
      <c r="C40" s="308"/>
      <c r="D40" s="113">
        <v>9.6651785714285712</v>
      </c>
      <c r="E40" s="115">
        <v>433</v>
      </c>
      <c r="F40" s="114">
        <v>348</v>
      </c>
      <c r="G40" s="114">
        <v>406</v>
      </c>
      <c r="H40" s="114">
        <v>298</v>
      </c>
      <c r="I40" s="140">
        <v>364</v>
      </c>
      <c r="J40" s="115">
        <v>69</v>
      </c>
      <c r="K40" s="116">
        <v>18.956043956043956</v>
      </c>
    </row>
    <row r="41" spans="1:11" ht="14.1" customHeight="1" x14ac:dyDescent="0.2">
      <c r="A41" s="306"/>
      <c r="B41" s="307" t="s">
        <v>261</v>
      </c>
      <c r="C41" s="308"/>
      <c r="D41" s="113">
        <v>8.0803571428571423</v>
      </c>
      <c r="E41" s="115">
        <v>362</v>
      </c>
      <c r="F41" s="114">
        <v>288</v>
      </c>
      <c r="G41" s="114">
        <v>365</v>
      </c>
      <c r="H41" s="114">
        <v>243</v>
      </c>
      <c r="I41" s="140">
        <v>298</v>
      </c>
      <c r="J41" s="115">
        <v>64</v>
      </c>
      <c r="K41" s="116">
        <v>21.476510067114095</v>
      </c>
    </row>
    <row r="42" spans="1:11" ht="14.1" customHeight="1" x14ac:dyDescent="0.2">
      <c r="A42" s="306">
        <v>52</v>
      </c>
      <c r="B42" s="307" t="s">
        <v>262</v>
      </c>
      <c r="C42" s="308"/>
      <c r="D42" s="113">
        <v>6.9419642857142856</v>
      </c>
      <c r="E42" s="115">
        <v>311</v>
      </c>
      <c r="F42" s="114">
        <v>300</v>
      </c>
      <c r="G42" s="114">
        <v>286</v>
      </c>
      <c r="H42" s="114">
        <v>245</v>
      </c>
      <c r="I42" s="140">
        <v>309</v>
      </c>
      <c r="J42" s="115">
        <v>2</v>
      </c>
      <c r="K42" s="116">
        <v>0.6472491909385113</v>
      </c>
    </row>
    <row r="43" spans="1:11" ht="14.1" customHeight="1" x14ac:dyDescent="0.2">
      <c r="A43" s="306" t="s">
        <v>263</v>
      </c>
      <c r="B43" s="307" t="s">
        <v>264</v>
      </c>
      <c r="C43" s="308"/>
      <c r="D43" s="113">
        <v>5.1116071428571432</v>
      </c>
      <c r="E43" s="115">
        <v>229</v>
      </c>
      <c r="F43" s="114">
        <v>205</v>
      </c>
      <c r="G43" s="114">
        <v>208</v>
      </c>
      <c r="H43" s="114">
        <v>187</v>
      </c>
      <c r="I43" s="140">
        <v>232</v>
      </c>
      <c r="J43" s="115">
        <v>-3</v>
      </c>
      <c r="K43" s="116">
        <v>-1.2931034482758621</v>
      </c>
    </row>
    <row r="44" spans="1:11" ht="14.1" customHeight="1" x14ac:dyDescent="0.2">
      <c r="A44" s="306">
        <v>53</v>
      </c>
      <c r="B44" s="307" t="s">
        <v>265</v>
      </c>
      <c r="C44" s="308"/>
      <c r="D44" s="113">
        <v>0.78125</v>
      </c>
      <c r="E44" s="115">
        <v>35</v>
      </c>
      <c r="F44" s="114">
        <v>30</v>
      </c>
      <c r="G44" s="114">
        <v>33</v>
      </c>
      <c r="H44" s="114">
        <v>29</v>
      </c>
      <c r="I44" s="140">
        <v>61</v>
      </c>
      <c r="J44" s="115">
        <v>-26</v>
      </c>
      <c r="K44" s="116">
        <v>-42.622950819672134</v>
      </c>
    </row>
    <row r="45" spans="1:11" ht="14.1" customHeight="1" x14ac:dyDescent="0.2">
      <c r="A45" s="306" t="s">
        <v>266</v>
      </c>
      <c r="B45" s="307" t="s">
        <v>267</v>
      </c>
      <c r="C45" s="308"/>
      <c r="D45" s="113">
        <v>0.78125</v>
      </c>
      <c r="E45" s="115">
        <v>35</v>
      </c>
      <c r="F45" s="114">
        <v>29</v>
      </c>
      <c r="G45" s="114">
        <v>29</v>
      </c>
      <c r="H45" s="114">
        <v>27</v>
      </c>
      <c r="I45" s="140">
        <v>59</v>
      </c>
      <c r="J45" s="115">
        <v>-24</v>
      </c>
      <c r="K45" s="116">
        <v>-40.677966101694913</v>
      </c>
    </row>
    <row r="46" spans="1:11" ht="14.1" customHeight="1" x14ac:dyDescent="0.2">
      <c r="A46" s="306">
        <v>54</v>
      </c>
      <c r="B46" s="307" t="s">
        <v>268</v>
      </c>
      <c r="C46" s="308"/>
      <c r="D46" s="113">
        <v>3.1919642857142856</v>
      </c>
      <c r="E46" s="115">
        <v>143</v>
      </c>
      <c r="F46" s="114">
        <v>227</v>
      </c>
      <c r="G46" s="114">
        <v>170</v>
      </c>
      <c r="H46" s="114">
        <v>146</v>
      </c>
      <c r="I46" s="140">
        <v>156</v>
      </c>
      <c r="J46" s="115">
        <v>-13</v>
      </c>
      <c r="K46" s="116">
        <v>-8.3333333333333339</v>
      </c>
    </row>
    <row r="47" spans="1:11" ht="14.1" customHeight="1" x14ac:dyDescent="0.2">
      <c r="A47" s="306">
        <v>61</v>
      </c>
      <c r="B47" s="307" t="s">
        <v>269</v>
      </c>
      <c r="C47" s="308"/>
      <c r="D47" s="113">
        <v>1.3839285714285714</v>
      </c>
      <c r="E47" s="115">
        <v>62</v>
      </c>
      <c r="F47" s="114">
        <v>54</v>
      </c>
      <c r="G47" s="114">
        <v>62</v>
      </c>
      <c r="H47" s="114">
        <v>63</v>
      </c>
      <c r="I47" s="140">
        <v>51</v>
      </c>
      <c r="J47" s="115">
        <v>11</v>
      </c>
      <c r="K47" s="116">
        <v>21.568627450980394</v>
      </c>
    </row>
    <row r="48" spans="1:11" ht="14.1" customHeight="1" x14ac:dyDescent="0.2">
      <c r="A48" s="306">
        <v>62</v>
      </c>
      <c r="B48" s="307" t="s">
        <v>270</v>
      </c>
      <c r="C48" s="308"/>
      <c r="D48" s="113">
        <v>8.6160714285714288</v>
      </c>
      <c r="E48" s="115">
        <v>386</v>
      </c>
      <c r="F48" s="114">
        <v>377</v>
      </c>
      <c r="G48" s="114">
        <v>470</v>
      </c>
      <c r="H48" s="114">
        <v>342</v>
      </c>
      <c r="I48" s="140">
        <v>354</v>
      </c>
      <c r="J48" s="115">
        <v>32</v>
      </c>
      <c r="K48" s="116">
        <v>9.0395480225988702</v>
      </c>
    </row>
    <row r="49" spans="1:11" ht="14.1" customHeight="1" x14ac:dyDescent="0.2">
      <c r="A49" s="306">
        <v>63</v>
      </c>
      <c r="B49" s="307" t="s">
        <v>271</v>
      </c>
      <c r="C49" s="308"/>
      <c r="D49" s="113">
        <v>5.1116071428571432</v>
      </c>
      <c r="E49" s="115">
        <v>229</v>
      </c>
      <c r="F49" s="114">
        <v>364</v>
      </c>
      <c r="G49" s="114">
        <v>195</v>
      </c>
      <c r="H49" s="114">
        <v>204</v>
      </c>
      <c r="I49" s="140">
        <v>206</v>
      </c>
      <c r="J49" s="115">
        <v>23</v>
      </c>
      <c r="K49" s="116">
        <v>11.16504854368932</v>
      </c>
    </row>
    <row r="50" spans="1:11" ht="14.1" customHeight="1" x14ac:dyDescent="0.2">
      <c r="A50" s="306" t="s">
        <v>272</v>
      </c>
      <c r="B50" s="307" t="s">
        <v>273</v>
      </c>
      <c r="C50" s="308"/>
      <c r="D50" s="113">
        <v>1.0714285714285714</v>
      </c>
      <c r="E50" s="115">
        <v>48</v>
      </c>
      <c r="F50" s="114">
        <v>79</v>
      </c>
      <c r="G50" s="114">
        <v>30</v>
      </c>
      <c r="H50" s="114">
        <v>42</v>
      </c>
      <c r="I50" s="140">
        <v>47</v>
      </c>
      <c r="J50" s="115">
        <v>1</v>
      </c>
      <c r="K50" s="116">
        <v>2.1276595744680851</v>
      </c>
    </row>
    <row r="51" spans="1:11" ht="14.1" customHeight="1" x14ac:dyDescent="0.2">
      <c r="A51" s="306" t="s">
        <v>274</v>
      </c>
      <c r="B51" s="307" t="s">
        <v>275</v>
      </c>
      <c r="C51" s="308"/>
      <c r="D51" s="113">
        <v>3.75</v>
      </c>
      <c r="E51" s="115">
        <v>168</v>
      </c>
      <c r="F51" s="114">
        <v>277</v>
      </c>
      <c r="G51" s="114">
        <v>153</v>
      </c>
      <c r="H51" s="114">
        <v>153</v>
      </c>
      <c r="I51" s="140">
        <v>147</v>
      </c>
      <c r="J51" s="115">
        <v>21</v>
      </c>
      <c r="K51" s="116">
        <v>14.285714285714286</v>
      </c>
    </row>
    <row r="52" spans="1:11" ht="14.1" customHeight="1" x14ac:dyDescent="0.2">
      <c r="A52" s="306">
        <v>71</v>
      </c>
      <c r="B52" s="307" t="s">
        <v>276</v>
      </c>
      <c r="C52" s="308"/>
      <c r="D52" s="113">
        <v>6.3839285714285712</v>
      </c>
      <c r="E52" s="115">
        <v>286</v>
      </c>
      <c r="F52" s="114">
        <v>202</v>
      </c>
      <c r="G52" s="114">
        <v>295</v>
      </c>
      <c r="H52" s="114">
        <v>281</v>
      </c>
      <c r="I52" s="140">
        <v>279</v>
      </c>
      <c r="J52" s="115">
        <v>7</v>
      </c>
      <c r="K52" s="116">
        <v>2.5089605734767026</v>
      </c>
    </row>
    <row r="53" spans="1:11" ht="14.1" customHeight="1" x14ac:dyDescent="0.2">
      <c r="A53" s="306" t="s">
        <v>277</v>
      </c>
      <c r="B53" s="307" t="s">
        <v>278</v>
      </c>
      <c r="C53" s="308"/>
      <c r="D53" s="113">
        <v>1.3839285714285714</v>
      </c>
      <c r="E53" s="115">
        <v>62</v>
      </c>
      <c r="F53" s="114">
        <v>42</v>
      </c>
      <c r="G53" s="114">
        <v>81</v>
      </c>
      <c r="H53" s="114">
        <v>80</v>
      </c>
      <c r="I53" s="140">
        <v>82</v>
      </c>
      <c r="J53" s="115">
        <v>-20</v>
      </c>
      <c r="K53" s="116">
        <v>-24.390243902439025</v>
      </c>
    </row>
    <row r="54" spans="1:11" ht="14.1" customHeight="1" x14ac:dyDescent="0.2">
      <c r="A54" s="306" t="s">
        <v>279</v>
      </c>
      <c r="B54" s="307" t="s">
        <v>280</v>
      </c>
      <c r="C54" s="308"/>
      <c r="D54" s="113">
        <v>4.2633928571428568</v>
      </c>
      <c r="E54" s="115">
        <v>191</v>
      </c>
      <c r="F54" s="114">
        <v>138</v>
      </c>
      <c r="G54" s="114">
        <v>183</v>
      </c>
      <c r="H54" s="114">
        <v>175</v>
      </c>
      <c r="I54" s="140">
        <v>163</v>
      </c>
      <c r="J54" s="115">
        <v>28</v>
      </c>
      <c r="K54" s="116">
        <v>17.177914110429448</v>
      </c>
    </row>
    <row r="55" spans="1:11" ht="14.1" customHeight="1" x14ac:dyDescent="0.2">
      <c r="A55" s="306">
        <v>72</v>
      </c>
      <c r="B55" s="307" t="s">
        <v>281</v>
      </c>
      <c r="C55" s="308"/>
      <c r="D55" s="113">
        <v>1.8303571428571428</v>
      </c>
      <c r="E55" s="115">
        <v>82</v>
      </c>
      <c r="F55" s="114">
        <v>58</v>
      </c>
      <c r="G55" s="114">
        <v>103</v>
      </c>
      <c r="H55" s="114">
        <v>96</v>
      </c>
      <c r="I55" s="140">
        <v>118</v>
      </c>
      <c r="J55" s="115">
        <v>-36</v>
      </c>
      <c r="K55" s="116">
        <v>-30.508474576271187</v>
      </c>
    </row>
    <row r="56" spans="1:11" ht="14.1" customHeight="1" x14ac:dyDescent="0.2">
      <c r="A56" s="306" t="s">
        <v>282</v>
      </c>
      <c r="B56" s="307" t="s">
        <v>283</v>
      </c>
      <c r="C56" s="308"/>
      <c r="D56" s="113">
        <v>0.6919642857142857</v>
      </c>
      <c r="E56" s="115">
        <v>31</v>
      </c>
      <c r="F56" s="114">
        <v>29</v>
      </c>
      <c r="G56" s="114">
        <v>56</v>
      </c>
      <c r="H56" s="114">
        <v>37</v>
      </c>
      <c r="I56" s="140">
        <v>48</v>
      </c>
      <c r="J56" s="115">
        <v>-17</v>
      </c>
      <c r="K56" s="116">
        <v>-35.416666666666664</v>
      </c>
    </row>
    <row r="57" spans="1:11" ht="14.1" customHeight="1" x14ac:dyDescent="0.2">
      <c r="A57" s="306" t="s">
        <v>284</v>
      </c>
      <c r="B57" s="307" t="s">
        <v>285</v>
      </c>
      <c r="C57" s="308"/>
      <c r="D57" s="113">
        <v>0.6026785714285714</v>
      </c>
      <c r="E57" s="115">
        <v>27</v>
      </c>
      <c r="F57" s="114">
        <v>16</v>
      </c>
      <c r="G57" s="114">
        <v>25</v>
      </c>
      <c r="H57" s="114">
        <v>21</v>
      </c>
      <c r="I57" s="140">
        <v>37</v>
      </c>
      <c r="J57" s="115">
        <v>-10</v>
      </c>
      <c r="K57" s="116">
        <v>-27.027027027027028</v>
      </c>
    </row>
    <row r="58" spans="1:11" ht="14.1" customHeight="1" x14ac:dyDescent="0.2">
      <c r="A58" s="306">
        <v>73</v>
      </c>
      <c r="B58" s="307" t="s">
        <v>286</v>
      </c>
      <c r="C58" s="308"/>
      <c r="D58" s="113">
        <v>1.6071428571428572</v>
      </c>
      <c r="E58" s="115">
        <v>72</v>
      </c>
      <c r="F58" s="114">
        <v>41</v>
      </c>
      <c r="G58" s="114">
        <v>67</v>
      </c>
      <c r="H58" s="114">
        <v>84</v>
      </c>
      <c r="I58" s="140">
        <v>62</v>
      </c>
      <c r="J58" s="115">
        <v>10</v>
      </c>
      <c r="K58" s="116">
        <v>16.129032258064516</v>
      </c>
    </row>
    <row r="59" spans="1:11" ht="14.1" customHeight="1" x14ac:dyDescent="0.2">
      <c r="A59" s="306" t="s">
        <v>287</v>
      </c>
      <c r="B59" s="307" t="s">
        <v>288</v>
      </c>
      <c r="C59" s="308"/>
      <c r="D59" s="113">
        <v>1.0267857142857142</v>
      </c>
      <c r="E59" s="115">
        <v>46</v>
      </c>
      <c r="F59" s="114">
        <v>27</v>
      </c>
      <c r="G59" s="114">
        <v>51</v>
      </c>
      <c r="H59" s="114">
        <v>67</v>
      </c>
      <c r="I59" s="140">
        <v>42</v>
      </c>
      <c r="J59" s="115">
        <v>4</v>
      </c>
      <c r="K59" s="116">
        <v>9.5238095238095237</v>
      </c>
    </row>
    <row r="60" spans="1:11" ht="14.1" customHeight="1" x14ac:dyDescent="0.2">
      <c r="A60" s="306">
        <v>81</v>
      </c>
      <c r="B60" s="307" t="s">
        <v>289</v>
      </c>
      <c r="C60" s="308"/>
      <c r="D60" s="113">
        <v>6.0044642857142856</v>
      </c>
      <c r="E60" s="115">
        <v>269</v>
      </c>
      <c r="F60" s="114">
        <v>258</v>
      </c>
      <c r="G60" s="114">
        <v>324</v>
      </c>
      <c r="H60" s="114">
        <v>243</v>
      </c>
      <c r="I60" s="140">
        <v>272</v>
      </c>
      <c r="J60" s="115">
        <v>-3</v>
      </c>
      <c r="K60" s="116">
        <v>-1.1029411764705883</v>
      </c>
    </row>
    <row r="61" spans="1:11" ht="14.1" customHeight="1" x14ac:dyDescent="0.2">
      <c r="A61" s="306" t="s">
        <v>290</v>
      </c>
      <c r="B61" s="307" t="s">
        <v>291</v>
      </c>
      <c r="C61" s="308"/>
      <c r="D61" s="113">
        <v>2.1205357142857144</v>
      </c>
      <c r="E61" s="115">
        <v>95</v>
      </c>
      <c r="F61" s="114">
        <v>61</v>
      </c>
      <c r="G61" s="114">
        <v>112</v>
      </c>
      <c r="H61" s="114">
        <v>94</v>
      </c>
      <c r="I61" s="140">
        <v>86</v>
      </c>
      <c r="J61" s="115">
        <v>9</v>
      </c>
      <c r="K61" s="116">
        <v>10.465116279069768</v>
      </c>
    </row>
    <row r="62" spans="1:11" ht="14.1" customHeight="1" x14ac:dyDescent="0.2">
      <c r="A62" s="306" t="s">
        <v>292</v>
      </c>
      <c r="B62" s="307" t="s">
        <v>293</v>
      </c>
      <c r="C62" s="308"/>
      <c r="D62" s="113">
        <v>1.7633928571428572</v>
      </c>
      <c r="E62" s="115">
        <v>79</v>
      </c>
      <c r="F62" s="114">
        <v>120</v>
      </c>
      <c r="G62" s="114">
        <v>125</v>
      </c>
      <c r="H62" s="114">
        <v>86</v>
      </c>
      <c r="I62" s="140">
        <v>97</v>
      </c>
      <c r="J62" s="115">
        <v>-18</v>
      </c>
      <c r="K62" s="116">
        <v>-18.556701030927837</v>
      </c>
    </row>
    <row r="63" spans="1:11" ht="14.1" customHeight="1" x14ac:dyDescent="0.2">
      <c r="A63" s="306"/>
      <c r="B63" s="307" t="s">
        <v>294</v>
      </c>
      <c r="C63" s="308"/>
      <c r="D63" s="113">
        <v>1.5178571428571428</v>
      </c>
      <c r="E63" s="115">
        <v>68</v>
      </c>
      <c r="F63" s="114">
        <v>109</v>
      </c>
      <c r="G63" s="114">
        <v>100</v>
      </c>
      <c r="H63" s="114">
        <v>78</v>
      </c>
      <c r="I63" s="140">
        <v>87</v>
      </c>
      <c r="J63" s="115">
        <v>-19</v>
      </c>
      <c r="K63" s="116">
        <v>-21.839080459770116</v>
      </c>
    </row>
    <row r="64" spans="1:11" ht="14.1" customHeight="1" x14ac:dyDescent="0.2">
      <c r="A64" s="306" t="s">
        <v>295</v>
      </c>
      <c r="B64" s="307" t="s">
        <v>296</v>
      </c>
      <c r="C64" s="308"/>
      <c r="D64" s="113">
        <v>0.6919642857142857</v>
      </c>
      <c r="E64" s="115">
        <v>31</v>
      </c>
      <c r="F64" s="114">
        <v>26</v>
      </c>
      <c r="G64" s="114">
        <v>40</v>
      </c>
      <c r="H64" s="114">
        <v>24</v>
      </c>
      <c r="I64" s="140">
        <v>29</v>
      </c>
      <c r="J64" s="115">
        <v>2</v>
      </c>
      <c r="K64" s="116">
        <v>6.8965517241379306</v>
      </c>
    </row>
    <row r="65" spans="1:11" ht="14.1" customHeight="1" x14ac:dyDescent="0.2">
      <c r="A65" s="306" t="s">
        <v>297</v>
      </c>
      <c r="B65" s="307" t="s">
        <v>298</v>
      </c>
      <c r="C65" s="308"/>
      <c r="D65" s="113">
        <v>0.5803571428571429</v>
      </c>
      <c r="E65" s="115">
        <v>26</v>
      </c>
      <c r="F65" s="114">
        <v>27</v>
      </c>
      <c r="G65" s="114">
        <v>21</v>
      </c>
      <c r="H65" s="114">
        <v>15</v>
      </c>
      <c r="I65" s="140">
        <v>16</v>
      </c>
      <c r="J65" s="115">
        <v>10</v>
      </c>
      <c r="K65" s="116">
        <v>62.5</v>
      </c>
    </row>
    <row r="66" spans="1:11" ht="14.1" customHeight="1" x14ac:dyDescent="0.2">
      <c r="A66" s="306">
        <v>82</v>
      </c>
      <c r="B66" s="307" t="s">
        <v>299</v>
      </c>
      <c r="C66" s="308"/>
      <c r="D66" s="113">
        <v>2.8571428571428572</v>
      </c>
      <c r="E66" s="115">
        <v>128</v>
      </c>
      <c r="F66" s="114">
        <v>142</v>
      </c>
      <c r="G66" s="114">
        <v>155</v>
      </c>
      <c r="H66" s="114">
        <v>104</v>
      </c>
      <c r="I66" s="140">
        <v>137</v>
      </c>
      <c r="J66" s="115">
        <v>-9</v>
      </c>
      <c r="K66" s="116">
        <v>-6.5693430656934311</v>
      </c>
    </row>
    <row r="67" spans="1:11" ht="14.1" customHeight="1" x14ac:dyDescent="0.2">
      <c r="A67" s="306" t="s">
        <v>300</v>
      </c>
      <c r="B67" s="307" t="s">
        <v>301</v>
      </c>
      <c r="C67" s="308"/>
      <c r="D67" s="113">
        <v>1.8303571428571428</v>
      </c>
      <c r="E67" s="115">
        <v>82</v>
      </c>
      <c r="F67" s="114">
        <v>99</v>
      </c>
      <c r="G67" s="114">
        <v>99</v>
      </c>
      <c r="H67" s="114">
        <v>72</v>
      </c>
      <c r="I67" s="140">
        <v>84</v>
      </c>
      <c r="J67" s="115">
        <v>-2</v>
      </c>
      <c r="K67" s="116">
        <v>-2.3809523809523809</v>
      </c>
    </row>
    <row r="68" spans="1:11" ht="14.1" customHeight="1" x14ac:dyDescent="0.2">
      <c r="A68" s="306" t="s">
        <v>302</v>
      </c>
      <c r="B68" s="307" t="s">
        <v>303</v>
      </c>
      <c r="C68" s="308"/>
      <c r="D68" s="113">
        <v>0.5803571428571429</v>
      </c>
      <c r="E68" s="115">
        <v>26</v>
      </c>
      <c r="F68" s="114">
        <v>26</v>
      </c>
      <c r="G68" s="114">
        <v>36</v>
      </c>
      <c r="H68" s="114">
        <v>19</v>
      </c>
      <c r="I68" s="140">
        <v>29</v>
      </c>
      <c r="J68" s="115">
        <v>-3</v>
      </c>
      <c r="K68" s="116">
        <v>-10.344827586206897</v>
      </c>
    </row>
    <row r="69" spans="1:11" ht="14.1" customHeight="1" x14ac:dyDescent="0.2">
      <c r="A69" s="306">
        <v>83</v>
      </c>
      <c r="B69" s="307" t="s">
        <v>304</v>
      </c>
      <c r="C69" s="308"/>
      <c r="D69" s="113">
        <v>3.3035714285714284</v>
      </c>
      <c r="E69" s="115">
        <v>148</v>
      </c>
      <c r="F69" s="114">
        <v>147</v>
      </c>
      <c r="G69" s="114">
        <v>248</v>
      </c>
      <c r="H69" s="114">
        <v>97</v>
      </c>
      <c r="I69" s="140">
        <v>137</v>
      </c>
      <c r="J69" s="115">
        <v>11</v>
      </c>
      <c r="K69" s="116">
        <v>8.0291970802919703</v>
      </c>
    </row>
    <row r="70" spans="1:11" ht="14.1" customHeight="1" x14ac:dyDescent="0.2">
      <c r="A70" s="306" t="s">
        <v>305</v>
      </c>
      <c r="B70" s="307" t="s">
        <v>306</v>
      </c>
      <c r="C70" s="308"/>
      <c r="D70" s="113">
        <v>2.5223214285714284</v>
      </c>
      <c r="E70" s="115">
        <v>113</v>
      </c>
      <c r="F70" s="114">
        <v>92</v>
      </c>
      <c r="G70" s="114">
        <v>200</v>
      </c>
      <c r="H70" s="114">
        <v>68</v>
      </c>
      <c r="I70" s="140">
        <v>98</v>
      </c>
      <c r="J70" s="115">
        <v>15</v>
      </c>
      <c r="K70" s="116">
        <v>15.306122448979592</v>
      </c>
    </row>
    <row r="71" spans="1:11" ht="14.1" customHeight="1" x14ac:dyDescent="0.2">
      <c r="A71" s="306"/>
      <c r="B71" s="307" t="s">
        <v>307</v>
      </c>
      <c r="C71" s="308"/>
      <c r="D71" s="113">
        <v>1.0267857142857142</v>
      </c>
      <c r="E71" s="115">
        <v>46</v>
      </c>
      <c r="F71" s="114">
        <v>47</v>
      </c>
      <c r="G71" s="114">
        <v>109</v>
      </c>
      <c r="H71" s="114">
        <v>27</v>
      </c>
      <c r="I71" s="140">
        <v>60</v>
      </c>
      <c r="J71" s="115">
        <v>-14</v>
      </c>
      <c r="K71" s="116">
        <v>-23.333333333333332</v>
      </c>
    </row>
    <row r="72" spans="1:11" ht="14.1" customHeight="1" x14ac:dyDescent="0.2">
      <c r="A72" s="306">
        <v>84</v>
      </c>
      <c r="B72" s="307" t="s">
        <v>308</v>
      </c>
      <c r="C72" s="308"/>
      <c r="D72" s="113">
        <v>0.9598214285714286</v>
      </c>
      <c r="E72" s="115">
        <v>43</v>
      </c>
      <c r="F72" s="114">
        <v>52</v>
      </c>
      <c r="G72" s="114">
        <v>106</v>
      </c>
      <c r="H72" s="114">
        <v>28</v>
      </c>
      <c r="I72" s="140">
        <v>55</v>
      </c>
      <c r="J72" s="115">
        <v>-12</v>
      </c>
      <c r="K72" s="116">
        <v>-21.818181818181817</v>
      </c>
    </row>
    <row r="73" spans="1:11" ht="14.1" customHeight="1" x14ac:dyDescent="0.2">
      <c r="A73" s="306" t="s">
        <v>309</v>
      </c>
      <c r="B73" s="307" t="s">
        <v>310</v>
      </c>
      <c r="C73" s="308"/>
      <c r="D73" s="113">
        <v>0.6026785714285714</v>
      </c>
      <c r="E73" s="115">
        <v>27</v>
      </c>
      <c r="F73" s="114">
        <v>31</v>
      </c>
      <c r="G73" s="114">
        <v>52</v>
      </c>
      <c r="H73" s="114">
        <v>5</v>
      </c>
      <c r="I73" s="140">
        <v>35</v>
      </c>
      <c r="J73" s="115">
        <v>-8</v>
      </c>
      <c r="K73" s="116">
        <v>-22.857142857142858</v>
      </c>
    </row>
    <row r="74" spans="1:11" ht="14.1" customHeight="1" x14ac:dyDescent="0.2">
      <c r="A74" s="306" t="s">
        <v>311</v>
      </c>
      <c r="B74" s="307" t="s">
        <v>312</v>
      </c>
      <c r="C74" s="308"/>
      <c r="D74" s="113">
        <v>8.9285714285714288E-2</v>
      </c>
      <c r="E74" s="115">
        <v>4</v>
      </c>
      <c r="F74" s="114">
        <v>5</v>
      </c>
      <c r="G74" s="114">
        <v>29</v>
      </c>
      <c r="H74" s="114">
        <v>8</v>
      </c>
      <c r="I74" s="140">
        <v>8</v>
      </c>
      <c r="J74" s="115">
        <v>-4</v>
      </c>
      <c r="K74" s="116">
        <v>-50</v>
      </c>
    </row>
    <row r="75" spans="1:11" ht="14.1" customHeight="1" x14ac:dyDescent="0.2">
      <c r="A75" s="306" t="s">
        <v>313</v>
      </c>
      <c r="B75" s="307" t="s">
        <v>314</v>
      </c>
      <c r="C75" s="308"/>
      <c r="D75" s="113">
        <v>6.6964285714285712E-2</v>
      </c>
      <c r="E75" s="115">
        <v>3</v>
      </c>
      <c r="F75" s="114" t="s">
        <v>513</v>
      </c>
      <c r="G75" s="114" t="s">
        <v>513</v>
      </c>
      <c r="H75" s="114" t="s">
        <v>513</v>
      </c>
      <c r="I75" s="140">
        <v>0</v>
      </c>
      <c r="J75" s="115">
        <v>3</v>
      </c>
      <c r="K75" s="116" t="s">
        <v>514</v>
      </c>
    </row>
    <row r="76" spans="1:11" ht="14.1" customHeight="1" x14ac:dyDescent="0.2">
      <c r="A76" s="306">
        <v>91</v>
      </c>
      <c r="B76" s="307" t="s">
        <v>315</v>
      </c>
      <c r="C76" s="308"/>
      <c r="D76" s="113">
        <v>0.26785714285714285</v>
      </c>
      <c r="E76" s="115">
        <v>12</v>
      </c>
      <c r="F76" s="114">
        <v>6</v>
      </c>
      <c r="G76" s="114">
        <v>18</v>
      </c>
      <c r="H76" s="114">
        <v>12</v>
      </c>
      <c r="I76" s="140">
        <v>7</v>
      </c>
      <c r="J76" s="115">
        <v>5</v>
      </c>
      <c r="K76" s="116">
        <v>71.428571428571431</v>
      </c>
    </row>
    <row r="77" spans="1:11" ht="14.1" customHeight="1" x14ac:dyDescent="0.2">
      <c r="A77" s="306">
        <v>92</v>
      </c>
      <c r="B77" s="307" t="s">
        <v>316</v>
      </c>
      <c r="C77" s="308"/>
      <c r="D77" s="113">
        <v>0.625</v>
      </c>
      <c r="E77" s="115">
        <v>28</v>
      </c>
      <c r="F77" s="114">
        <v>18</v>
      </c>
      <c r="G77" s="114">
        <v>24</v>
      </c>
      <c r="H77" s="114">
        <v>23</v>
      </c>
      <c r="I77" s="140">
        <v>29</v>
      </c>
      <c r="J77" s="115">
        <v>-1</v>
      </c>
      <c r="K77" s="116">
        <v>-3.4482758620689653</v>
      </c>
    </row>
    <row r="78" spans="1:11" ht="14.1" customHeight="1" x14ac:dyDescent="0.2">
      <c r="A78" s="306">
        <v>93</v>
      </c>
      <c r="B78" s="307" t="s">
        <v>317</v>
      </c>
      <c r="C78" s="308"/>
      <c r="D78" s="113">
        <v>6.6964285714285712E-2</v>
      </c>
      <c r="E78" s="115">
        <v>3</v>
      </c>
      <c r="F78" s="114">
        <v>3</v>
      </c>
      <c r="G78" s="114">
        <v>8</v>
      </c>
      <c r="H78" s="114">
        <v>5</v>
      </c>
      <c r="I78" s="140">
        <v>6</v>
      </c>
      <c r="J78" s="115">
        <v>-3</v>
      </c>
      <c r="K78" s="116">
        <v>-50</v>
      </c>
    </row>
    <row r="79" spans="1:11" ht="14.1" customHeight="1" x14ac:dyDescent="0.2">
      <c r="A79" s="306">
        <v>94</v>
      </c>
      <c r="B79" s="307" t="s">
        <v>318</v>
      </c>
      <c r="C79" s="308"/>
      <c r="D79" s="113">
        <v>0.3125</v>
      </c>
      <c r="E79" s="115">
        <v>14</v>
      </c>
      <c r="F79" s="114">
        <v>25</v>
      </c>
      <c r="G79" s="114">
        <v>11</v>
      </c>
      <c r="H79" s="114">
        <v>3</v>
      </c>
      <c r="I79" s="140">
        <v>11</v>
      </c>
      <c r="J79" s="115">
        <v>3</v>
      </c>
      <c r="K79" s="116">
        <v>27.272727272727273</v>
      </c>
    </row>
    <row r="80" spans="1:11" ht="14.1" customHeight="1" x14ac:dyDescent="0.2">
      <c r="A80" s="306" t="s">
        <v>319</v>
      </c>
      <c r="B80" s="307" t="s">
        <v>320</v>
      </c>
      <c r="C80" s="308"/>
      <c r="D80" s="113">
        <v>8.9285714285714288E-2</v>
      </c>
      <c r="E80" s="115">
        <v>4</v>
      </c>
      <c r="F80" s="114">
        <v>4</v>
      </c>
      <c r="G80" s="114" t="s">
        <v>513</v>
      </c>
      <c r="H80" s="114">
        <v>3</v>
      </c>
      <c r="I80" s="140">
        <v>3</v>
      </c>
      <c r="J80" s="115">
        <v>1</v>
      </c>
      <c r="K80" s="116">
        <v>33.333333333333336</v>
      </c>
    </row>
    <row r="81" spans="1:11" ht="14.1" customHeight="1" x14ac:dyDescent="0.2">
      <c r="A81" s="310" t="s">
        <v>321</v>
      </c>
      <c r="B81" s="311" t="s">
        <v>333</v>
      </c>
      <c r="C81" s="312"/>
      <c r="D81" s="125">
        <v>0</v>
      </c>
      <c r="E81" s="143">
        <v>0</v>
      </c>
      <c r="F81" s="144">
        <v>0</v>
      </c>
      <c r="G81" s="144" t="s">
        <v>513</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38656</v>
      </c>
      <c r="C10" s="114">
        <v>21485</v>
      </c>
      <c r="D10" s="114">
        <v>17171</v>
      </c>
      <c r="E10" s="114">
        <v>30401</v>
      </c>
      <c r="F10" s="114">
        <v>7810</v>
      </c>
      <c r="G10" s="114">
        <v>6384</v>
      </c>
      <c r="H10" s="114">
        <v>8832</v>
      </c>
      <c r="I10" s="115">
        <v>16407</v>
      </c>
      <c r="J10" s="114">
        <v>13384</v>
      </c>
      <c r="K10" s="114">
        <v>3023</v>
      </c>
      <c r="L10" s="423">
        <v>3960</v>
      </c>
      <c r="M10" s="424">
        <v>3610</v>
      </c>
    </row>
    <row r="11" spans="1:13" ht="11.1" customHeight="1" x14ac:dyDescent="0.2">
      <c r="A11" s="422" t="s">
        <v>387</v>
      </c>
      <c r="B11" s="115">
        <v>39062</v>
      </c>
      <c r="C11" s="114">
        <v>22051</v>
      </c>
      <c r="D11" s="114">
        <v>17011</v>
      </c>
      <c r="E11" s="114">
        <v>30857</v>
      </c>
      <c r="F11" s="114">
        <v>7761</v>
      </c>
      <c r="G11" s="114">
        <v>6186</v>
      </c>
      <c r="H11" s="114">
        <v>9064</v>
      </c>
      <c r="I11" s="115">
        <v>16568</v>
      </c>
      <c r="J11" s="114">
        <v>13458</v>
      </c>
      <c r="K11" s="114">
        <v>3110</v>
      </c>
      <c r="L11" s="423">
        <v>4361</v>
      </c>
      <c r="M11" s="424">
        <v>4028</v>
      </c>
    </row>
    <row r="12" spans="1:13" ht="11.1" customHeight="1" x14ac:dyDescent="0.2">
      <c r="A12" s="422" t="s">
        <v>388</v>
      </c>
      <c r="B12" s="115">
        <v>40229</v>
      </c>
      <c r="C12" s="114">
        <v>22634</v>
      </c>
      <c r="D12" s="114">
        <v>17595</v>
      </c>
      <c r="E12" s="114">
        <v>31814</v>
      </c>
      <c r="F12" s="114">
        <v>7955</v>
      </c>
      <c r="G12" s="114">
        <v>6992</v>
      </c>
      <c r="H12" s="114">
        <v>9191</v>
      </c>
      <c r="I12" s="115">
        <v>16478</v>
      </c>
      <c r="J12" s="114">
        <v>13267</v>
      </c>
      <c r="K12" s="114">
        <v>3211</v>
      </c>
      <c r="L12" s="423">
        <v>5377</v>
      </c>
      <c r="M12" s="424">
        <v>4459</v>
      </c>
    </row>
    <row r="13" spans="1:13" s="110" customFormat="1" ht="11.1" customHeight="1" x14ac:dyDescent="0.2">
      <c r="A13" s="422" t="s">
        <v>389</v>
      </c>
      <c r="B13" s="115">
        <v>38868</v>
      </c>
      <c r="C13" s="114">
        <v>21579</v>
      </c>
      <c r="D13" s="114">
        <v>17289</v>
      </c>
      <c r="E13" s="114">
        <v>30399</v>
      </c>
      <c r="F13" s="114">
        <v>8003</v>
      </c>
      <c r="G13" s="114">
        <v>6599</v>
      </c>
      <c r="H13" s="114">
        <v>9095</v>
      </c>
      <c r="I13" s="115">
        <v>16523</v>
      </c>
      <c r="J13" s="114">
        <v>13413</v>
      </c>
      <c r="K13" s="114">
        <v>3110</v>
      </c>
      <c r="L13" s="423">
        <v>2954</v>
      </c>
      <c r="M13" s="424">
        <v>4367</v>
      </c>
    </row>
    <row r="14" spans="1:13" ht="15" customHeight="1" x14ac:dyDescent="0.2">
      <c r="A14" s="422" t="s">
        <v>390</v>
      </c>
      <c r="B14" s="115">
        <v>39549</v>
      </c>
      <c r="C14" s="114">
        <v>22159</v>
      </c>
      <c r="D14" s="114">
        <v>17390</v>
      </c>
      <c r="E14" s="114">
        <v>29523</v>
      </c>
      <c r="F14" s="114">
        <v>9604</v>
      </c>
      <c r="G14" s="114">
        <v>6460</v>
      </c>
      <c r="H14" s="114">
        <v>9319</v>
      </c>
      <c r="I14" s="115">
        <v>16543</v>
      </c>
      <c r="J14" s="114">
        <v>13408</v>
      </c>
      <c r="K14" s="114">
        <v>3135</v>
      </c>
      <c r="L14" s="423">
        <v>4580</v>
      </c>
      <c r="M14" s="424">
        <v>3945</v>
      </c>
    </row>
    <row r="15" spans="1:13" ht="11.1" customHeight="1" x14ac:dyDescent="0.2">
      <c r="A15" s="422" t="s">
        <v>387</v>
      </c>
      <c r="B15" s="115">
        <v>40175</v>
      </c>
      <c r="C15" s="114">
        <v>22623</v>
      </c>
      <c r="D15" s="114">
        <v>17552</v>
      </c>
      <c r="E15" s="114">
        <v>29730</v>
      </c>
      <c r="F15" s="114">
        <v>10028</v>
      </c>
      <c r="G15" s="114">
        <v>6363</v>
      </c>
      <c r="H15" s="114">
        <v>9526</v>
      </c>
      <c r="I15" s="115">
        <v>16825</v>
      </c>
      <c r="J15" s="114">
        <v>13528</v>
      </c>
      <c r="K15" s="114">
        <v>3297</v>
      </c>
      <c r="L15" s="423">
        <v>4339</v>
      </c>
      <c r="M15" s="424">
        <v>3445</v>
      </c>
    </row>
    <row r="16" spans="1:13" ht="11.1" customHeight="1" x14ac:dyDescent="0.2">
      <c r="A16" s="422" t="s">
        <v>388</v>
      </c>
      <c r="B16" s="115">
        <v>41349</v>
      </c>
      <c r="C16" s="114">
        <v>23202</v>
      </c>
      <c r="D16" s="114">
        <v>18147</v>
      </c>
      <c r="E16" s="114">
        <v>30763</v>
      </c>
      <c r="F16" s="114">
        <v>10154</v>
      </c>
      <c r="G16" s="114">
        <v>7308</v>
      </c>
      <c r="H16" s="114">
        <v>9710</v>
      </c>
      <c r="I16" s="115">
        <v>16843</v>
      </c>
      <c r="J16" s="114">
        <v>13375</v>
      </c>
      <c r="K16" s="114">
        <v>3468</v>
      </c>
      <c r="L16" s="423">
        <v>5446</v>
      </c>
      <c r="M16" s="424">
        <v>4395</v>
      </c>
    </row>
    <row r="17" spans="1:13" s="110" customFormat="1" ht="11.1" customHeight="1" x14ac:dyDescent="0.2">
      <c r="A17" s="422" t="s">
        <v>389</v>
      </c>
      <c r="B17" s="115">
        <v>40473</v>
      </c>
      <c r="C17" s="114">
        <v>22549</v>
      </c>
      <c r="D17" s="114">
        <v>17924</v>
      </c>
      <c r="E17" s="114">
        <v>30481</v>
      </c>
      <c r="F17" s="114">
        <v>9963</v>
      </c>
      <c r="G17" s="114">
        <v>6970</v>
      </c>
      <c r="H17" s="114">
        <v>9701</v>
      </c>
      <c r="I17" s="115">
        <v>16841</v>
      </c>
      <c r="J17" s="114">
        <v>13479</v>
      </c>
      <c r="K17" s="114">
        <v>3362</v>
      </c>
      <c r="L17" s="423">
        <v>3125</v>
      </c>
      <c r="M17" s="424">
        <v>4130</v>
      </c>
    </row>
    <row r="18" spans="1:13" ht="15" customHeight="1" x14ac:dyDescent="0.2">
      <c r="A18" s="422" t="s">
        <v>391</v>
      </c>
      <c r="B18" s="115">
        <v>40760</v>
      </c>
      <c r="C18" s="114">
        <v>22724</v>
      </c>
      <c r="D18" s="114">
        <v>18036</v>
      </c>
      <c r="E18" s="114">
        <v>30413</v>
      </c>
      <c r="F18" s="114">
        <v>10315</v>
      </c>
      <c r="G18" s="114">
        <v>6735</v>
      </c>
      <c r="H18" s="114">
        <v>9915</v>
      </c>
      <c r="I18" s="115">
        <v>16559</v>
      </c>
      <c r="J18" s="114">
        <v>13201</v>
      </c>
      <c r="K18" s="114">
        <v>3358</v>
      </c>
      <c r="L18" s="423">
        <v>4518</v>
      </c>
      <c r="M18" s="424">
        <v>4196</v>
      </c>
    </row>
    <row r="19" spans="1:13" ht="11.1" customHeight="1" x14ac:dyDescent="0.2">
      <c r="A19" s="422" t="s">
        <v>387</v>
      </c>
      <c r="B19" s="115">
        <v>41423</v>
      </c>
      <c r="C19" s="114">
        <v>23146</v>
      </c>
      <c r="D19" s="114">
        <v>18277</v>
      </c>
      <c r="E19" s="114">
        <v>30682</v>
      </c>
      <c r="F19" s="114">
        <v>10708</v>
      </c>
      <c r="G19" s="114">
        <v>6567</v>
      </c>
      <c r="H19" s="114">
        <v>10256</v>
      </c>
      <c r="I19" s="115">
        <v>16921</v>
      </c>
      <c r="J19" s="114">
        <v>13303</v>
      </c>
      <c r="K19" s="114">
        <v>3618</v>
      </c>
      <c r="L19" s="423">
        <v>4005</v>
      </c>
      <c r="M19" s="424">
        <v>3362</v>
      </c>
    </row>
    <row r="20" spans="1:13" ht="11.1" customHeight="1" x14ac:dyDescent="0.2">
      <c r="A20" s="422" t="s">
        <v>388</v>
      </c>
      <c r="B20" s="115">
        <v>42485</v>
      </c>
      <c r="C20" s="114">
        <v>23700</v>
      </c>
      <c r="D20" s="114">
        <v>18785</v>
      </c>
      <c r="E20" s="114">
        <v>31455</v>
      </c>
      <c r="F20" s="114">
        <v>10970</v>
      </c>
      <c r="G20" s="114">
        <v>7279</v>
      </c>
      <c r="H20" s="114">
        <v>10482</v>
      </c>
      <c r="I20" s="115">
        <v>16929</v>
      </c>
      <c r="J20" s="114">
        <v>13162</v>
      </c>
      <c r="K20" s="114">
        <v>3767</v>
      </c>
      <c r="L20" s="423">
        <v>5344</v>
      </c>
      <c r="M20" s="424">
        <v>4461</v>
      </c>
    </row>
    <row r="21" spans="1:13" s="110" customFormat="1" ht="11.1" customHeight="1" x14ac:dyDescent="0.2">
      <c r="A21" s="422" t="s">
        <v>389</v>
      </c>
      <c r="B21" s="115">
        <v>41602</v>
      </c>
      <c r="C21" s="114">
        <v>22921</v>
      </c>
      <c r="D21" s="114">
        <v>18681</v>
      </c>
      <c r="E21" s="114">
        <v>30745</v>
      </c>
      <c r="F21" s="114">
        <v>10836</v>
      </c>
      <c r="G21" s="114">
        <v>6888</v>
      </c>
      <c r="H21" s="114">
        <v>10504</v>
      </c>
      <c r="I21" s="115">
        <v>17020</v>
      </c>
      <c r="J21" s="114">
        <v>13356</v>
      </c>
      <c r="K21" s="114">
        <v>3664</v>
      </c>
      <c r="L21" s="423">
        <v>2848</v>
      </c>
      <c r="M21" s="424">
        <v>4143</v>
      </c>
    </row>
    <row r="22" spans="1:13" ht="15" customHeight="1" x14ac:dyDescent="0.2">
      <c r="A22" s="422" t="s">
        <v>392</v>
      </c>
      <c r="B22" s="115">
        <v>41550</v>
      </c>
      <c r="C22" s="114">
        <v>22755</v>
      </c>
      <c r="D22" s="114">
        <v>18795</v>
      </c>
      <c r="E22" s="114">
        <v>30553</v>
      </c>
      <c r="F22" s="114">
        <v>10937</v>
      </c>
      <c r="G22" s="114">
        <v>6622</v>
      </c>
      <c r="H22" s="114">
        <v>10713</v>
      </c>
      <c r="I22" s="115">
        <v>16930</v>
      </c>
      <c r="J22" s="114">
        <v>13264</v>
      </c>
      <c r="K22" s="114">
        <v>3666</v>
      </c>
      <c r="L22" s="423">
        <v>4118</v>
      </c>
      <c r="M22" s="424">
        <v>4131</v>
      </c>
    </row>
    <row r="23" spans="1:13" ht="11.1" customHeight="1" x14ac:dyDescent="0.2">
      <c r="A23" s="422" t="s">
        <v>387</v>
      </c>
      <c r="B23" s="115">
        <v>42053</v>
      </c>
      <c r="C23" s="114">
        <v>23182</v>
      </c>
      <c r="D23" s="114">
        <v>18871</v>
      </c>
      <c r="E23" s="114">
        <v>30816</v>
      </c>
      <c r="F23" s="114">
        <v>11165</v>
      </c>
      <c r="G23" s="114">
        <v>6365</v>
      </c>
      <c r="H23" s="114">
        <v>11015</v>
      </c>
      <c r="I23" s="115">
        <v>17336</v>
      </c>
      <c r="J23" s="114">
        <v>13510</v>
      </c>
      <c r="K23" s="114">
        <v>3826</v>
      </c>
      <c r="L23" s="423">
        <v>3919</v>
      </c>
      <c r="M23" s="424">
        <v>3503</v>
      </c>
    </row>
    <row r="24" spans="1:13" ht="11.1" customHeight="1" x14ac:dyDescent="0.2">
      <c r="A24" s="422" t="s">
        <v>388</v>
      </c>
      <c r="B24" s="115">
        <v>43388</v>
      </c>
      <c r="C24" s="114">
        <v>23812</v>
      </c>
      <c r="D24" s="114">
        <v>19576</v>
      </c>
      <c r="E24" s="114">
        <v>31817</v>
      </c>
      <c r="F24" s="114">
        <v>11433</v>
      </c>
      <c r="G24" s="114">
        <v>7188</v>
      </c>
      <c r="H24" s="114">
        <v>11305</v>
      </c>
      <c r="I24" s="115">
        <v>17537</v>
      </c>
      <c r="J24" s="114">
        <v>13545</v>
      </c>
      <c r="K24" s="114">
        <v>3992</v>
      </c>
      <c r="L24" s="423">
        <v>5221</v>
      </c>
      <c r="M24" s="424">
        <v>4096</v>
      </c>
    </row>
    <row r="25" spans="1:13" s="110" customFormat="1" ht="11.1" customHeight="1" x14ac:dyDescent="0.2">
      <c r="A25" s="422" t="s">
        <v>389</v>
      </c>
      <c r="B25" s="115">
        <v>42110</v>
      </c>
      <c r="C25" s="114">
        <v>22807</v>
      </c>
      <c r="D25" s="114">
        <v>19303</v>
      </c>
      <c r="E25" s="114">
        <v>30288</v>
      </c>
      <c r="F25" s="114">
        <v>11368</v>
      </c>
      <c r="G25" s="114">
        <v>6826</v>
      </c>
      <c r="H25" s="114">
        <v>11151</v>
      </c>
      <c r="I25" s="115">
        <v>17620</v>
      </c>
      <c r="J25" s="114">
        <v>13744</v>
      </c>
      <c r="K25" s="114">
        <v>3876</v>
      </c>
      <c r="L25" s="423">
        <v>2777</v>
      </c>
      <c r="M25" s="424">
        <v>4047</v>
      </c>
    </row>
    <row r="26" spans="1:13" ht="15" customHeight="1" x14ac:dyDescent="0.2">
      <c r="A26" s="422" t="s">
        <v>393</v>
      </c>
      <c r="B26" s="115">
        <v>42827</v>
      </c>
      <c r="C26" s="114">
        <v>23335</v>
      </c>
      <c r="D26" s="114">
        <v>19492</v>
      </c>
      <c r="E26" s="114">
        <v>30845</v>
      </c>
      <c r="F26" s="114">
        <v>11527</v>
      </c>
      <c r="G26" s="114">
        <v>6684</v>
      </c>
      <c r="H26" s="114">
        <v>11439</v>
      </c>
      <c r="I26" s="115">
        <v>17362</v>
      </c>
      <c r="J26" s="114">
        <v>13477</v>
      </c>
      <c r="K26" s="114">
        <v>3885</v>
      </c>
      <c r="L26" s="423">
        <v>4531</v>
      </c>
      <c r="M26" s="424">
        <v>3898</v>
      </c>
    </row>
    <row r="27" spans="1:13" ht="11.1" customHeight="1" x14ac:dyDescent="0.2">
      <c r="A27" s="422" t="s">
        <v>387</v>
      </c>
      <c r="B27" s="115">
        <v>43491</v>
      </c>
      <c r="C27" s="114">
        <v>23687</v>
      </c>
      <c r="D27" s="114">
        <v>19804</v>
      </c>
      <c r="E27" s="114">
        <v>31240</v>
      </c>
      <c r="F27" s="114">
        <v>11796</v>
      </c>
      <c r="G27" s="114">
        <v>6509</v>
      </c>
      <c r="H27" s="114">
        <v>11834</v>
      </c>
      <c r="I27" s="115">
        <v>17710</v>
      </c>
      <c r="J27" s="114">
        <v>13747</v>
      </c>
      <c r="K27" s="114">
        <v>3963</v>
      </c>
      <c r="L27" s="423">
        <v>3844</v>
      </c>
      <c r="M27" s="424">
        <v>3246</v>
      </c>
    </row>
    <row r="28" spans="1:13" ht="11.1" customHeight="1" x14ac:dyDescent="0.2">
      <c r="A28" s="422" t="s">
        <v>388</v>
      </c>
      <c r="B28" s="115">
        <v>44519</v>
      </c>
      <c r="C28" s="114">
        <v>24149</v>
      </c>
      <c r="D28" s="114">
        <v>20370</v>
      </c>
      <c r="E28" s="114">
        <v>32425</v>
      </c>
      <c r="F28" s="114">
        <v>12034</v>
      </c>
      <c r="G28" s="114">
        <v>7227</v>
      </c>
      <c r="H28" s="114">
        <v>12024</v>
      </c>
      <c r="I28" s="115">
        <v>17702</v>
      </c>
      <c r="J28" s="114">
        <v>13491</v>
      </c>
      <c r="K28" s="114">
        <v>4211</v>
      </c>
      <c r="L28" s="423">
        <v>5527</v>
      </c>
      <c r="M28" s="424">
        <v>4597</v>
      </c>
    </row>
    <row r="29" spans="1:13" s="110" customFormat="1" ht="11.1" customHeight="1" x14ac:dyDescent="0.2">
      <c r="A29" s="422" t="s">
        <v>389</v>
      </c>
      <c r="B29" s="115">
        <v>43238</v>
      </c>
      <c r="C29" s="114">
        <v>23229</v>
      </c>
      <c r="D29" s="114">
        <v>20009</v>
      </c>
      <c r="E29" s="114">
        <v>31196</v>
      </c>
      <c r="F29" s="114">
        <v>12011</v>
      </c>
      <c r="G29" s="114">
        <v>6841</v>
      </c>
      <c r="H29" s="114">
        <v>11883</v>
      </c>
      <c r="I29" s="115">
        <v>17571</v>
      </c>
      <c r="J29" s="114">
        <v>13501</v>
      </c>
      <c r="K29" s="114">
        <v>4070</v>
      </c>
      <c r="L29" s="423">
        <v>3020</v>
      </c>
      <c r="M29" s="424">
        <v>4331</v>
      </c>
    </row>
    <row r="30" spans="1:13" ht="15" customHeight="1" x14ac:dyDescent="0.2">
      <c r="A30" s="422" t="s">
        <v>394</v>
      </c>
      <c r="B30" s="115">
        <v>44131</v>
      </c>
      <c r="C30" s="114">
        <v>23654</v>
      </c>
      <c r="D30" s="114">
        <v>20477</v>
      </c>
      <c r="E30" s="114">
        <v>31613</v>
      </c>
      <c r="F30" s="114">
        <v>12502</v>
      </c>
      <c r="G30" s="114">
        <v>6658</v>
      </c>
      <c r="H30" s="114">
        <v>12313</v>
      </c>
      <c r="I30" s="115">
        <v>17141</v>
      </c>
      <c r="J30" s="114">
        <v>13113</v>
      </c>
      <c r="K30" s="114">
        <v>4028</v>
      </c>
      <c r="L30" s="423">
        <v>4841</v>
      </c>
      <c r="M30" s="424">
        <v>4129</v>
      </c>
    </row>
    <row r="31" spans="1:13" ht="11.1" customHeight="1" x14ac:dyDescent="0.2">
      <c r="A31" s="422" t="s">
        <v>387</v>
      </c>
      <c r="B31" s="115">
        <v>44741</v>
      </c>
      <c r="C31" s="114">
        <v>23989</v>
      </c>
      <c r="D31" s="114">
        <v>20752</v>
      </c>
      <c r="E31" s="114">
        <v>31931</v>
      </c>
      <c r="F31" s="114">
        <v>12800</v>
      </c>
      <c r="G31" s="114">
        <v>6548</v>
      </c>
      <c r="H31" s="114">
        <v>12681</v>
      </c>
      <c r="I31" s="115">
        <v>17472</v>
      </c>
      <c r="J31" s="114">
        <v>13258</v>
      </c>
      <c r="K31" s="114">
        <v>4214</v>
      </c>
      <c r="L31" s="423">
        <v>4000</v>
      </c>
      <c r="M31" s="424">
        <v>3403</v>
      </c>
    </row>
    <row r="32" spans="1:13" ht="11.1" customHeight="1" x14ac:dyDescent="0.2">
      <c r="A32" s="422" t="s">
        <v>388</v>
      </c>
      <c r="B32" s="115">
        <v>45783</v>
      </c>
      <c r="C32" s="114">
        <v>24471</v>
      </c>
      <c r="D32" s="114">
        <v>21312</v>
      </c>
      <c r="E32" s="114">
        <v>32733</v>
      </c>
      <c r="F32" s="114">
        <v>13042</v>
      </c>
      <c r="G32" s="114">
        <v>7291</v>
      </c>
      <c r="H32" s="114">
        <v>12890</v>
      </c>
      <c r="I32" s="115">
        <v>17607</v>
      </c>
      <c r="J32" s="114">
        <v>13161</v>
      </c>
      <c r="K32" s="114">
        <v>4446</v>
      </c>
      <c r="L32" s="423">
        <v>5699</v>
      </c>
      <c r="M32" s="424">
        <v>4759</v>
      </c>
    </row>
    <row r="33" spans="1:13" s="110" customFormat="1" ht="11.1" customHeight="1" x14ac:dyDescent="0.2">
      <c r="A33" s="422" t="s">
        <v>389</v>
      </c>
      <c r="B33" s="115">
        <v>44535</v>
      </c>
      <c r="C33" s="114">
        <v>23568</v>
      </c>
      <c r="D33" s="114">
        <v>20967</v>
      </c>
      <c r="E33" s="114">
        <v>31504</v>
      </c>
      <c r="F33" s="114">
        <v>13028</v>
      </c>
      <c r="G33" s="114">
        <v>6856</v>
      </c>
      <c r="H33" s="114">
        <v>12736</v>
      </c>
      <c r="I33" s="115">
        <v>17481</v>
      </c>
      <c r="J33" s="114">
        <v>13209</v>
      </c>
      <c r="K33" s="114">
        <v>4272</v>
      </c>
      <c r="L33" s="423">
        <v>2894</v>
      </c>
      <c r="M33" s="424">
        <v>4183</v>
      </c>
    </row>
    <row r="34" spans="1:13" ht="15" customHeight="1" x14ac:dyDescent="0.2">
      <c r="A34" s="422" t="s">
        <v>395</v>
      </c>
      <c r="B34" s="115">
        <v>45084</v>
      </c>
      <c r="C34" s="114">
        <v>23810</v>
      </c>
      <c r="D34" s="114">
        <v>21274</v>
      </c>
      <c r="E34" s="114">
        <v>31824</v>
      </c>
      <c r="F34" s="114">
        <v>13259</v>
      </c>
      <c r="G34" s="114">
        <v>6643</v>
      </c>
      <c r="H34" s="114">
        <v>13049</v>
      </c>
      <c r="I34" s="115">
        <v>17368</v>
      </c>
      <c r="J34" s="114">
        <v>13098</v>
      </c>
      <c r="K34" s="114">
        <v>4270</v>
      </c>
      <c r="L34" s="423">
        <v>4800</v>
      </c>
      <c r="M34" s="424">
        <v>4233</v>
      </c>
    </row>
    <row r="35" spans="1:13" ht="11.1" customHeight="1" x14ac:dyDescent="0.2">
      <c r="A35" s="422" t="s">
        <v>387</v>
      </c>
      <c r="B35" s="115">
        <v>45524</v>
      </c>
      <c r="C35" s="114">
        <v>24041</v>
      </c>
      <c r="D35" s="114">
        <v>21483</v>
      </c>
      <c r="E35" s="114">
        <v>32003</v>
      </c>
      <c r="F35" s="114">
        <v>13521</v>
      </c>
      <c r="G35" s="114">
        <v>6385</v>
      </c>
      <c r="H35" s="114">
        <v>13387</v>
      </c>
      <c r="I35" s="115">
        <v>17532</v>
      </c>
      <c r="J35" s="114">
        <v>13109</v>
      </c>
      <c r="K35" s="114">
        <v>4423</v>
      </c>
      <c r="L35" s="423">
        <v>4043</v>
      </c>
      <c r="M35" s="424">
        <v>3765</v>
      </c>
    </row>
    <row r="36" spans="1:13" ht="11.1" customHeight="1" x14ac:dyDescent="0.2">
      <c r="A36" s="422" t="s">
        <v>388</v>
      </c>
      <c r="B36" s="115">
        <v>46592</v>
      </c>
      <c r="C36" s="114">
        <v>24608</v>
      </c>
      <c r="D36" s="114">
        <v>21984</v>
      </c>
      <c r="E36" s="114">
        <v>32857</v>
      </c>
      <c r="F36" s="114">
        <v>13735</v>
      </c>
      <c r="G36" s="114">
        <v>7139</v>
      </c>
      <c r="H36" s="114">
        <v>13596</v>
      </c>
      <c r="I36" s="115">
        <v>17485</v>
      </c>
      <c r="J36" s="114">
        <v>12766</v>
      </c>
      <c r="K36" s="114">
        <v>4719</v>
      </c>
      <c r="L36" s="423">
        <v>5510</v>
      </c>
      <c r="M36" s="424">
        <v>4556</v>
      </c>
    </row>
    <row r="37" spans="1:13" s="110" customFormat="1" ht="11.1" customHeight="1" x14ac:dyDescent="0.2">
      <c r="A37" s="422" t="s">
        <v>389</v>
      </c>
      <c r="B37" s="115">
        <v>45468</v>
      </c>
      <c r="C37" s="114">
        <v>23806</v>
      </c>
      <c r="D37" s="114">
        <v>21662</v>
      </c>
      <c r="E37" s="114">
        <v>31768</v>
      </c>
      <c r="F37" s="114">
        <v>13700</v>
      </c>
      <c r="G37" s="114">
        <v>6837</v>
      </c>
      <c r="H37" s="114">
        <v>13448</v>
      </c>
      <c r="I37" s="115">
        <v>17420</v>
      </c>
      <c r="J37" s="114">
        <v>12907</v>
      </c>
      <c r="K37" s="114">
        <v>4513</v>
      </c>
      <c r="L37" s="423">
        <v>3020</v>
      </c>
      <c r="M37" s="424">
        <v>4172</v>
      </c>
    </row>
    <row r="38" spans="1:13" ht="15" customHeight="1" x14ac:dyDescent="0.2">
      <c r="A38" s="425" t="s">
        <v>396</v>
      </c>
      <c r="B38" s="115">
        <v>45910</v>
      </c>
      <c r="C38" s="114">
        <v>24067</v>
      </c>
      <c r="D38" s="114">
        <v>21843</v>
      </c>
      <c r="E38" s="114">
        <v>32052</v>
      </c>
      <c r="F38" s="114">
        <v>13858</v>
      </c>
      <c r="G38" s="114">
        <v>6630</v>
      </c>
      <c r="H38" s="114">
        <v>13763</v>
      </c>
      <c r="I38" s="115">
        <v>17021</v>
      </c>
      <c r="J38" s="114">
        <v>12550</v>
      </c>
      <c r="K38" s="114">
        <v>4471</v>
      </c>
      <c r="L38" s="423">
        <v>4682</v>
      </c>
      <c r="M38" s="424">
        <v>4327</v>
      </c>
    </row>
    <row r="39" spans="1:13" ht="11.1" customHeight="1" x14ac:dyDescent="0.2">
      <c r="A39" s="422" t="s">
        <v>387</v>
      </c>
      <c r="B39" s="115">
        <v>46223</v>
      </c>
      <c r="C39" s="114">
        <v>24392</v>
      </c>
      <c r="D39" s="114">
        <v>21831</v>
      </c>
      <c r="E39" s="114">
        <v>32114</v>
      </c>
      <c r="F39" s="114">
        <v>14109</v>
      </c>
      <c r="G39" s="114">
        <v>6302</v>
      </c>
      <c r="H39" s="114">
        <v>14157</v>
      </c>
      <c r="I39" s="115">
        <v>17247</v>
      </c>
      <c r="J39" s="114">
        <v>12568</v>
      </c>
      <c r="K39" s="114">
        <v>4679</v>
      </c>
      <c r="L39" s="423">
        <v>4124</v>
      </c>
      <c r="M39" s="424">
        <v>3716</v>
      </c>
    </row>
    <row r="40" spans="1:13" ht="11.1" customHeight="1" x14ac:dyDescent="0.2">
      <c r="A40" s="425" t="s">
        <v>388</v>
      </c>
      <c r="B40" s="115">
        <v>47382</v>
      </c>
      <c r="C40" s="114">
        <v>24989</v>
      </c>
      <c r="D40" s="114">
        <v>22393</v>
      </c>
      <c r="E40" s="114">
        <v>33046</v>
      </c>
      <c r="F40" s="114">
        <v>14336</v>
      </c>
      <c r="G40" s="114">
        <v>7137</v>
      </c>
      <c r="H40" s="114">
        <v>14354</v>
      </c>
      <c r="I40" s="115">
        <v>17419</v>
      </c>
      <c r="J40" s="114">
        <v>12518</v>
      </c>
      <c r="K40" s="114">
        <v>4901</v>
      </c>
      <c r="L40" s="423">
        <v>5454</v>
      </c>
      <c r="M40" s="424">
        <v>4395</v>
      </c>
    </row>
    <row r="41" spans="1:13" s="110" customFormat="1" ht="11.1" customHeight="1" x14ac:dyDescent="0.2">
      <c r="A41" s="422" t="s">
        <v>389</v>
      </c>
      <c r="B41" s="115">
        <v>46268</v>
      </c>
      <c r="C41" s="114">
        <v>24237</v>
      </c>
      <c r="D41" s="114">
        <v>22031</v>
      </c>
      <c r="E41" s="114">
        <v>31944</v>
      </c>
      <c r="F41" s="114">
        <v>14324</v>
      </c>
      <c r="G41" s="114">
        <v>6792</v>
      </c>
      <c r="H41" s="114">
        <v>14259</v>
      </c>
      <c r="I41" s="115">
        <v>17218</v>
      </c>
      <c r="J41" s="114">
        <v>12507</v>
      </c>
      <c r="K41" s="114">
        <v>4711</v>
      </c>
      <c r="L41" s="423">
        <v>3107</v>
      </c>
      <c r="M41" s="424">
        <v>4335</v>
      </c>
    </row>
    <row r="42" spans="1:13" ht="15" customHeight="1" x14ac:dyDescent="0.2">
      <c r="A42" s="422" t="s">
        <v>397</v>
      </c>
      <c r="B42" s="115">
        <v>46812</v>
      </c>
      <c r="C42" s="114">
        <v>24606</v>
      </c>
      <c r="D42" s="114">
        <v>22206</v>
      </c>
      <c r="E42" s="114">
        <v>32408</v>
      </c>
      <c r="F42" s="114">
        <v>14404</v>
      </c>
      <c r="G42" s="114">
        <v>6549</v>
      </c>
      <c r="H42" s="114">
        <v>14542</v>
      </c>
      <c r="I42" s="115">
        <v>17074</v>
      </c>
      <c r="J42" s="114">
        <v>12374</v>
      </c>
      <c r="K42" s="114">
        <v>4700</v>
      </c>
      <c r="L42" s="423">
        <v>4598</v>
      </c>
      <c r="M42" s="424">
        <v>4262</v>
      </c>
    </row>
    <row r="43" spans="1:13" ht="11.1" customHeight="1" x14ac:dyDescent="0.2">
      <c r="A43" s="422" t="s">
        <v>387</v>
      </c>
      <c r="B43" s="115">
        <v>47026</v>
      </c>
      <c r="C43" s="114">
        <v>24755</v>
      </c>
      <c r="D43" s="114">
        <v>22271</v>
      </c>
      <c r="E43" s="114">
        <v>32383</v>
      </c>
      <c r="F43" s="114">
        <v>14643</v>
      </c>
      <c r="G43" s="114">
        <v>6295</v>
      </c>
      <c r="H43" s="114">
        <v>14860</v>
      </c>
      <c r="I43" s="115">
        <v>17265</v>
      </c>
      <c r="J43" s="114">
        <v>12388</v>
      </c>
      <c r="K43" s="114">
        <v>4877</v>
      </c>
      <c r="L43" s="423">
        <v>4493</v>
      </c>
      <c r="M43" s="424">
        <v>4450</v>
      </c>
    </row>
    <row r="44" spans="1:13" ht="11.1" customHeight="1" x14ac:dyDescent="0.2">
      <c r="A44" s="422" t="s">
        <v>388</v>
      </c>
      <c r="B44" s="115">
        <v>48197</v>
      </c>
      <c r="C44" s="114">
        <v>25362</v>
      </c>
      <c r="D44" s="114">
        <v>22835</v>
      </c>
      <c r="E44" s="114">
        <v>33283</v>
      </c>
      <c r="F44" s="114">
        <v>14914</v>
      </c>
      <c r="G44" s="114">
        <v>7032</v>
      </c>
      <c r="H44" s="114">
        <v>15077</v>
      </c>
      <c r="I44" s="115">
        <v>16857</v>
      </c>
      <c r="J44" s="114">
        <v>11828</v>
      </c>
      <c r="K44" s="114">
        <v>5029</v>
      </c>
      <c r="L44" s="423">
        <v>5609</v>
      </c>
      <c r="M44" s="424">
        <v>4625</v>
      </c>
    </row>
    <row r="45" spans="1:13" s="110" customFormat="1" ht="11.1" customHeight="1" x14ac:dyDescent="0.2">
      <c r="A45" s="422" t="s">
        <v>389</v>
      </c>
      <c r="B45" s="115">
        <v>47337</v>
      </c>
      <c r="C45" s="114">
        <v>24799</v>
      </c>
      <c r="D45" s="114">
        <v>22538</v>
      </c>
      <c r="E45" s="114">
        <v>32477</v>
      </c>
      <c r="F45" s="114">
        <v>14860</v>
      </c>
      <c r="G45" s="114">
        <v>6731</v>
      </c>
      <c r="H45" s="114">
        <v>14976</v>
      </c>
      <c r="I45" s="115">
        <v>16397</v>
      </c>
      <c r="J45" s="114">
        <v>11653</v>
      </c>
      <c r="K45" s="114">
        <v>4744</v>
      </c>
      <c r="L45" s="423">
        <v>3123</v>
      </c>
      <c r="M45" s="424">
        <v>4360</v>
      </c>
    </row>
    <row r="46" spans="1:13" ht="15" customHeight="1" x14ac:dyDescent="0.2">
      <c r="A46" s="422" t="s">
        <v>398</v>
      </c>
      <c r="B46" s="115">
        <v>47743</v>
      </c>
      <c r="C46" s="114">
        <v>25033</v>
      </c>
      <c r="D46" s="114">
        <v>22710</v>
      </c>
      <c r="E46" s="114">
        <v>32804</v>
      </c>
      <c r="F46" s="114">
        <v>14939</v>
      </c>
      <c r="G46" s="114">
        <v>6594</v>
      </c>
      <c r="H46" s="114">
        <v>15182</v>
      </c>
      <c r="I46" s="115">
        <v>15861</v>
      </c>
      <c r="J46" s="114">
        <v>11240</v>
      </c>
      <c r="K46" s="114">
        <v>4621</v>
      </c>
      <c r="L46" s="423">
        <v>5052</v>
      </c>
      <c r="M46" s="424">
        <v>4570</v>
      </c>
    </row>
    <row r="47" spans="1:13" ht="11.1" customHeight="1" x14ac:dyDescent="0.2">
      <c r="A47" s="422" t="s">
        <v>387</v>
      </c>
      <c r="B47" s="115">
        <v>48168</v>
      </c>
      <c r="C47" s="114">
        <v>25297</v>
      </c>
      <c r="D47" s="114">
        <v>22871</v>
      </c>
      <c r="E47" s="114">
        <v>32906</v>
      </c>
      <c r="F47" s="114">
        <v>15262</v>
      </c>
      <c r="G47" s="114">
        <v>6315</v>
      </c>
      <c r="H47" s="114">
        <v>15575</v>
      </c>
      <c r="I47" s="115">
        <v>16043</v>
      </c>
      <c r="J47" s="114">
        <v>11287</v>
      </c>
      <c r="K47" s="114">
        <v>4756</v>
      </c>
      <c r="L47" s="423">
        <v>4295</v>
      </c>
      <c r="M47" s="424">
        <v>3813</v>
      </c>
    </row>
    <row r="48" spans="1:13" ht="11.1" customHeight="1" x14ac:dyDescent="0.2">
      <c r="A48" s="422" t="s">
        <v>388</v>
      </c>
      <c r="B48" s="115">
        <v>49920</v>
      </c>
      <c r="C48" s="114">
        <v>26162</v>
      </c>
      <c r="D48" s="114">
        <v>23758</v>
      </c>
      <c r="E48" s="114">
        <v>34145</v>
      </c>
      <c r="F48" s="114">
        <v>15775</v>
      </c>
      <c r="G48" s="114">
        <v>7267</v>
      </c>
      <c r="H48" s="114">
        <v>15899</v>
      </c>
      <c r="I48" s="115">
        <v>16150</v>
      </c>
      <c r="J48" s="114">
        <v>11214</v>
      </c>
      <c r="K48" s="114">
        <v>4936</v>
      </c>
      <c r="L48" s="423">
        <v>6154</v>
      </c>
      <c r="M48" s="424">
        <v>4794</v>
      </c>
    </row>
    <row r="49" spans="1:17" s="110" customFormat="1" ht="11.1" customHeight="1" x14ac:dyDescent="0.2">
      <c r="A49" s="422" t="s">
        <v>389</v>
      </c>
      <c r="B49" s="115">
        <v>48381</v>
      </c>
      <c r="C49" s="114">
        <v>25165</v>
      </c>
      <c r="D49" s="114">
        <v>23216</v>
      </c>
      <c r="E49" s="114">
        <v>32846</v>
      </c>
      <c r="F49" s="114">
        <v>15535</v>
      </c>
      <c r="G49" s="114">
        <v>6833</v>
      </c>
      <c r="H49" s="114">
        <v>15582</v>
      </c>
      <c r="I49" s="115">
        <v>15618</v>
      </c>
      <c r="J49" s="114">
        <v>11006</v>
      </c>
      <c r="K49" s="114">
        <v>4612</v>
      </c>
      <c r="L49" s="423">
        <v>3385</v>
      </c>
      <c r="M49" s="424">
        <v>4608</v>
      </c>
    </row>
    <row r="50" spans="1:17" ht="15" customHeight="1" x14ac:dyDescent="0.2">
      <c r="A50" s="422" t="s">
        <v>399</v>
      </c>
      <c r="B50" s="143">
        <v>48422</v>
      </c>
      <c r="C50" s="144">
        <v>25128</v>
      </c>
      <c r="D50" s="144">
        <v>23294</v>
      </c>
      <c r="E50" s="144">
        <v>32822</v>
      </c>
      <c r="F50" s="144">
        <v>15600</v>
      </c>
      <c r="G50" s="144">
        <v>6656</v>
      </c>
      <c r="H50" s="144">
        <v>15733</v>
      </c>
      <c r="I50" s="143">
        <v>15064</v>
      </c>
      <c r="J50" s="144">
        <v>10607</v>
      </c>
      <c r="K50" s="144">
        <v>4457</v>
      </c>
      <c r="L50" s="426">
        <v>4562</v>
      </c>
      <c r="M50" s="427">
        <v>4480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1.4221980185576943</v>
      </c>
      <c r="C6" s="480">
        <f>'Tabelle 3.3'!J11</f>
        <v>-5.024903852216128</v>
      </c>
      <c r="D6" s="481">
        <f t="shared" ref="D6:E9" si="0">IF(OR(AND(B6&gt;=-50,B6&lt;=50),ISNUMBER(B6)=FALSE),B6,"")</f>
        <v>1.4221980185576943</v>
      </c>
      <c r="E6" s="481">
        <f t="shared" si="0"/>
        <v>-5.024903852216128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1.4221980185576943</v>
      </c>
      <c r="C14" s="480">
        <f>'Tabelle 3.3'!J11</f>
        <v>-5.024903852216128</v>
      </c>
      <c r="D14" s="481">
        <f>IF(OR(AND(B14&gt;=-50,B14&lt;=50),ISNUMBER(B14)=FALSE),B14,"")</f>
        <v>1.4221980185576943</v>
      </c>
      <c r="E14" s="481">
        <f>IF(OR(AND(C14&gt;=-50,C14&lt;=50),ISNUMBER(C14)=FALSE),C14,"")</f>
        <v>-5.024903852216128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0.80367393800229625</v>
      </c>
      <c r="C15" s="480">
        <f>'Tabelle 3.3'!J12</f>
        <v>-1.1820330969267139</v>
      </c>
      <c r="D15" s="481">
        <f t="shared" ref="D15:E45" si="3">IF(OR(AND(B15&gt;=-50,B15&lt;=50),ISNUMBER(B15)=FALSE),B15,"")</f>
        <v>0.80367393800229625</v>
      </c>
      <c r="E15" s="481">
        <f t="shared" si="3"/>
        <v>-1.1820330969267139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-0.16528925619834711</v>
      </c>
      <c r="C16" s="480">
        <f>'Tabelle 3.3'!J13</f>
        <v>-19.298245614035089</v>
      </c>
      <c r="D16" s="481">
        <f t="shared" si="3"/>
        <v>-0.16528925619834711</v>
      </c>
      <c r="E16" s="481">
        <f t="shared" si="3"/>
        <v>-19.298245614035089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-2.6913779210314264</v>
      </c>
      <c r="C17" s="480">
        <f>'Tabelle 3.3'!J14</f>
        <v>-5.7546145494028229</v>
      </c>
      <c r="D17" s="481">
        <f t="shared" si="3"/>
        <v>-2.6913779210314264</v>
      </c>
      <c r="E17" s="481">
        <f t="shared" si="3"/>
        <v>-5.7546145494028229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-2.169421487603306</v>
      </c>
      <c r="C18" s="480">
        <f>'Tabelle 3.3'!J15</f>
        <v>-9.3484419263456093</v>
      </c>
      <c r="D18" s="481">
        <f t="shared" si="3"/>
        <v>-2.169421487603306</v>
      </c>
      <c r="E18" s="481">
        <f t="shared" si="3"/>
        <v>-9.3484419263456093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-1.936078672403196</v>
      </c>
      <c r="C19" s="480">
        <f>'Tabelle 3.3'!J16</f>
        <v>-1.3812154696132597</v>
      </c>
      <c r="D19" s="481">
        <f t="shared" si="3"/>
        <v>-1.936078672403196</v>
      </c>
      <c r="E19" s="481">
        <f t="shared" si="3"/>
        <v>-1.3812154696132597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-4.1855774079677257</v>
      </c>
      <c r="C20" s="480">
        <f>'Tabelle 3.3'!J17</f>
        <v>-7.2815533980582527</v>
      </c>
      <c r="D20" s="481">
        <f t="shared" si="3"/>
        <v>-4.1855774079677257</v>
      </c>
      <c r="E20" s="481">
        <f t="shared" si="3"/>
        <v>-7.2815533980582527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2.247926669576604</v>
      </c>
      <c r="C21" s="480">
        <f>'Tabelle 3.3'!J18</f>
        <v>1.6194331983805668</v>
      </c>
      <c r="D21" s="481">
        <f t="shared" si="3"/>
        <v>2.247926669576604</v>
      </c>
      <c r="E21" s="481">
        <f t="shared" si="3"/>
        <v>1.6194331983805668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4.8560209424083771</v>
      </c>
      <c r="C22" s="480">
        <f>'Tabelle 3.3'!J19</f>
        <v>6.5040650406504072E-2</v>
      </c>
      <c r="D22" s="481">
        <f t="shared" si="3"/>
        <v>4.8560209424083771</v>
      </c>
      <c r="E22" s="481">
        <f t="shared" si="3"/>
        <v>6.5040650406504072E-2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-3.1224979983987189</v>
      </c>
      <c r="C23" s="480">
        <f>'Tabelle 3.3'!J20</f>
        <v>-6.001188354129531</v>
      </c>
      <c r="D23" s="481">
        <f t="shared" si="3"/>
        <v>-3.1224979983987189</v>
      </c>
      <c r="E23" s="481">
        <f t="shared" si="3"/>
        <v>-6.001188354129531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-2.2929936305732483</v>
      </c>
      <c r="C24" s="480">
        <f>'Tabelle 3.3'!J21</f>
        <v>-4.8431105047748977</v>
      </c>
      <c r="D24" s="481">
        <f t="shared" si="3"/>
        <v>-2.2929936305732483</v>
      </c>
      <c r="E24" s="481">
        <f t="shared" si="3"/>
        <v>-4.8431105047748977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6.5288356909684442</v>
      </c>
      <c r="C25" s="480">
        <f>'Tabelle 3.3'!J22</f>
        <v>-2.6785714285714284</v>
      </c>
      <c r="D25" s="481">
        <f t="shared" si="3"/>
        <v>6.5288356909684442</v>
      </c>
      <c r="E25" s="481">
        <f t="shared" si="3"/>
        <v>-2.6785714285714284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1.1475409836065573</v>
      </c>
      <c r="C26" s="480">
        <f>'Tabelle 3.3'!J23</f>
        <v>-2.2222222222222223</v>
      </c>
      <c r="D26" s="481">
        <f t="shared" si="3"/>
        <v>1.1475409836065573</v>
      </c>
      <c r="E26" s="481">
        <f t="shared" si="3"/>
        <v>-2.2222222222222223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0.32930845225027444</v>
      </c>
      <c r="C27" s="480">
        <f>'Tabelle 3.3'!J24</f>
        <v>3.6384976525821595</v>
      </c>
      <c r="D27" s="481">
        <f t="shared" si="3"/>
        <v>0.32930845225027444</v>
      </c>
      <c r="E27" s="481">
        <f t="shared" si="3"/>
        <v>3.6384976525821595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8.4953203743700509</v>
      </c>
      <c r="C28" s="480">
        <f>'Tabelle 3.3'!J25</f>
        <v>-22.878390201224846</v>
      </c>
      <c r="D28" s="481">
        <f t="shared" si="3"/>
        <v>8.4953203743700509</v>
      </c>
      <c r="E28" s="481">
        <f t="shared" si="3"/>
        <v>-22.878390201224846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-4.6476761619190405</v>
      </c>
      <c r="C29" s="480">
        <f>'Tabelle 3.3'!J26</f>
        <v>40.425531914893618</v>
      </c>
      <c r="D29" s="481">
        <f t="shared" si="3"/>
        <v>-4.6476761619190405</v>
      </c>
      <c r="E29" s="481">
        <f t="shared" si="3"/>
        <v>40.425531914893618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2.0324157447903266</v>
      </c>
      <c r="C30" s="480">
        <f>'Tabelle 3.3'!J27</f>
        <v>-12.454212454212454</v>
      </c>
      <c r="D30" s="481">
        <f t="shared" si="3"/>
        <v>2.0324157447903266</v>
      </c>
      <c r="E30" s="481">
        <f t="shared" si="3"/>
        <v>-12.454212454212454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-1.5256588072122053</v>
      </c>
      <c r="C31" s="480">
        <f>'Tabelle 3.3'!J28</f>
        <v>1.8324607329842932</v>
      </c>
      <c r="D31" s="481">
        <f t="shared" si="3"/>
        <v>-1.5256588072122053</v>
      </c>
      <c r="E31" s="481">
        <f t="shared" si="3"/>
        <v>1.8324607329842932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1.4193834553115989</v>
      </c>
      <c r="C32" s="480">
        <f>'Tabelle 3.3'!J29</f>
        <v>-1.7878426698450536</v>
      </c>
      <c r="D32" s="481">
        <f t="shared" si="3"/>
        <v>1.4193834553115989</v>
      </c>
      <c r="E32" s="481">
        <f t="shared" si="3"/>
        <v>-1.7878426698450536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6.0928961748633883</v>
      </c>
      <c r="C33" s="480">
        <f>'Tabelle 3.3'!J30</f>
        <v>0.40540540540540543</v>
      </c>
      <c r="D33" s="481">
        <f t="shared" si="3"/>
        <v>6.0928961748633883</v>
      </c>
      <c r="E33" s="481">
        <f t="shared" si="3"/>
        <v>0.40540540540540543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2.5892232330300908</v>
      </c>
      <c r="C34" s="480">
        <f>'Tabelle 3.3'!J31</f>
        <v>-2.861952861952862</v>
      </c>
      <c r="D34" s="481">
        <f t="shared" si="3"/>
        <v>2.5892232330300908</v>
      </c>
      <c r="E34" s="481">
        <f t="shared" si="3"/>
        <v>-2.861952861952862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0.80367393800229625</v>
      </c>
      <c r="C37" s="480">
        <f>'Tabelle 3.3'!J34</f>
        <v>-1.1820330969267139</v>
      </c>
      <c r="D37" s="481">
        <f t="shared" si="3"/>
        <v>0.80367393800229625</v>
      </c>
      <c r="E37" s="481">
        <f t="shared" si="3"/>
        <v>-1.1820330969267139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-0.5705758426966292</v>
      </c>
      <c r="C38" s="480">
        <f>'Tabelle 3.3'!J35</f>
        <v>-3.0250145433391507</v>
      </c>
      <c r="D38" s="481">
        <f t="shared" si="3"/>
        <v>-0.5705758426966292</v>
      </c>
      <c r="E38" s="481">
        <f t="shared" si="3"/>
        <v>-3.0250145433391507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2.0801037233292932</v>
      </c>
      <c r="C39" s="480">
        <f>'Tabelle 3.3'!J36</f>
        <v>-5.394765619304513</v>
      </c>
      <c r="D39" s="481">
        <f t="shared" si="3"/>
        <v>2.0801037233292932</v>
      </c>
      <c r="E39" s="481">
        <f t="shared" si="3"/>
        <v>-5.394765619304513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2.0801037233292932</v>
      </c>
      <c r="C45" s="480">
        <f>'Tabelle 3.3'!J36</f>
        <v>-5.394765619304513</v>
      </c>
      <c r="D45" s="481">
        <f t="shared" si="3"/>
        <v>2.0801037233292932</v>
      </c>
      <c r="E45" s="481">
        <f t="shared" si="3"/>
        <v>-5.394765619304513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42827</v>
      </c>
      <c r="C51" s="487">
        <v>13477</v>
      </c>
      <c r="D51" s="487">
        <v>3885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43491</v>
      </c>
      <c r="C52" s="487">
        <v>13747</v>
      </c>
      <c r="D52" s="487">
        <v>3963</v>
      </c>
      <c r="E52" s="488">
        <f t="shared" ref="E52:G70" si="11">IF($A$51=37802,IF(COUNTBLANK(B$51:B$70)&gt;0,#N/A,B52/B$51*100),IF(COUNTBLANK(B$51:B$75)&gt;0,#N/A,B52/B$51*100))</f>
        <v>101.55042379807131</v>
      </c>
      <c r="F52" s="488">
        <f t="shared" si="11"/>
        <v>102.00341322252726</v>
      </c>
      <c r="G52" s="488">
        <f t="shared" si="11"/>
        <v>102.00772200772201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44519</v>
      </c>
      <c r="C53" s="487">
        <v>13491</v>
      </c>
      <c r="D53" s="487">
        <v>4211</v>
      </c>
      <c r="E53" s="488">
        <f t="shared" si="11"/>
        <v>103.95077871436243</v>
      </c>
      <c r="F53" s="488">
        <f t="shared" si="11"/>
        <v>100.10388068561254</v>
      </c>
      <c r="G53" s="488">
        <f t="shared" si="11"/>
        <v>108.39124839124838</v>
      </c>
      <c r="H53" s="489">
        <f>IF(ISERROR(L53)=TRUE,IF(MONTH(A53)=MONTH(MAX(A$51:A$75)),A53,""),"")</f>
        <v>41883</v>
      </c>
      <c r="I53" s="488">
        <f t="shared" si="12"/>
        <v>103.95077871436243</v>
      </c>
      <c r="J53" s="488">
        <f t="shared" si="10"/>
        <v>100.10388068561254</v>
      </c>
      <c r="K53" s="488">
        <f t="shared" si="10"/>
        <v>108.39124839124838</v>
      </c>
      <c r="L53" s="488" t="e">
        <f t="shared" si="13"/>
        <v>#N/A</v>
      </c>
    </row>
    <row r="54" spans="1:14" ht="15" customHeight="1" x14ac:dyDescent="0.2">
      <c r="A54" s="490" t="s">
        <v>462</v>
      </c>
      <c r="B54" s="487">
        <v>43238</v>
      </c>
      <c r="C54" s="487">
        <v>13501</v>
      </c>
      <c r="D54" s="487">
        <v>4070</v>
      </c>
      <c r="E54" s="488">
        <f t="shared" si="11"/>
        <v>100.95967497139655</v>
      </c>
      <c r="F54" s="488">
        <f t="shared" si="11"/>
        <v>100.17808117533575</v>
      </c>
      <c r="G54" s="488">
        <f t="shared" si="11"/>
        <v>104.76190476190477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44131</v>
      </c>
      <c r="C55" s="487">
        <v>13113</v>
      </c>
      <c r="D55" s="487">
        <v>4028</v>
      </c>
      <c r="E55" s="488">
        <f t="shared" si="11"/>
        <v>103.0448081817545</v>
      </c>
      <c r="F55" s="488">
        <f t="shared" si="11"/>
        <v>97.299102174074349</v>
      </c>
      <c r="G55" s="488">
        <f t="shared" si="11"/>
        <v>103.68082368082368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44741</v>
      </c>
      <c r="C56" s="487">
        <v>13258</v>
      </c>
      <c r="D56" s="487">
        <v>4214</v>
      </c>
      <c r="E56" s="488">
        <f t="shared" si="11"/>
        <v>104.46914329745253</v>
      </c>
      <c r="F56" s="488">
        <f t="shared" si="11"/>
        <v>98.375009275061217</v>
      </c>
      <c r="G56" s="488">
        <f t="shared" si="11"/>
        <v>108.46846846846847</v>
      </c>
      <c r="H56" s="489" t="str">
        <f t="shared" si="14"/>
        <v/>
      </c>
      <c r="I56" s="488" t="str">
        <f t="shared" si="12"/>
        <v/>
      </c>
      <c r="J56" s="488" t="str">
        <f t="shared" si="10"/>
        <v/>
      </c>
      <c r="K56" s="488" t="str">
        <f t="shared" si="10"/>
        <v/>
      </c>
      <c r="L56" s="488" t="e">
        <f t="shared" si="13"/>
        <v>#N/A</v>
      </c>
    </row>
    <row r="57" spans="1:14" ht="15" customHeight="1" x14ac:dyDescent="0.2">
      <c r="A57" s="490">
        <v>42248</v>
      </c>
      <c r="B57" s="487">
        <v>45783</v>
      </c>
      <c r="C57" s="487">
        <v>13161</v>
      </c>
      <c r="D57" s="487">
        <v>4446</v>
      </c>
      <c r="E57" s="488">
        <f t="shared" si="11"/>
        <v>106.90218787213675</v>
      </c>
      <c r="F57" s="488">
        <f t="shared" si="11"/>
        <v>97.65526452474586</v>
      </c>
      <c r="G57" s="488">
        <f t="shared" si="11"/>
        <v>114.44015444015443</v>
      </c>
      <c r="H57" s="489">
        <f t="shared" si="14"/>
        <v>42248</v>
      </c>
      <c r="I57" s="488">
        <f t="shared" si="12"/>
        <v>106.90218787213675</v>
      </c>
      <c r="J57" s="488">
        <f t="shared" si="10"/>
        <v>97.65526452474586</v>
      </c>
      <c r="K57" s="488">
        <f t="shared" si="10"/>
        <v>114.44015444015443</v>
      </c>
      <c r="L57" s="488" t="e">
        <f t="shared" si="13"/>
        <v>#N/A</v>
      </c>
    </row>
    <row r="58" spans="1:14" ht="15" customHeight="1" x14ac:dyDescent="0.2">
      <c r="A58" s="490" t="s">
        <v>465</v>
      </c>
      <c r="B58" s="487">
        <v>44535</v>
      </c>
      <c r="C58" s="487">
        <v>13209</v>
      </c>
      <c r="D58" s="487">
        <v>4272</v>
      </c>
      <c r="E58" s="488">
        <f t="shared" si="11"/>
        <v>103.9881383239545</v>
      </c>
      <c r="F58" s="488">
        <f t="shared" si="11"/>
        <v>98.011426875417371</v>
      </c>
      <c r="G58" s="488">
        <f t="shared" si="11"/>
        <v>109.96138996138995</v>
      </c>
      <c r="H58" s="489" t="str">
        <f t="shared" si="14"/>
        <v/>
      </c>
      <c r="I58" s="488" t="str">
        <f t="shared" si="12"/>
        <v/>
      </c>
      <c r="J58" s="488" t="str">
        <f t="shared" si="10"/>
        <v/>
      </c>
      <c r="K58" s="488" t="str">
        <f t="shared" si="10"/>
        <v/>
      </c>
      <c r="L58" s="488" t="e">
        <f t="shared" si="13"/>
        <v>#N/A</v>
      </c>
    </row>
    <row r="59" spans="1:14" ht="15" customHeight="1" x14ac:dyDescent="0.2">
      <c r="A59" s="490" t="s">
        <v>466</v>
      </c>
      <c r="B59" s="487">
        <v>45084</v>
      </c>
      <c r="C59" s="487">
        <v>13098</v>
      </c>
      <c r="D59" s="487">
        <v>4270</v>
      </c>
      <c r="E59" s="488">
        <f t="shared" si="11"/>
        <v>105.27003992808275</v>
      </c>
      <c r="F59" s="488">
        <f t="shared" si="11"/>
        <v>97.18780143948949</v>
      </c>
      <c r="G59" s="488">
        <f t="shared" si="11"/>
        <v>109.90990990990991</v>
      </c>
      <c r="H59" s="489" t="str">
        <f t="shared" si="14"/>
        <v/>
      </c>
      <c r="I59" s="488" t="str">
        <f t="shared" si="12"/>
        <v/>
      </c>
      <c r="J59" s="488" t="str">
        <f t="shared" si="10"/>
        <v/>
      </c>
      <c r="K59" s="488" t="str">
        <f t="shared" si="10"/>
        <v/>
      </c>
      <c r="L59" s="488" t="e">
        <f t="shared" si="13"/>
        <v>#N/A</v>
      </c>
    </row>
    <row r="60" spans="1:14" ht="15" customHeight="1" x14ac:dyDescent="0.2">
      <c r="A60" s="490" t="s">
        <v>467</v>
      </c>
      <c r="B60" s="487">
        <v>45524</v>
      </c>
      <c r="C60" s="487">
        <v>13109</v>
      </c>
      <c r="D60" s="487">
        <v>4423</v>
      </c>
      <c r="E60" s="488">
        <f t="shared" si="11"/>
        <v>106.29742919186495</v>
      </c>
      <c r="F60" s="488">
        <f t="shared" si="11"/>
        <v>97.269421978185051</v>
      </c>
      <c r="G60" s="488">
        <f t="shared" si="11"/>
        <v>113.84813384813386</v>
      </c>
      <c r="H60" s="489" t="str">
        <f t="shared" si="14"/>
        <v/>
      </c>
      <c r="I60" s="488" t="str">
        <f t="shared" si="12"/>
        <v/>
      </c>
      <c r="J60" s="488" t="str">
        <f t="shared" si="10"/>
        <v/>
      </c>
      <c r="K60" s="488" t="str">
        <f t="shared" si="10"/>
        <v/>
      </c>
      <c r="L60" s="488" t="e">
        <f t="shared" si="13"/>
        <v>#N/A</v>
      </c>
    </row>
    <row r="61" spans="1:14" ht="15" customHeight="1" x14ac:dyDescent="0.2">
      <c r="A61" s="490">
        <v>42614</v>
      </c>
      <c r="B61" s="487">
        <v>46592</v>
      </c>
      <c r="C61" s="487">
        <v>12766</v>
      </c>
      <c r="D61" s="487">
        <v>4719</v>
      </c>
      <c r="E61" s="488">
        <f t="shared" si="11"/>
        <v>108.79118313213627</v>
      </c>
      <c r="F61" s="488">
        <f t="shared" si="11"/>
        <v>94.724345180678199</v>
      </c>
      <c r="G61" s="488">
        <f t="shared" si="11"/>
        <v>121.46718146718148</v>
      </c>
      <c r="H61" s="489">
        <f t="shared" si="14"/>
        <v>42614</v>
      </c>
      <c r="I61" s="488">
        <f t="shared" si="12"/>
        <v>108.79118313213627</v>
      </c>
      <c r="J61" s="488">
        <f t="shared" si="10"/>
        <v>94.724345180678199</v>
      </c>
      <c r="K61" s="488">
        <f t="shared" si="10"/>
        <v>121.46718146718148</v>
      </c>
      <c r="L61" s="488" t="e">
        <f t="shared" si="13"/>
        <v>#N/A</v>
      </c>
    </row>
    <row r="62" spans="1:14" ht="15" customHeight="1" x14ac:dyDescent="0.2">
      <c r="A62" s="490" t="s">
        <v>468</v>
      </c>
      <c r="B62" s="487">
        <v>45468</v>
      </c>
      <c r="C62" s="487">
        <v>12907</v>
      </c>
      <c r="D62" s="487">
        <v>4513</v>
      </c>
      <c r="E62" s="488">
        <f t="shared" si="11"/>
        <v>106.16667055829268</v>
      </c>
      <c r="F62" s="488">
        <f t="shared" si="11"/>
        <v>95.770572085775768</v>
      </c>
      <c r="G62" s="488">
        <f t="shared" si="11"/>
        <v>116.16473616473617</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45910</v>
      </c>
      <c r="C63" s="487">
        <v>12550</v>
      </c>
      <c r="D63" s="487">
        <v>4471</v>
      </c>
      <c r="E63" s="488">
        <f t="shared" si="11"/>
        <v>107.19872977327387</v>
      </c>
      <c r="F63" s="488">
        <f t="shared" si="11"/>
        <v>93.121614602656379</v>
      </c>
      <c r="G63" s="488">
        <f t="shared" si="11"/>
        <v>115.08365508365507</v>
      </c>
      <c r="H63" s="489" t="str">
        <f t="shared" si="14"/>
        <v/>
      </c>
      <c r="I63" s="488" t="str">
        <f t="shared" si="12"/>
        <v/>
      </c>
      <c r="J63" s="488" t="str">
        <f t="shared" si="10"/>
        <v/>
      </c>
      <c r="K63" s="488" t="str">
        <f t="shared" si="10"/>
        <v/>
      </c>
      <c r="L63" s="488" t="e">
        <f t="shared" si="13"/>
        <v>#N/A</v>
      </c>
    </row>
    <row r="64" spans="1:14" ht="15" customHeight="1" x14ac:dyDescent="0.2">
      <c r="A64" s="490" t="s">
        <v>470</v>
      </c>
      <c r="B64" s="487">
        <v>46223</v>
      </c>
      <c r="C64" s="487">
        <v>12568</v>
      </c>
      <c r="D64" s="487">
        <v>4679</v>
      </c>
      <c r="E64" s="488">
        <f t="shared" si="11"/>
        <v>107.92957713591893</v>
      </c>
      <c r="F64" s="488">
        <f t="shared" si="11"/>
        <v>93.255175484158187</v>
      </c>
      <c r="G64" s="488">
        <f t="shared" si="11"/>
        <v>120.43758043758044</v>
      </c>
      <c r="H64" s="489" t="str">
        <f t="shared" si="14"/>
        <v/>
      </c>
      <c r="I64" s="488" t="str">
        <f t="shared" si="12"/>
        <v/>
      </c>
      <c r="J64" s="488" t="str">
        <f t="shared" si="10"/>
        <v/>
      </c>
      <c r="K64" s="488" t="str">
        <f t="shared" si="10"/>
        <v/>
      </c>
      <c r="L64" s="488" t="e">
        <f t="shared" si="13"/>
        <v>#N/A</v>
      </c>
    </row>
    <row r="65" spans="1:12" ht="15" customHeight="1" x14ac:dyDescent="0.2">
      <c r="A65" s="490">
        <v>42979</v>
      </c>
      <c r="B65" s="487">
        <v>47382</v>
      </c>
      <c r="C65" s="487">
        <v>12518</v>
      </c>
      <c r="D65" s="487">
        <v>4901</v>
      </c>
      <c r="E65" s="488">
        <f t="shared" si="11"/>
        <v>110.63581385574521</v>
      </c>
      <c r="F65" s="488">
        <f t="shared" si="11"/>
        <v>92.884173035542034</v>
      </c>
      <c r="G65" s="488">
        <f t="shared" si="11"/>
        <v>126.15186615186616</v>
      </c>
      <c r="H65" s="489">
        <f t="shared" si="14"/>
        <v>42979</v>
      </c>
      <c r="I65" s="488">
        <f t="shared" si="12"/>
        <v>110.63581385574521</v>
      </c>
      <c r="J65" s="488">
        <f t="shared" si="10"/>
        <v>92.884173035542034</v>
      </c>
      <c r="K65" s="488">
        <f t="shared" si="10"/>
        <v>126.15186615186616</v>
      </c>
      <c r="L65" s="488" t="e">
        <f t="shared" si="13"/>
        <v>#N/A</v>
      </c>
    </row>
    <row r="66" spans="1:12" ht="15" customHeight="1" x14ac:dyDescent="0.2">
      <c r="A66" s="490" t="s">
        <v>471</v>
      </c>
      <c r="B66" s="487">
        <v>46268</v>
      </c>
      <c r="C66" s="487">
        <v>12507</v>
      </c>
      <c r="D66" s="487">
        <v>4711</v>
      </c>
      <c r="E66" s="488">
        <f t="shared" si="11"/>
        <v>108.03465103789665</v>
      </c>
      <c r="F66" s="488">
        <f t="shared" si="11"/>
        <v>92.802552496846474</v>
      </c>
      <c r="G66" s="488">
        <f t="shared" si="11"/>
        <v>121.26126126126127</v>
      </c>
      <c r="H66" s="489" t="str">
        <f t="shared" si="14"/>
        <v/>
      </c>
      <c r="I66" s="488" t="str">
        <f t="shared" si="12"/>
        <v/>
      </c>
      <c r="J66" s="488" t="str">
        <f t="shared" si="10"/>
        <v/>
      </c>
      <c r="K66" s="488" t="str">
        <f t="shared" si="10"/>
        <v/>
      </c>
      <c r="L66" s="488" t="e">
        <f t="shared" si="13"/>
        <v>#N/A</v>
      </c>
    </row>
    <row r="67" spans="1:12" ht="15" customHeight="1" x14ac:dyDescent="0.2">
      <c r="A67" s="490" t="s">
        <v>472</v>
      </c>
      <c r="B67" s="487">
        <v>46812</v>
      </c>
      <c r="C67" s="487">
        <v>12374</v>
      </c>
      <c r="D67" s="487">
        <v>4700</v>
      </c>
      <c r="E67" s="488">
        <f t="shared" si="11"/>
        <v>109.30487776402738</v>
      </c>
      <c r="F67" s="488">
        <f t="shared" si="11"/>
        <v>91.815685983527501</v>
      </c>
      <c r="G67" s="488">
        <f t="shared" si="11"/>
        <v>120.97812097812097</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47026</v>
      </c>
      <c r="C68" s="487">
        <v>12388</v>
      </c>
      <c r="D68" s="487">
        <v>4877</v>
      </c>
      <c r="E68" s="488">
        <f t="shared" si="11"/>
        <v>109.80456254232142</v>
      </c>
      <c r="F68" s="488">
        <f t="shared" si="11"/>
        <v>91.919566669140025</v>
      </c>
      <c r="G68" s="488">
        <f t="shared" si="11"/>
        <v>125.53410553410554</v>
      </c>
      <c r="H68" s="489" t="str">
        <f t="shared" si="14"/>
        <v/>
      </c>
      <c r="I68" s="488" t="str">
        <f t="shared" si="12"/>
        <v/>
      </c>
      <c r="J68" s="488" t="str">
        <f t="shared" si="12"/>
        <v/>
      </c>
      <c r="K68" s="488" t="str">
        <f t="shared" si="12"/>
        <v/>
      </c>
      <c r="L68" s="488" t="e">
        <f t="shared" si="13"/>
        <v>#N/A</v>
      </c>
    </row>
    <row r="69" spans="1:12" ht="15" customHeight="1" x14ac:dyDescent="0.2">
      <c r="A69" s="490">
        <v>43344</v>
      </c>
      <c r="B69" s="487">
        <v>48197</v>
      </c>
      <c r="C69" s="487">
        <v>11828</v>
      </c>
      <c r="D69" s="487">
        <v>5029</v>
      </c>
      <c r="E69" s="488">
        <f t="shared" si="11"/>
        <v>112.53881896934178</v>
      </c>
      <c r="F69" s="488">
        <f t="shared" si="11"/>
        <v>87.764339244639018</v>
      </c>
      <c r="G69" s="488">
        <f t="shared" si="11"/>
        <v>129.44658944658946</v>
      </c>
      <c r="H69" s="489">
        <f t="shared" si="14"/>
        <v>43344</v>
      </c>
      <c r="I69" s="488">
        <f t="shared" si="12"/>
        <v>112.53881896934178</v>
      </c>
      <c r="J69" s="488">
        <f t="shared" si="12"/>
        <v>87.764339244639018</v>
      </c>
      <c r="K69" s="488">
        <f t="shared" si="12"/>
        <v>129.44658944658946</v>
      </c>
      <c r="L69" s="488" t="e">
        <f t="shared" si="13"/>
        <v>#N/A</v>
      </c>
    </row>
    <row r="70" spans="1:12" ht="15" customHeight="1" x14ac:dyDescent="0.2">
      <c r="A70" s="490" t="s">
        <v>474</v>
      </c>
      <c r="B70" s="487">
        <v>47337</v>
      </c>
      <c r="C70" s="487">
        <v>11653</v>
      </c>
      <c r="D70" s="487">
        <v>4744</v>
      </c>
      <c r="E70" s="488">
        <f t="shared" si="11"/>
        <v>110.53073995376748</v>
      </c>
      <c r="F70" s="488">
        <f t="shared" si="11"/>
        <v>86.465830674482447</v>
      </c>
      <c r="G70" s="488">
        <f t="shared" si="11"/>
        <v>122.11068211068211</v>
      </c>
      <c r="H70" s="489" t="str">
        <f t="shared" si="14"/>
        <v/>
      </c>
      <c r="I70" s="488" t="str">
        <f t="shared" si="12"/>
        <v/>
      </c>
      <c r="J70" s="488" t="str">
        <f t="shared" si="12"/>
        <v/>
      </c>
      <c r="K70" s="488" t="str">
        <f t="shared" si="12"/>
        <v/>
      </c>
      <c r="L70" s="488" t="e">
        <f t="shared" si="13"/>
        <v>#N/A</v>
      </c>
    </row>
    <row r="71" spans="1:12" ht="15" customHeight="1" x14ac:dyDescent="0.2">
      <c r="A71" s="490" t="s">
        <v>475</v>
      </c>
      <c r="B71" s="487">
        <v>47743</v>
      </c>
      <c r="C71" s="487">
        <v>11240</v>
      </c>
      <c r="D71" s="487">
        <v>4621</v>
      </c>
      <c r="E71" s="491">
        <f t="shared" ref="E71:G75" si="15">IF($A$51=37802,IF(COUNTBLANK(B$51:B$70)&gt;0,#N/A,IF(ISBLANK(B71)=FALSE,B71/B$51*100,#N/A)),IF(COUNTBLANK(B$51:B$75)&gt;0,#N/A,B71/B$51*100))</f>
        <v>111.47874004716651</v>
      </c>
      <c r="F71" s="491">
        <f t="shared" si="15"/>
        <v>83.401350448912964</v>
      </c>
      <c r="G71" s="491">
        <f t="shared" si="15"/>
        <v>118.94465894465895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48168</v>
      </c>
      <c r="C72" s="487">
        <v>11287</v>
      </c>
      <c r="D72" s="487">
        <v>4756</v>
      </c>
      <c r="E72" s="491">
        <f t="shared" si="15"/>
        <v>112.47110467695613</v>
      </c>
      <c r="F72" s="491">
        <f t="shared" si="15"/>
        <v>83.750092750612154</v>
      </c>
      <c r="G72" s="491">
        <f t="shared" si="15"/>
        <v>122.41956241956242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49920</v>
      </c>
      <c r="C73" s="487">
        <v>11214</v>
      </c>
      <c r="D73" s="487">
        <v>4936</v>
      </c>
      <c r="E73" s="491">
        <f t="shared" si="15"/>
        <v>116.56198192728885</v>
      </c>
      <c r="F73" s="491">
        <f t="shared" si="15"/>
        <v>83.20842917563256</v>
      </c>
      <c r="G73" s="491">
        <f t="shared" si="15"/>
        <v>127.05276705276705</v>
      </c>
      <c r="H73" s="492">
        <f>IF(A$51=37802,IF(ISERROR(L73)=TRUE,IF(ISBLANK(A73)=FALSE,IF(MONTH(A73)=MONTH(MAX(A$51:A$75)),A73,""),""),""),IF(ISERROR(L73)=TRUE,IF(MONTH(A73)=MONTH(MAX(A$51:A$75)),A73,""),""))</f>
        <v>43709</v>
      </c>
      <c r="I73" s="488">
        <f t="shared" si="12"/>
        <v>116.56198192728885</v>
      </c>
      <c r="J73" s="488">
        <f t="shared" si="12"/>
        <v>83.20842917563256</v>
      </c>
      <c r="K73" s="488">
        <f t="shared" si="12"/>
        <v>127.05276705276705</v>
      </c>
      <c r="L73" s="488" t="e">
        <f t="shared" si="13"/>
        <v>#N/A</v>
      </c>
    </row>
    <row r="74" spans="1:12" ht="15" customHeight="1" x14ac:dyDescent="0.2">
      <c r="A74" s="490" t="s">
        <v>477</v>
      </c>
      <c r="B74" s="487">
        <v>48381</v>
      </c>
      <c r="C74" s="487">
        <v>11006</v>
      </c>
      <c r="D74" s="487">
        <v>4612</v>
      </c>
      <c r="E74" s="491">
        <f t="shared" si="15"/>
        <v>112.96845447965069</v>
      </c>
      <c r="F74" s="491">
        <f t="shared" si="15"/>
        <v>81.665058989389323</v>
      </c>
      <c r="G74" s="491">
        <f t="shared" si="15"/>
        <v>118.71299871299871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48422</v>
      </c>
      <c r="C75" s="493">
        <v>10607</v>
      </c>
      <c r="D75" s="493">
        <v>4457</v>
      </c>
      <c r="E75" s="491">
        <f t="shared" si="15"/>
        <v>113.06418847923038</v>
      </c>
      <c r="F75" s="491">
        <f t="shared" si="15"/>
        <v>78.704459449432363</v>
      </c>
      <c r="G75" s="491">
        <f t="shared" si="15"/>
        <v>114.72329472329473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116.56198192728885</v>
      </c>
      <c r="J77" s="488">
        <f>IF(J75&lt;&gt;"",J75,IF(J74&lt;&gt;"",J74,IF(J73&lt;&gt;"",J73,IF(J72&lt;&gt;"",J72,IF(J71&lt;&gt;"",J71,IF(J70&lt;&gt;"",J70,""))))))</f>
        <v>83.20842917563256</v>
      </c>
      <c r="K77" s="488">
        <f>IF(K75&lt;&gt;"",K75,IF(K74&lt;&gt;"",K74,IF(K73&lt;&gt;"",K73,IF(K72&lt;&gt;"",K72,IF(K71&lt;&gt;"",K71,IF(K70&lt;&gt;"",K70,""))))))</f>
        <v>127.05276705276705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+16,6%</v>
      </c>
      <c r="J79" s="488" t="str">
        <f>"GeB - ausschließlich: "&amp;IF(J77&gt;100,"+","")&amp;TEXT(J77-100,"0,0")&amp;"%"</f>
        <v>GeB - ausschließlich: -16,8%</v>
      </c>
      <c r="K79" s="488" t="str">
        <f>"GeB - im Nebenjob: "&amp;IF(K77&gt;100,"+","")&amp;TEXT(K77-100,"0,0")&amp;"%"</f>
        <v>GeB - im Nebenjob: +27,1%</v>
      </c>
    </row>
    <row r="81" spans="9:9" ht="15" customHeight="1" x14ac:dyDescent="0.2">
      <c r="I81" s="488" t="str">
        <f>IF(ISERROR(HLOOKUP(1,I$78:K$79,2,FALSE)),"",HLOOKUP(1,I$78:K$79,2,FALSE))</f>
        <v>GeB - im Nebenjob: +27,1%</v>
      </c>
    </row>
    <row r="82" spans="9:9" ht="15" customHeight="1" x14ac:dyDescent="0.2">
      <c r="I82" s="488" t="str">
        <f>IF(ISERROR(HLOOKUP(2,I$78:K$79,2,FALSE)),"",HLOOKUP(2,I$78:K$79,2,FALSE))</f>
        <v>SvB: +16,6%</v>
      </c>
    </row>
    <row r="83" spans="9:9" ht="15" customHeight="1" x14ac:dyDescent="0.2">
      <c r="I83" s="488" t="str">
        <f>IF(ISERROR(HLOOKUP(3,I$78:K$79,2,FALSE)),"",HLOOKUP(3,I$78:K$79,2,FALSE))</f>
        <v>GeB - ausschließlich: -16,8%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48422</v>
      </c>
      <c r="E12" s="114">
        <v>48381</v>
      </c>
      <c r="F12" s="114">
        <v>49920</v>
      </c>
      <c r="G12" s="114">
        <v>48168</v>
      </c>
      <c r="H12" s="114">
        <v>47743</v>
      </c>
      <c r="I12" s="115">
        <v>679</v>
      </c>
      <c r="J12" s="116">
        <v>1.4221980185576943</v>
      </c>
      <c r="N12" s="117"/>
    </row>
    <row r="13" spans="1:15" s="110" customFormat="1" ht="13.5" customHeight="1" x14ac:dyDescent="0.2">
      <c r="A13" s="118" t="s">
        <v>105</v>
      </c>
      <c r="B13" s="119" t="s">
        <v>106</v>
      </c>
      <c r="C13" s="113">
        <v>51.893767295857252</v>
      </c>
      <c r="D13" s="114">
        <v>25128</v>
      </c>
      <c r="E13" s="114">
        <v>25165</v>
      </c>
      <c r="F13" s="114">
        <v>26162</v>
      </c>
      <c r="G13" s="114">
        <v>25297</v>
      </c>
      <c r="H13" s="114">
        <v>25033</v>
      </c>
      <c r="I13" s="115">
        <v>95</v>
      </c>
      <c r="J13" s="116">
        <v>0.37949906123916433</v>
      </c>
    </row>
    <row r="14" spans="1:15" s="110" customFormat="1" ht="13.5" customHeight="1" x14ac:dyDescent="0.2">
      <c r="A14" s="120"/>
      <c r="B14" s="119" t="s">
        <v>107</v>
      </c>
      <c r="C14" s="113">
        <v>48.106232704142748</v>
      </c>
      <c r="D14" s="114">
        <v>23294</v>
      </c>
      <c r="E14" s="114">
        <v>23216</v>
      </c>
      <c r="F14" s="114">
        <v>23758</v>
      </c>
      <c r="G14" s="114">
        <v>22871</v>
      </c>
      <c r="H14" s="114">
        <v>22710</v>
      </c>
      <c r="I14" s="115">
        <v>584</v>
      </c>
      <c r="J14" s="116">
        <v>2.5715543813298107</v>
      </c>
    </row>
    <row r="15" spans="1:15" s="110" customFormat="1" ht="13.5" customHeight="1" x14ac:dyDescent="0.2">
      <c r="A15" s="118" t="s">
        <v>105</v>
      </c>
      <c r="B15" s="121" t="s">
        <v>108</v>
      </c>
      <c r="C15" s="113">
        <v>13.745818016604023</v>
      </c>
      <c r="D15" s="114">
        <v>6656</v>
      </c>
      <c r="E15" s="114">
        <v>6833</v>
      </c>
      <c r="F15" s="114">
        <v>7267</v>
      </c>
      <c r="G15" s="114">
        <v>6315</v>
      </c>
      <c r="H15" s="114">
        <v>6594</v>
      </c>
      <c r="I15" s="115">
        <v>62</v>
      </c>
      <c r="J15" s="116">
        <v>0.94024871094934792</v>
      </c>
    </row>
    <row r="16" spans="1:15" s="110" customFormat="1" ht="13.5" customHeight="1" x14ac:dyDescent="0.2">
      <c r="A16" s="118"/>
      <c r="B16" s="121" t="s">
        <v>109</v>
      </c>
      <c r="C16" s="113">
        <v>66.106315311222176</v>
      </c>
      <c r="D16" s="114">
        <v>32010</v>
      </c>
      <c r="E16" s="114">
        <v>31949</v>
      </c>
      <c r="F16" s="114">
        <v>32893</v>
      </c>
      <c r="G16" s="114">
        <v>32347</v>
      </c>
      <c r="H16" s="114">
        <v>31973</v>
      </c>
      <c r="I16" s="115">
        <v>37</v>
      </c>
      <c r="J16" s="116">
        <v>0.11572264097832546</v>
      </c>
    </row>
    <row r="17" spans="1:10" s="110" customFormat="1" ht="13.5" customHeight="1" x14ac:dyDescent="0.2">
      <c r="A17" s="118"/>
      <c r="B17" s="121" t="s">
        <v>110</v>
      </c>
      <c r="C17" s="113">
        <v>18.896369418859198</v>
      </c>
      <c r="D17" s="114">
        <v>9150</v>
      </c>
      <c r="E17" s="114">
        <v>8999</v>
      </c>
      <c r="F17" s="114">
        <v>9152</v>
      </c>
      <c r="G17" s="114">
        <v>8914</v>
      </c>
      <c r="H17" s="114">
        <v>8624</v>
      </c>
      <c r="I17" s="115">
        <v>526</v>
      </c>
      <c r="J17" s="116">
        <v>6.0992578849721708</v>
      </c>
    </row>
    <row r="18" spans="1:10" s="110" customFormat="1" ht="13.5" customHeight="1" x14ac:dyDescent="0.2">
      <c r="A18" s="120"/>
      <c r="B18" s="121" t="s">
        <v>111</v>
      </c>
      <c r="C18" s="113">
        <v>1.2514972533146091</v>
      </c>
      <c r="D18" s="114">
        <v>606</v>
      </c>
      <c r="E18" s="114">
        <v>600</v>
      </c>
      <c r="F18" s="114">
        <v>608</v>
      </c>
      <c r="G18" s="114">
        <v>592</v>
      </c>
      <c r="H18" s="114">
        <v>552</v>
      </c>
      <c r="I18" s="115">
        <v>54</v>
      </c>
      <c r="J18" s="116">
        <v>9.7826086956521738</v>
      </c>
    </row>
    <row r="19" spans="1:10" s="110" customFormat="1" ht="13.5" customHeight="1" x14ac:dyDescent="0.2">
      <c r="A19" s="120"/>
      <c r="B19" s="121" t="s">
        <v>112</v>
      </c>
      <c r="C19" s="113">
        <v>0.32216760976415681</v>
      </c>
      <c r="D19" s="114">
        <v>156</v>
      </c>
      <c r="E19" s="114">
        <v>150</v>
      </c>
      <c r="F19" s="114">
        <v>162</v>
      </c>
      <c r="G19" s="114">
        <v>135</v>
      </c>
      <c r="H19" s="114">
        <v>128</v>
      </c>
      <c r="I19" s="115">
        <v>28</v>
      </c>
      <c r="J19" s="116">
        <v>21.875</v>
      </c>
    </row>
    <row r="20" spans="1:10" s="110" customFormat="1" ht="13.5" customHeight="1" x14ac:dyDescent="0.2">
      <c r="A20" s="118" t="s">
        <v>113</v>
      </c>
      <c r="B20" s="122" t="s">
        <v>114</v>
      </c>
      <c r="C20" s="113">
        <v>67.783239023584315</v>
      </c>
      <c r="D20" s="114">
        <v>32822</v>
      </c>
      <c r="E20" s="114">
        <v>32846</v>
      </c>
      <c r="F20" s="114">
        <v>34145</v>
      </c>
      <c r="G20" s="114">
        <v>32906</v>
      </c>
      <c r="H20" s="114">
        <v>32804</v>
      </c>
      <c r="I20" s="115">
        <v>18</v>
      </c>
      <c r="J20" s="116">
        <v>5.487135715156688E-2</v>
      </c>
    </row>
    <row r="21" spans="1:10" s="110" customFormat="1" ht="13.5" customHeight="1" x14ac:dyDescent="0.2">
      <c r="A21" s="120"/>
      <c r="B21" s="122" t="s">
        <v>115</v>
      </c>
      <c r="C21" s="113">
        <v>32.216760976415678</v>
      </c>
      <c r="D21" s="114">
        <v>15600</v>
      </c>
      <c r="E21" s="114">
        <v>15535</v>
      </c>
      <c r="F21" s="114">
        <v>15775</v>
      </c>
      <c r="G21" s="114">
        <v>15262</v>
      </c>
      <c r="H21" s="114">
        <v>14939</v>
      </c>
      <c r="I21" s="115">
        <v>661</v>
      </c>
      <c r="J21" s="116">
        <v>4.424660285159649</v>
      </c>
    </row>
    <row r="22" spans="1:10" s="110" customFormat="1" ht="13.5" customHeight="1" x14ac:dyDescent="0.2">
      <c r="A22" s="118" t="s">
        <v>113</v>
      </c>
      <c r="B22" s="122" t="s">
        <v>116</v>
      </c>
      <c r="C22" s="113">
        <v>92.367105860972288</v>
      </c>
      <c r="D22" s="114">
        <v>44726</v>
      </c>
      <c r="E22" s="114">
        <v>44861</v>
      </c>
      <c r="F22" s="114">
        <v>45870</v>
      </c>
      <c r="G22" s="114">
        <v>44416</v>
      </c>
      <c r="H22" s="114">
        <v>44231</v>
      </c>
      <c r="I22" s="115">
        <v>495</v>
      </c>
      <c r="J22" s="116">
        <v>1.1191245958716738</v>
      </c>
    </row>
    <row r="23" spans="1:10" s="110" customFormat="1" ht="13.5" customHeight="1" x14ac:dyDescent="0.2">
      <c r="A23" s="123"/>
      <c r="B23" s="124" t="s">
        <v>117</v>
      </c>
      <c r="C23" s="125">
        <v>7.6039816612283673</v>
      </c>
      <c r="D23" s="114">
        <v>3682</v>
      </c>
      <c r="E23" s="114">
        <v>3501</v>
      </c>
      <c r="F23" s="114">
        <v>4025</v>
      </c>
      <c r="G23" s="114">
        <v>3734</v>
      </c>
      <c r="H23" s="114">
        <v>3499</v>
      </c>
      <c r="I23" s="115">
        <v>183</v>
      </c>
      <c r="J23" s="116">
        <v>5.2300657330665903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15064</v>
      </c>
      <c r="E26" s="114">
        <v>15618</v>
      </c>
      <c r="F26" s="114">
        <v>16150</v>
      </c>
      <c r="G26" s="114">
        <v>16043</v>
      </c>
      <c r="H26" s="140">
        <v>15861</v>
      </c>
      <c r="I26" s="115">
        <v>-797</v>
      </c>
      <c r="J26" s="116">
        <v>-5.024903852216128</v>
      </c>
    </row>
    <row r="27" spans="1:10" s="110" customFormat="1" ht="13.5" customHeight="1" x14ac:dyDescent="0.2">
      <c r="A27" s="118" t="s">
        <v>105</v>
      </c>
      <c r="B27" s="119" t="s">
        <v>106</v>
      </c>
      <c r="C27" s="113">
        <v>35.196494954859268</v>
      </c>
      <c r="D27" s="115">
        <v>5302</v>
      </c>
      <c r="E27" s="114">
        <v>5509</v>
      </c>
      <c r="F27" s="114">
        <v>5672</v>
      </c>
      <c r="G27" s="114">
        <v>5628</v>
      </c>
      <c r="H27" s="140">
        <v>5541</v>
      </c>
      <c r="I27" s="115">
        <v>-239</v>
      </c>
      <c r="J27" s="116">
        <v>-4.3133008482223429</v>
      </c>
    </row>
    <row r="28" spans="1:10" s="110" customFormat="1" ht="13.5" customHeight="1" x14ac:dyDescent="0.2">
      <c r="A28" s="120"/>
      <c r="B28" s="119" t="s">
        <v>107</v>
      </c>
      <c r="C28" s="113">
        <v>64.803505045140739</v>
      </c>
      <c r="D28" s="115">
        <v>9762</v>
      </c>
      <c r="E28" s="114">
        <v>10109</v>
      </c>
      <c r="F28" s="114">
        <v>10478</v>
      </c>
      <c r="G28" s="114">
        <v>10415</v>
      </c>
      <c r="H28" s="140">
        <v>10320</v>
      </c>
      <c r="I28" s="115">
        <v>-558</v>
      </c>
      <c r="J28" s="116">
        <v>-5.4069767441860463</v>
      </c>
    </row>
    <row r="29" spans="1:10" s="110" customFormat="1" ht="13.5" customHeight="1" x14ac:dyDescent="0.2">
      <c r="A29" s="118" t="s">
        <v>105</v>
      </c>
      <c r="B29" s="121" t="s">
        <v>108</v>
      </c>
      <c r="C29" s="113">
        <v>14.670738183749336</v>
      </c>
      <c r="D29" s="115">
        <v>2210</v>
      </c>
      <c r="E29" s="114">
        <v>2354</v>
      </c>
      <c r="F29" s="114">
        <v>2553</v>
      </c>
      <c r="G29" s="114">
        <v>2491</v>
      </c>
      <c r="H29" s="140">
        <v>2318</v>
      </c>
      <c r="I29" s="115">
        <v>-108</v>
      </c>
      <c r="J29" s="116">
        <v>-4.6591889559965489</v>
      </c>
    </row>
    <row r="30" spans="1:10" s="110" customFormat="1" ht="13.5" customHeight="1" x14ac:dyDescent="0.2">
      <c r="A30" s="118"/>
      <c r="B30" s="121" t="s">
        <v>109</v>
      </c>
      <c r="C30" s="113">
        <v>49.050716941051512</v>
      </c>
      <c r="D30" s="115">
        <v>7389</v>
      </c>
      <c r="E30" s="114">
        <v>7694</v>
      </c>
      <c r="F30" s="114">
        <v>7931</v>
      </c>
      <c r="G30" s="114">
        <v>7950</v>
      </c>
      <c r="H30" s="140">
        <v>8036</v>
      </c>
      <c r="I30" s="115">
        <v>-647</v>
      </c>
      <c r="J30" s="116">
        <v>-8.0512692882030858</v>
      </c>
    </row>
    <row r="31" spans="1:10" s="110" customFormat="1" ht="13.5" customHeight="1" x14ac:dyDescent="0.2">
      <c r="A31" s="118"/>
      <c r="B31" s="121" t="s">
        <v>110</v>
      </c>
      <c r="C31" s="113">
        <v>21.853425385023897</v>
      </c>
      <c r="D31" s="115">
        <v>3292</v>
      </c>
      <c r="E31" s="114">
        <v>3331</v>
      </c>
      <c r="F31" s="114">
        <v>3395</v>
      </c>
      <c r="G31" s="114">
        <v>3391</v>
      </c>
      <c r="H31" s="140">
        <v>3337</v>
      </c>
      <c r="I31" s="115">
        <v>-45</v>
      </c>
      <c r="J31" s="116">
        <v>-1.3485166317051243</v>
      </c>
    </row>
    <row r="32" spans="1:10" s="110" customFormat="1" ht="13.5" customHeight="1" x14ac:dyDescent="0.2">
      <c r="A32" s="120"/>
      <c r="B32" s="121" t="s">
        <v>111</v>
      </c>
      <c r="C32" s="113">
        <v>14.425119490175252</v>
      </c>
      <c r="D32" s="115">
        <v>2173</v>
      </c>
      <c r="E32" s="114">
        <v>2239</v>
      </c>
      <c r="F32" s="114">
        <v>2271</v>
      </c>
      <c r="G32" s="114">
        <v>2211</v>
      </c>
      <c r="H32" s="140">
        <v>2170</v>
      </c>
      <c r="I32" s="115">
        <v>3</v>
      </c>
      <c r="J32" s="116">
        <v>0.13824884792626729</v>
      </c>
    </row>
    <row r="33" spans="1:10" s="110" customFormat="1" ht="13.5" customHeight="1" x14ac:dyDescent="0.2">
      <c r="A33" s="120"/>
      <c r="B33" s="121" t="s">
        <v>112</v>
      </c>
      <c r="C33" s="113">
        <v>1.4405204460966543</v>
      </c>
      <c r="D33" s="115">
        <v>217</v>
      </c>
      <c r="E33" s="114">
        <v>232</v>
      </c>
      <c r="F33" s="114">
        <v>240</v>
      </c>
      <c r="G33" s="114">
        <v>192</v>
      </c>
      <c r="H33" s="140">
        <v>183</v>
      </c>
      <c r="I33" s="115">
        <v>34</v>
      </c>
      <c r="J33" s="116">
        <v>18.579234972677597</v>
      </c>
    </row>
    <row r="34" spans="1:10" s="110" customFormat="1" ht="13.5" customHeight="1" x14ac:dyDescent="0.2">
      <c r="A34" s="118" t="s">
        <v>113</v>
      </c>
      <c r="B34" s="122" t="s">
        <v>116</v>
      </c>
      <c r="C34" s="113">
        <v>94.045406266595862</v>
      </c>
      <c r="D34" s="115">
        <v>14167</v>
      </c>
      <c r="E34" s="114">
        <v>14672</v>
      </c>
      <c r="F34" s="114">
        <v>15158</v>
      </c>
      <c r="G34" s="114">
        <v>15119</v>
      </c>
      <c r="H34" s="140">
        <v>14997</v>
      </c>
      <c r="I34" s="115">
        <v>-830</v>
      </c>
      <c r="J34" s="116">
        <v>-5.5344402213776087</v>
      </c>
    </row>
    <row r="35" spans="1:10" s="110" customFormat="1" ht="13.5" customHeight="1" x14ac:dyDescent="0.2">
      <c r="A35" s="118"/>
      <c r="B35" s="119" t="s">
        <v>117</v>
      </c>
      <c r="C35" s="113">
        <v>5.8085501858736057</v>
      </c>
      <c r="D35" s="115">
        <v>875</v>
      </c>
      <c r="E35" s="114">
        <v>924</v>
      </c>
      <c r="F35" s="114">
        <v>972</v>
      </c>
      <c r="G35" s="114">
        <v>899</v>
      </c>
      <c r="H35" s="140">
        <v>836</v>
      </c>
      <c r="I35" s="115">
        <v>39</v>
      </c>
      <c r="J35" s="116">
        <v>4.6650717703349285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10607</v>
      </c>
      <c r="E37" s="114">
        <v>11006</v>
      </c>
      <c r="F37" s="114">
        <v>11214</v>
      </c>
      <c r="G37" s="114">
        <v>11287</v>
      </c>
      <c r="H37" s="140">
        <v>11240</v>
      </c>
      <c r="I37" s="115">
        <v>-633</v>
      </c>
      <c r="J37" s="116">
        <v>-5.6316725978647684</v>
      </c>
    </row>
    <row r="38" spans="1:10" s="110" customFormat="1" ht="13.5" customHeight="1" x14ac:dyDescent="0.2">
      <c r="A38" s="118" t="s">
        <v>105</v>
      </c>
      <c r="B38" s="119" t="s">
        <v>106</v>
      </c>
      <c r="C38" s="113">
        <v>31.281229376826623</v>
      </c>
      <c r="D38" s="115">
        <v>3318</v>
      </c>
      <c r="E38" s="114">
        <v>3464</v>
      </c>
      <c r="F38" s="114">
        <v>3481</v>
      </c>
      <c r="G38" s="114">
        <v>3513</v>
      </c>
      <c r="H38" s="140">
        <v>3465</v>
      </c>
      <c r="I38" s="115">
        <v>-147</v>
      </c>
      <c r="J38" s="116">
        <v>-4.2424242424242422</v>
      </c>
    </row>
    <row r="39" spans="1:10" s="110" customFormat="1" ht="13.5" customHeight="1" x14ac:dyDescent="0.2">
      <c r="A39" s="120"/>
      <c r="B39" s="119" t="s">
        <v>107</v>
      </c>
      <c r="C39" s="113">
        <v>68.71877062317337</v>
      </c>
      <c r="D39" s="115">
        <v>7289</v>
      </c>
      <c r="E39" s="114">
        <v>7542</v>
      </c>
      <c r="F39" s="114">
        <v>7733</v>
      </c>
      <c r="G39" s="114">
        <v>7774</v>
      </c>
      <c r="H39" s="140">
        <v>7775</v>
      </c>
      <c r="I39" s="115">
        <v>-486</v>
      </c>
      <c r="J39" s="116">
        <v>-6.2508038585209</v>
      </c>
    </row>
    <row r="40" spans="1:10" s="110" customFormat="1" ht="13.5" customHeight="1" x14ac:dyDescent="0.2">
      <c r="A40" s="118" t="s">
        <v>105</v>
      </c>
      <c r="B40" s="121" t="s">
        <v>108</v>
      </c>
      <c r="C40" s="113">
        <v>15.20693881399076</v>
      </c>
      <c r="D40" s="115">
        <v>1613</v>
      </c>
      <c r="E40" s="114">
        <v>1695</v>
      </c>
      <c r="F40" s="114">
        <v>1804</v>
      </c>
      <c r="G40" s="114">
        <v>1835</v>
      </c>
      <c r="H40" s="140">
        <v>1664</v>
      </c>
      <c r="I40" s="115">
        <v>-51</v>
      </c>
      <c r="J40" s="116">
        <v>-3.0649038461538463</v>
      </c>
    </row>
    <row r="41" spans="1:10" s="110" customFormat="1" ht="13.5" customHeight="1" x14ac:dyDescent="0.2">
      <c r="A41" s="118"/>
      <c r="B41" s="121" t="s">
        <v>109</v>
      </c>
      <c r="C41" s="113">
        <v>41.218063542943341</v>
      </c>
      <c r="D41" s="115">
        <v>4372</v>
      </c>
      <c r="E41" s="114">
        <v>4585</v>
      </c>
      <c r="F41" s="114">
        <v>4621</v>
      </c>
      <c r="G41" s="114">
        <v>4706</v>
      </c>
      <c r="H41" s="140">
        <v>4887</v>
      </c>
      <c r="I41" s="115">
        <v>-515</v>
      </c>
      <c r="J41" s="116">
        <v>-10.53816247186413</v>
      </c>
    </row>
    <row r="42" spans="1:10" s="110" customFormat="1" ht="13.5" customHeight="1" x14ac:dyDescent="0.2">
      <c r="A42" s="118"/>
      <c r="B42" s="121" t="s">
        <v>110</v>
      </c>
      <c r="C42" s="113">
        <v>23.569341001225606</v>
      </c>
      <c r="D42" s="115">
        <v>2500</v>
      </c>
      <c r="E42" s="114">
        <v>2541</v>
      </c>
      <c r="F42" s="114">
        <v>2572</v>
      </c>
      <c r="G42" s="114">
        <v>2585</v>
      </c>
      <c r="H42" s="140">
        <v>2569</v>
      </c>
      <c r="I42" s="115">
        <v>-69</v>
      </c>
      <c r="J42" s="116">
        <v>-2.6858699883223043</v>
      </c>
    </row>
    <row r="43" spans="1:10" s="110" customFormat="1" ht="13.5" customHeight="1" x14ac:dyDescent="0.2">
      <c r="A43" s="120"/>
      <c r="B43" s="121" t="s">
        <v>111</v>
      </c>
      <c r="C43" s="113">
        <v>20.005656641840293</v>
      </c>
      <c r="D43" s="115">
        <v>2122</v>
      </c>
      <c r="E43" s="114">
        <v>2185</v>
      </c>
      <c r="F43" s="114">
        <v>2217</v>
      </c>
      <c r="G43" s="114">
        <v>2161</v>
      </c>
      <c r="H43" s="140">
        <v>2120</v>
      </c>
      <c r="I43" s="115">
        <v>2</v>
      </c>
      <c r="J43" s="116">
        <v>9.4339622641509441E-2</v>
      </c>
    </row>
    <row r="44" spans="1:10" s="110" customFormat="1" ht="13.5" customHeight="1" x14ac:dyDescent="0.2">
      <c r="A44" s="120"/>
      <c r="B44" s="121" t="s">
        <v>112</v>
      </c>
      <c r="C44" s="113">
        <v>1.9798246441029508</v>
      </c>
      <c r="D44" s="115">
        <v>210</v>
      </c>
      <c r="E44" s="114">
        <v>221</v>
      </c>
      <c r="F44" s="114">
        <v>230</v>
      </c>
      <c r="G44" s="114">
        <v>184</v>
      </c>
      <c r="H44" s="140">
        <v>172</v>
      </c>
      <c r="I44" s="115">
        <v>38</v>
      </c>
      <c r="J44" s="116">
        <v>22.093023255813954</v>
      </c>
    </row>
    <row r="45" spans="1:10" s="110" customFormat="1" ht="13.5" customHeight="1" x14ac:dyDescent="0.2">
      <c r="A45" s="118" t="s">
        <v>113</v>
      </c>
      <c r="B45" s="122" t="s">
        <v>116</v>
      </c>
      <c r="C45" s="113">
        <v>93.853115866880358</v>
      </c>
      <c r="D45" s="115">
        <v>9955</v>
      </c>
      <c r="E45" s="114">
        <v>10314</v>
      </c>
      <c r="F45" s="114">
        <v>10549</v>
      </c>
      <c r="G45" s="114">
        <v>10658</v>
      </c>
      <c r="H45" s="140">
        <v>10623</v>
      </c>
      <c r="I45" s="115">
        <v>-668</v>
      </c>
      <c r="J45" s="116">
        <v>-6.2882424927045095</v>
      </c>
    </row>
    <row r="46" spans="1:10" s="110" customFormat="1" ht="13.5" customHeight="1" x14ac:dyDescent="0.2">
      <c r="A46" s="118"/>
      <c r="B46" s="119" t="s">
        <v>117</v>
      </c>
      <c r="C46" s="113">
        <v>5.9394739323088528</v>
      </c>
      <c r="D46" s="115">
        <v>630</v>
      </c>
      <c r="E46" s="114">
        <v>670</v>
      </c>
      <c r="F46" s="114">
        <v>645</v>
      </c>
      <c r="G46" s="114">
        <v>604</v>
      </c>
      <c r="H46" s="140">
        <v>589</v>
      </c>
      <c r="I46" s="115">
        <v>41</v>
      </c>
      <c r="J46" s="116">
        <v>6.9609507640067916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4457</v>
      </c>
      <c r="E48" s="114">
        <v>4612</v>
      </c>
      <c r="F48" s="114">
        <v>4936</v>
      </c>
      <c r="G48" s="114">
        <v>4756</v>
      </c>
      <c r="H48" s="140">
        <v>4621</v>
      </c>
      <c r="I48" s="115">
        <v>-164</v>
      </c>
      <c r="J48" s="116">
        <v>-3.5490153646396885</v>
      </c>
    </row>
    <row r="49" spans="1:12" s="110" customFormat="1" ht="13.5" customHeight="1" x14ac:dyDescent="0.2">
      <c r="A49" s="118" t="s">
        <v>105</v>
      </c>
      <c r="B49" s="119" t="s">
        <v>106</v>
      </c>
      <c r="C49" s="113">
        <v>44.514247251514469</v>
      </c>
      <c r="D49" s="115">
        <v>1984</v>
      </c>
      <c r="E49" s="114">
        <v>2045</v>
      </c>
      <c r="F49" s="114">
        <v>2191</v>
      </c>
      <c r="G49" s="114">
        <v>2115</v>
      </c>
      <c r="H49" s="140">
        <v>2076</v>
      </c>
      <c r="I49" s="115">
        <v>-92</v>
      </c>
      <c r="J49" s="116">
        <v>-4.4315992292870909</v>
      </c>
    </row>
    <row r="50" spans="1:12" s="110" customFormat="1" ht="13.5" customHeight="1" x14ac:dyDescent="0.2">
      <c r="A50" s="120"/>
      <c r="B50" s="119" t="s">
        <v>107</v>
      </c>
      <c r="C50" s="113">
        <v>55.485752748485531</v>
      </c>
      <c r="D50" s="115">
        <v>2473</v>
      </c>
      <c r="E50" s="114">
        <v>2567</v>
      </c>
      <c r="F50" s="114">
        <v>2745</v>
      </c>
      <c r="G50" s="114">
        <v>2641</v>
      </c>
      <c r="H50" s="140">
        <v>2545</v>
      </c>
      <c r="I50" s="115">
        <v>-72</v>
      </c>
      <c r="J50" s="116">
        <v>-2.8290766208251474</v>
      </c>
    </row>
    <row r="51" spans="1:12" s="110" customFormat="1" ht="13.5" customHeight="1" x14ac:dyDescent="0.2">
      <c r="A51" s="118" t="s">
        <v>105</v>
      </c>
      <c r="B51" s="121" t="s">
        <v>108</v>
      </c>
      <c r="C51" s="113">
        <v>13.394660085259144</v>
      </c>
      <c r="D51" s="115">
        <v>597</v>
      </c>
      <c r="E51" s="114">
        <v>659</v>
      </c>
      <c r="F51" s="114">
        <v>749</v>
      </c>
      <c r="G51" s="114">
        <v>656</v>
      </c>
      <c r="H51" s="140">
        <v>654</v>
      </c>
      <c r="I51" s="115">
        <v>-57</v>
      </c>
      <c r="J51" s="116">
        <v>-8.7155963302752291</v>
      </c>
    </row>
    <row r="52" spans="1:12" s="110" customFormat="1" ht="13.5" customHeight="1" x14ac:dyDescent="0.2">
      <c r="A52" s="118"/>
      <c r="B52" s="121" t="s">
        <v>109</v>
      </c>
      <c r="C52" s="113">
        <v>67.691272156158846</v>
      </c>
      <c r="D52" s="115">
        <v>3017</v>
      </c>
      <c r="E52" s="114">
        <v>3109</v>
      </c>
      <c r="F52" s="114">
        <v>3310</v>
      </c>
      <c r="G52" s="114">
        <v>3244</v>
      </c>
      <c r="H52" s="140">
        <v>3149</v>
      </c>
      <c r="I52" s="115">
        <v>-132</v>
      </c>
      <c r="J52" s="116">
        <v>-4.1918069228326456</v>
      </c>
    </row>
    <row r="53" spans="1:12" s="110" customFormat="1" ht="13.5" customHeight="1" x14ac:dyDescent="0.2">
      <c r="A53" s="118"/>
      <c r="B53" s="121" t="s">
        <v>110</v>
      </c>
      <c r="C53" s="113">
        <v>17.769800314112633</v>
      </c>
      <c r="D53" s="115">
        <v>792</v>
      </c>
      <c r="E53" s="114">
        <v>790</v>
      </c>
      <c r="F53" s="114">
        <v>823</v>
      </c>
      <c r="G53" s="114">
        <v>806</v>
      </c>
      <c r="H53" s="140">
        <v>768</v>
      </c>
      <c r="I53" s="115">
        <v>24</v>
      </c>
      <c r="J53" s="116">
        <v>3.125</v>
      </c>
    </row>
    <row r="54" spans="1:12" s="110" customFormat="1" ht="13.5" customHeight="1" x14ac:dyDescent="0.2">
      <c r="A54" s="120"/>
      <c r="B54" s="121" t="s">
        <v>111</v>
      </c>
      <c r="C54" s="113">
        <v>1.1442674444693741</v>
      </c>
      <c r="D54" s="115">
        <v>51</v>
      </c>
      <c r="E54" s="114">
        <v>54</v>
      </c>
      <c r="F54" s="114">
        <v>54</v>
      </c>
      <c r="G54" s="114">
        <v>50</v>
      </c>
      <c r="H54" s="140">
        <v>50</v>
      </c>
      <c r="I54" s="115">
        <v>1</v>
      </c>
      <c r="J54" s="116">
        <v>2</v>
      </c>
    </row>
    <row r="55" spans="1:12" s="110" customFormat="1" ht="13.5" customHeight="1" x14ac:dyDescent="0.2">
      <c r="A55" s="120"/>
      <c r="B55" s="121" t="s">
        <v>112</v>
      </c>
      <c r="C55" s="113">
        <v>0.15705631590756114</v>
      </c>
      <c r="D55" s="115">
        <v>7</v>
      </c>
      <c r="E55" s="114">
        <v>11</v>
      </c>
      <c r="F55" s="114">
        <v>10</v>
      </c>
      <c r="G55" s="114">
        <v>8</v>
      </c>
      <c r="H55" s="140">
        <v>11</v>
      </c>
      <c r="I55" s="115">
        <v>-4</v>
      </c>
      <c r="J55" s="116">
        <v>-36.363636363636367</v>
      </c>
    </row>
    <row r="56" spans="1:12" s="110" customFormat="1" ht="13.5" customHeight="1" x14ac:dyDescent="0.2">
      <c r="A56" s="118" t="s">
        <v>113</v>
      </c>
      <c r="B56" s="122" t="s">
        <v>116</v>
      </c>
      <c r="C56" s="113">
        <v>94.503028943235364</v>
      </c>
      <c r="D56" s="115">
        <v>4212</v>
      </c>
      <c r="E56" s="114">
        <v>4358</v>
      </c>
      <c r="F56" s="114">
        <v>4609</v>
      </c>
      <c r="G56" s="114">
        <v>4461</v>
      </c>
      <c r="H56" s="140">
        <v>4374</v>
      </c>
      <c r="I56" s="115">
        <v>-162</v>
      </c>
      <c r="J56" s="116">
        <v>-3.7037037037037037</v>
      </c>
    </row>
    <row r="57" spans="1:12" s="110" customFormat="1" ht="13.5" customHeight="1" x14ac:dyDescent="0.2">
      <c r="A57" s="142"/>
      <c r="B57" s="124" t="s">
        <v>117</v>
      </c>
      <c r="C57" s="125">
        <v>5.4969710567646395</v>
      </c>
      <c r="D57" s="143">
        <v>245</v>
      </c>
      <c r="E57" s="144">
        <v>254</v>
      </c>
      <c r="F57" s="144">
        <v>327</v>
      </c>
      <c r="G57" s="144">
        <v>295</v>
      </c>
      <c r="H57" s="145">
        <v>247</v>
      </c>
      <c r="I57" s="143">
        <v>-2</v>
      </c>
      <c r="J57" s="146">
        <v>-0.80971659919028338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48422</v>
      </c>
      <c r="E12" s="236">
        <v>48381</v>
      </c>
      <c r="F12" s="114">
        <v>49920</v>
      </c>
      <c r="G12" s="114">
        <v>48168</v>
      </c>
      <c r="H12" s="140">
        <v>47743</v>
      </c>
      <c r="I12" s="115">
        <v>679</v>
      </c>
      <c r="J12" s="116">
        <v>1.4221980185576943</v>
      </c>
    </row>
    <row r="13" spans="1:15" s="110" customFormat="1" ht="12" customHeight="1" x14ac:dyDescent="0.2">
      <c r="A13" s="118" t="s">
        <v>105</v>
      </c>
      <c r="B13" s="119" t="s">
        <v>106</v>
      </c>
      <c r="C13" s="113">
        <v>51.893767295857252</v>
      </c>
      <c r="D13" s="115">
        <v>25128</v>
      </c>
      <c r="E13" s="114">
        <v>25165</v>
      </c>
      <c r="F13" s="114">
        <v>26162</v>
      </c>
      <c r="G13" s="114">
        <v>25297</v>
      </c>
      <c r="H13" s="140">
        <v>25033</v>
      </c>
      <c r="I13" s="115">
        <v>95</v>
      </c>
      <c r="J13" s="116">
        <v>0.37949906123916433</v>
      </c>
    </row>
    <row r="14" spans="1:15" s="110" customFormat="1" ht="12" customHeight="1" x14ac:dyDescent="0.2">
      <c r="A14" s="118"/>
      <c r="B14" s="119" t="s">
        <v>107</v>
      </c>
      <c r="C14" s="113">
        <v>48.106232704142748</v>
      </c>
      <c r="D14" s="115">
        <v>23294</v>
      </c>
      <c r="E14" s="114">
        <v>23216</v>
      </c>
      <c r="F14" s="114">
        <v>23758</v>
      </c>
      <c r="G14" s="114">
        <v>22871</v>
      </c>
      <c r="H14" s="140">
        <v>22710</v>
      </c>
      <c r="I14" s="115">
        <v>584</v>
      </c>
      <c r="J14" s="116">
        <v>2.5715543813298107</v>
      </c>
    </row>
    <row r="15" spans="1:15" s="110" customFormat="1" ht="12" customHeight="1" x14ac:dyDescent="0.2">
      <c r="A15" s="118" t="s">
        <v>105</v>
      </c>
      <c r="B15" s="121" t="s">
        <v>108</v>
      </c>
      <c r="C15" s="113">
        <v>13.745818016604023</v>
      </c>
      <c r="D15" s="115">
        <v>6656</v>
      </c>
      <c r="E15" s="114">
        <v>6833</v>
      </c>
      <c r="F15" s="114">
        <v>7267</v>
      </c>
      <c r="G15" s="114">
        <v>6315</v>
      </c>
      <c r="H15" s="140">
        <v>6594</v>
      </c>
      <c r="I15" s="115">
        <v>62</v>
      </c>
      <c r="J15" s="116">
        <v>0.94024871094934792</v>
      </c>
    </row>
    <row r="16" spans="1:15" s="110" customFormat="1" ht="12" customHeight="1" x14ac:dyDescent="0.2">
      <c r="A16" s="118"/>
      <c r="B16" s="121" t="s">
        <v>109</v>
      </c>
      <c r="C16" s="113">
        <v>66.106315311222176</v>
      </c>
      <c r="D16" s="115">
        <v>32010</v>
      </c>
      <c r="E16" s="114">
        <v>31949</v>
      </c>
      <c r="F16" s="114">
        <v>32893</v>
      </c>
      <c r="G16" s="114">
        <v>32347</v>
      </c>
      <c r="H16" s="140">
        <v>31973</v>
      </c>
      <c r="I16" s="115">
        <v>37</v>
      </c>
      <c r="J16" s="116">
        <v>0.11572264097832546</v>
      </c>
    </row>
    <row r="17" spans="1:10" s="110" customFormat="1" ht="12" customHeight="1" x14ac:dyDescent="0.2">
      <c r="A17" s="118"/>
      <c r="B17" s="121" t="s">
        <v>110</v>
      </c>
      <c r="C17" s="113">
        <v>18.896369418859198</v>
      </c>
      <c r="D17" s="115">
        <v>9150</v>
      </c>
      <c r="E17" s="114">
        <v>8999</v>
      </c>
      <c r="F17" s="114">
        <v>9152</v>
      </c>
      <c r="G17" s="114">
        <v>8914</v>
      </c>
      <c r="H17" s="140">
        <v>8624</v>
      </c>
      <c r="I17" s="115">
        <v>526</v>
      </c>
      <c r="J17" s="116">
        <v>6.0992578849721708</v>
      </c>
    </row>
    <row r="18" spans="1:10" s="110" customFormat="1" ht="12" customHeight="1" x14ac:dyDescent="0.2">
      <c r="A18" s="120"/>
      <c r="B18" s="121" t="s">
        <v>111</v>
      </c>
      <c r="C18" s="113">
        <v>1.2514972533146091</v>
      </c>
      <c r="D18" s="115">
        <v>606</v>
      </c>
      <c r="E18" s="114">
        <v>600</v>
      </c>
      <c r="F18" s="114">
        <v>608</v>
      </c>
      <c r="G18" s="114">
        <v>592</v>
      </c>
      <c r="H18" s="140">
        <v>552</v>
      </c>
      <c r="I18" s="115">
        <v>54</v>
      </c>
      <c r="J18" s="116">
        <v>9.7826086956521738</v>
      </c>
    </row>
    <row r="19" spans="1:10" s="110" customFormat="1" ht="12" customHeight="1" x14ac:dyDescent="0.2">
      <c r="A19" s="120"/>
      <c r="B19" s="121" t="s">
        <v>112</v>
      </c>
      <c r="C19" s="113">
        <v>0.32216760976415681</v>
      </c>
      <c r="D19" s="115">
        <v>156</v>
      </c>
      <c r="E19" s="114">
        <v>150</v>
      </c>
      <c r="F19" s="114">
        <v>162</v>
      </c>
      <c r="G19" s="114">
        <v>135</v>
      </c>
      <c r="H19" s="140">
        <v>128</v>
      </c>
      <c r="I19" s="115">
        <v>28</v>
      </c>
      <c r="J19" s="116">
        <v>21.875</v>
      </c>
    </row>
    <row r="20" spans="1:10" s="110" customFormat="1" ht="12" customHeight="1" x14ac:dyDescent="0.2">
      <c r="A20" s="118" t="s">
        <v>113</v>
      </c>
      <c r="B20" s="119" t="s">
        <v>181</v>
      </c>
      <c r="C20" s="113">
        <v>67.783239023584315</v>
      </c>
      <c r="D20" s="115">
        <v>32822</v>
      </c>
      <c r="E20" s="114">
        <v>32846</v>
      </c>
      <c r="F20" s="114">
        <v>34145</v>
      </c>
      <c r="G20" s="114">
        <v>32906</v>
      </c>
      <c r="H20" s="140">
        <v>32804</v>
      </c>
      <c r="I20" s="115">
        <v>18</v>
      </c>
      <c r="J20" s="116">
        <v>5.487135715156688E-2</v>
      </c>
    </row>
    <row r="21" spans="1:10" s="110" customFormat="1" ht="12" customHeight="1" x14ac:dyDescent="0.2">
      <c r="A21" s="118"/>
      <c r="B21" s="119" t="s">
        <v>182</v>
      </c>
      <c r="C21" s="113">
        <v>32.216760976415678</v>
      </c>
      <c r="D21" s="115">
        <v>15600</v>
      </c>
      <c r="E21" s="114">
        <v>15535</v>
      </c>
      <c r="F21" s="114">
        <v>15775</v>
      </c>
      <c r="G21" s="114">
        <v>15262</v>
      </c>
      <c r="H21" s="140">
        <v>14939</v>
      </c>
      <c r="I21" s="115">
        <v>661</v>
      </c>
      <c r="J21" s="116">
        <v>4.424660285159649</v>
      </c>
    </row>
    <row r="22" spans="1:10" s="110" customFormat="1" ht="12" customHeight="1" x14ac:dyDescent="0.2">
      <c r="A22" s="118" t="s">
        <v>113</v>
      </c>
      <c r="B22" s="119" t="s">
        <v>116</v>
      </c>
      <c r="C22" s="113">
        <v>92.367105860972288</v>
      </c>
      <c r="D22" s="115">
        <v>44726</v>
      </c>
      <c r="E22" s="114">
        <v>44861</v>
      </c>
      <c r="F22" s="114">
        <v>45870</v>
      </c>
      <c r="G22" s="114">
        <v>44416</v>
      </c>
      <c r="H22" s="140">
        <v>44231</v>
      </c>
      <c r="I22" s="115">
        <v>495</v>
      </c>
      <c r="J22" s="116">
        <v>1.1191245958716738</v>
      </c>
    </row>
    <row r="23" spans="1:10" s="110" customFormat="1" ht="12" customHeight="1" x14ac:dyDescent="0.2">
      <c r="A23" s="118"/>
      <c r="B23" s="119" t="s">
        <v>117</v>
      </c>
      <c r="C23" s="113">
        <v>7.6039816612283673</v>
      </c>
      <c r="D23" s="115">
        <v>3682</v>
      </c>
      <c r="E23" s="114">
        <v>3501</v>
      </c>
      <c r="F23" s="114">
        <v>4025</v>
      </c>
      <c r="G23" s="114">
        <v>3734</v>
      </c>
      <c r="H23" s="140">
        <v>3499</v>
      </c>
      <c r="I23" s="115">
        <v>183</v>
      </c>
      <c r="J23" s="116">
        <v>5.2300657330665903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63353</v>
      </c>
      <c r="E64" s="236">
        <v>63111</v>
      </c>
      <c r="F64" s="236">
        <v>64268</v>
      </c>
      <c r="G64" s="236">
        <v>62556</v>
      </c>
      <c r="H64" s="140">
        <v>62083</v>
      </c>
      <c r="I64" s="115">
        <v>1270</v>
      </c>
      <c r="J64" s="116">
        <v>2.0456485672406295</v>
      </c>
    </row>
    <row r="65" spans="1:12" s="110" customFormat="1" ht="12" customHeight="1" x14ac:dyDescent="0.2">
      <c r="A65" s="118" t="s">
        <v>105</v>
      </c>
      <c r="B65" s="119" t="s">
        <v>106</v>
      </c>
      <c r="C65" s="113">
        <v>56.423531640174893</v>
      </c>
      <c r="D65" s="235">
        <v>35746</v>
      </c>
      <c r="E65" s="236">
        <v>35698</v>
      </c>
      <c r="F65" s="236">
        <v>36492</v>
      </c>
      <c r="G65" s="236">
        <v>35610</v>
      </c>
      <c r="H65" s="140">
        <v>35360</v>
      </c>
      <c r="I65" s="115">
        <v>386</v>
      </c>
      <c r="J65" s="116">
        <v>1.091628959276018</v>
      </c>
    </row>
    <row r="66" spans="1:12" s="110" customFormat="1" ht="12" customHeight="1" x14ac:dyDescent="0.2">
      <c r="A66" s="118"/>
      <c r="B66" s="119" t="s">
        <v>107</v>
      </c>
      <c r="C66" s="113">
        <v>43.576468359825107</v>
      </c>
      <c r="D66" s="235">
        <v>27607</v>
      </c>
      <c r="E66" s="236">
        <v>27413</v>
      </c>
      <c r="F66" s="236">
        <v>27776</v>
      </c>
      <c r="G66" s="236">
        <v>26946</v>
      </c>
      <c r="H66" s="140">
        <v>26723</v>
      </c>
      <c r="I66" s="115">
        <v>884</v>
      </c>
      <c r="J66" s="116">
        <v>3.308011825019646</v>
      </c>
    </row>
    <row r="67" spans="1:12" s="110" customFormat="1" ht="12" customHeight="1" x14ac:dyDescent="0.2">
      <c r="A67" s="118" t="s">
        <v>105</v>
      </c>
      <c r="B67" s="121" t="s">
        <v>108</v>
      </c>
      <c r="C67" s="113">
        <v>13.186431581771975</v>
      </c>
      <c r="D67" s="235">
        <v>8354</v>
      </c>
      <c r="E67" s="236">
        <v>8634</v>
      </c>
      <c r="F67" s="236">
        <v>9062</v>
      </c>
      <c r="G67" s="236">
        <v>8019</v>
      </c>
      <c r="H67" s="140">
        <v>8381</v>
      </c>
      <c r="I67" s="115">
        <v>-27</v>
      </c>
      <c r="J67" s="116">
        <v>-0.32215726047011095</v>
      </c>
    </row>
    <row r="68" spans="1:12" s="110" customFormat="1" ht="12" customHeight="1" x14ac:dyDescent="0.2">
      <c r="A68" s="118"/>
      <c r="B68" s="121" t="s">
        <v>109</v>
      </c>
      <c r="C68" s="113">
        <v>67.086010133695325</v>
      </c>
      <c r="D68" s="235">
        <v>42501</v>
      </c>
      <c r="E68" s="236">
        <v>42255</v>
      </c>
      <c r="F68" s="236">
        <v>43012</v>
      </c>
      <c r="G68" s="236">
        <v>42644</v>
      </c>
      <c r="H68" s="140">
        <v>42168</v>
      </c>
      <c r="I68" s="115">
        <v>333</v>
      </c>
      <c r="J68" s="116">
        <v>0.78969834945930562</v>
      </c>
    </row>
    <row r="69" spans="1:12" s="110" customFormat="1" ht="12" customHeight="1" x14ac:dyDescent="0.2">
      <c r="A69" s="118"/>
      <c r="B69" s="121" t="s">
        <v>110</v>
      </c>
      <c r="C69" s="113">
        <v>18.63053051947027</v>
      </c>
      <c r="D69" s="235">
        <v>11803</v>
      </c>
      <c r="E69" s="236">
        <v>11543</v>
      </c>
      <c r="F69" s="236">
        <v>11503</v>
      </c>
      <c r="G69" s="236">
        <v>11245</v>
      </c>
      <c r="H69" s="140">
        <v>10919</v>
      </c>
      <c r="I69" s="115">
        <v>884</v>
      </c>
      <c r="J69" s="116">
        <v>8.0959794853008518</v>
      </c>
    </row>
    <row r="70" spans="1:12" s="110" customFormat="1" ht="12" customHeight="1" x14ac:dyDescent="0.2">
      <c r="A70" s="120"/>
      <c r="B70" s="121" t="s">
        <v>111</v>
      </c>
      <c r="C70" s="113">
        <v>1.0970277650624281</v>
      </c>
      <c r="D70" s="235">
        <v>695</v>
      </c>
      <c r="E70" s="236">
        <v>679</v>
      </c>
      <c r="F70" s="236">
        <v>691</v>
      </c>
      <c r="G70" s="236">
        <v>648</v>
      </c>
      <c r="H70" s="140">
        <v>615</v>
      </c>
      <c r="I70" s="115">
        <v>80</v>
      </c>
      <c r="J70" s="116">
        <v>13.008130081300813</v>
      </c>
    </row>
    <row r="71" spans="1:12" s="110" customFormat="1" ht="12" customHeight="1" x14ac:dyDescent="0.2">
      <c r="A71" s="120"/>
      <c r="B71" s="121" t="s">
        <v>112</v>
      </c>
      <c r="C71" s="113">
        <v>0.27623001278550346</v>
      </c>
      <c r="D71" s="235">
        <v>175</v>
      </c>
      <c r="E71" s="236">
        <v>174</v>
      </c>
      <c r="F71" s="236">
        <v>187</v>
      </c>
      <c r="G71" s="236">
        <v>140</v>
      </c>
      <c r="H71" s="140">
        <v>136</v>
      </c>
      <c r="I71" s="115">
        <v>39</v>
      </c>
      <c r="J71" s="116">
        <v>28.676470588235293</v>
      </c>
    </row>
    <row r="72" spans="1:12" s="110" customFormat="1" ht="12" customHeight="1" x14ac:dyDescent="0.2">
      <c r="A72" s="118" t="s">
        <v>113</v>
      </c>
      <c r="B72" s="119" t="s">
        <v>181</v>
      </c>
      <c r="C72" s="113">
        <v>71.905040013890428</v>
      </c>
      <c r="D72" s="235">
        <v>45554</v>
      </c>
      <c r="E72" s="236">
        <v>45461</v>
      </c>
      <c r="F72" s="236">
        <v>46585</v>
      </c>
      <c r="G72" s="236">
        <v>45319</v>
      </c>
      <c r="H72" s="140">
        <v>45196</v>
      </c>
      <c r="I72" s="115">
        <v>358</v>
      </c>
      <c r="J72" s="116">
        <v>0.79210549606159841</v>
      </c>
    </row>
    <row r="73" spans="1:12" s="110" customFormat="1" ht="12" customHeight="1" x14ac:dyDescent="0.2">
      <c r="A73" s="118"/>
      <c r="B73" s="119" t="s">
        <v>182</v>
      </c>
      <c r="C73" s="113">
        <v>28.094959986109576</v>
      </c>
      <c r="D73" s="115">
        <v>17799</v>
      </c>
      <c r="E73" s="114">
        <v>17650</v>
      </c>
      <c r="F73" s="114">
        <v>17683</v>
      </c>
      <c r="G73" s="114">
        <v>17237</v>
      </c>
      <c r="H73" s="140">
        <v>16887</v>
      </c>
      <c r="I73" s="115">
        <v>912</v>
      </c>
      <c r="J73" s="116">
        <v>5.4006040149227212</v>
      </c>
    </row>
    <row r="74" spans="1:12" s="110" customFormat="1" ht="12" customHeight="1" x14ac:dyDescent="0.2">
      <c r="A74" s="118" t="s">
        <v>113</v>
      </c>
      <c r="B74" s="119" t="s">
        <v>116</v>
      </c>
      <c r="C74" s="113">
        <v>94.000284122298865</v>
      </c>
      <c r="D74" s="115">
        <v>59552</v>
      </c>
      <c r="E74" s="114">
        <v>59583</v>
      </c>
      <c r="F74" s="114">
        <v>60314</v>
      </c>
      <c r="G74" s="114">
        <v>58807</v>
      </c>
      <c r="H74" s="140">
        <v>58634</v>
      </c>
      <c r="I74" s="115">
        <v>918</v>
      </c>
      <c r="J74" s="116">
        <v>1.565644506600266</v>
      </c>
    </row>
    <row r="75" spans="1:12" s="110" customFormat="1" ht="12" customHeight="1" x14ac:dyDescent="0.2">
      <c r="A75" s="142"/>
      <c r="B75" s="124" t="s">
        <v>117</v>
      </c>
      <c r="C75" s="125">
        <v>5.9776174766782946</v>
      </c>
      <c r="D75" s="143">
        <v>3787</v>
      </c>
      <c r="E75" s="144">
        <v>3514</v>
      </c>
      <c r="F75" s="144">
        <v>3939</v>
      </c>
      <c r="G75" s="144">
        <v>3736</v>
      </c>
      <c r="H75" s="145">
        <v>3437</v>
      </c>
      <c r="I75" s="143">
        <v>350</v>
      </c>
      <c r="J75" s="146">
        <v>10.183299389002036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48422</v>
      </c>
      <c r="G11" s="114">
        <v>48381</v>
      </c>
      <c r="H11" s="114">
        <v>49920</v>
      </c>
      <c r="I11" s="114">
        <v>48168</v>
      </c>
      <c r="J11" s="140">
        <v>47743</v>
      </c>
      <c r="K11" s="114">
        <v>679</v>
      </c>
      <c r="L11" s="116">
        <v>1.4221980185576943</v>
      </c>
    </row>
    <row r="12" spans="1:17" s="110" customFormat="1" ht="24.95" customHeight="1" x14ac:dyDescent="0.2">
      <c r="A12" s="604" t="s">
        <v>185</v>
      </c>
      <c r="B12" s="605"/>
      <c r="C12" s="605"/>
      <c r="D12" s="606"/>
      <c r="E12" s="113">
        <v>51.893767295857252</v>
      </c>
      <c r="F12" s="115">
        <v>25128</v>
      </c>
      <c r="G12" s="114">
        <v>25165</v>
      </c>
      <c r="H12" s="114">
        <v>26162</v>
      </c>
      <c r="I12" s="114">
        <v>25297</v>
      </c>
      <c r="J12" s="140">
        <v>25033</v>
      </c>
      <c r="K12" s="114">
        <v>95</v>
      </c>
      <c r="L12" s="116">
        <v>0.37949906123916433</v>
      </c>
    </row>
    <row r="13" spans="1:17" s="110" customFormat="1" ht="15" customHeight="1" x14ac:dyDescent="0.2">
      <c r="A13" s="120"/>
      <c r="B13" s="612" t="s">
        <v>107</v>
      </c>
      <c r="C13" s="612"/>
      <c r="E13" s="113">
        <v>48.106232704142748</v>
      </c>
      <c r="F13" s="115">
        <v>23294</v>
      </c>
      <c r="G13" s="114">
        <v>23216</v>
      </c>
      <c r="H13" s="114">
        <v>23758</v>
      </c>
      <c r="I13" s="114">
        <v>22871</v>
      </c>
      <c r="J13" s="140">
        <v>22710</v>
      </c>
      <c r="K13" s="114">
        <v>584</v>
      </c>
      <c r="L13" s="116">
        <v>2.5715543813298107</v>
      </c>
    </row>
    <row r="14" spans="1:17" s="110" customFormat="1" ht="24.95" customHeight="1" x14ac:dyDescent="0.2">
      <c r="A14" s="604" t="s">
        <v>186</v>
      </c>
      <c r="B14" s="605"/>
      <c r="C14" s="605"/>
      <c r="D14" s="606"/>
      <c r="E14" s="113">
        <v>13.745818016604023</v>
      </c>
      <c r="F14" s="115">
        <v>6656</v>
      </c>
      <c r="G14" s="114">
        <v>6833</v>
      </c>
      <c r="H14" s="114">
        <v>7267</v>
      </c>
      <c r="I14" s="114">
        <v>6315</v>
      </c>
      <c r="J14" s="140">
        <v>6594</v>
      </c>
      <c r="K14" s="114">
        <v>62</v>
      </c>
      <c r="L14" s="116">
        <v>0.94024871094934792</v>
      </c>
    </row>
    <row r="15" spans="1:17" s="110" customFormat="1" ht="15" customHeight="1" x14ac:dyDescent="0.2">
      <c r="A15" s="120"/>
      <c r="B15" s="119"/>
      <c r="C15" s="258" t="s">
        <v>106</v>
      </c>
      <c r="E15" s="113">
        <v>53.620793269230766</v>
      </c>
      <c r="F15" s="115">
        <v>3569</v>
      </c>
      <c r="G15" s="114">
        <v>3653</v>
      </c>
      <c r="H15" s="114">
        <v>3952</v>
      </c>
      <c r="I15" s="114">
        <v>3416</v>
      </c>
      <c r="J15" s="140">
        <v>3537</v>
      </c>
      <c r="K15" s="114">
        <v>32</v>
      </c>
      <c r="L15" s="116">
        <v>0.90472151540853829</v>
      </c>
    </row>
    <row r="16" spans="1:17" s="110" customFormat="1" ht="15" customHeight="1" x14ac:dyDescent="0.2">
      <c r="A16" s="120"/>
      <c r="B16" s="119"/>
      <c r="C16" s="258" t="s">
        <v>107</v>
      </c>
      <c r="E16" s="113">
        <v>46.379206730769234</v>
      </c>
      <c r="F16" s="115">
        <v>3087</v>
      </c>
      <c r="G16" s="114">
        <v>3180</v>
      </c>
      <c r="H16" s="114">
        <v>3315</v>
      </c>
      <c r="I16" s="114">
        <v>2899</v>
      </c>
      <c r="J16" s="140">
        <v>3057</v>
      </c>
      <c r="K16" s="114">
        <v>30</v>
      </c>
      <c r="L16" s="116">
        <v>0.98135426889106969</v>
      </c>
    </row>
    <row r="17" spans="1:12" s="110" customFormat="1" ht="15" customHeight="1" x14ac:dyDescent="0.2">
      <c r="A17" s="120"/>
      <c r="B17" s="121" t="s">
        <v>109</v>
      </c>
      <c r="C17" s="258"/>
      <c r="E17" s="113">
        <v>66.106315311222176</v>
      </c>
      <c r="F17" s="115">
        <v>32010</v>
      </c>
      <c r="G17" s="114">
        <v>31949</v>
      </c>
      <c r="H17" s="114">
        <v>32893</v>
      </c>
      <c r="I17" s="114">
        <v>32347</v>
      </c>
      <c r="J17" s="140">
        <v>31973</v>
      </c>
      <c r="K17" s="114">
        <v>37</v>
      </c>
      <c r="L17" s="116">
        <v>0.11572264097832546</v>
      </c>
    </row>
    <row r="18" spans="1:12" s="110" customFormat="1" ht="15" customHeight="1" x14ac:dyDescent="0.2">
      <c r="A18" s="120"/>
      <c r="B18" s="119"/>
      <c r="C18" s="258" t="s">
        <v>106</v>
      </c>
      <c r="E18" s="113">
        <v>51.574507966260541</v>
      </c>
      <c r="F18" s="115">
        <v>16509</v>
      </c>
      <c r="G18" s="114">
        <v>16515</v>
      </c>
      <c r="H18" s="114">
        <v>17141</v>
      </c>
      <c r="I18" s="114">
        <v>16918</v>
      </c>
      <c r="J18" s="140">
        <v>16697</v>
      </c>
      <c r="K18" s="114">
        <v>-188</v>
      </c>
      <c r="L18" s="116">
        <v>-1.1259507695993292</v>
      </c>
    </row>
    <row r="19" spans="1:12" s="110" customFormat="1" ht="15" customHeight="1" x14ac:dyDescent="0.2">
      <c r="A19" s="120"/>
      <c r="B19" s="119"/>
      <c r="C19" s="258" t="s">
        <v>107</v>
      </c>
      <c r="E19" s="113">
        <v>48.425492033739459</v>
      </c>
      <c r="F19" s="115">
        <v>15501</v>
      </c>
      <c r="G19" s="114">
        <v>15434</v>
      </c>
      <c r="H19" s="114">
        <v>15752</v>
      </c>
      <c r="I19" s="114">
        <v>15429</v>
      </c>
      <c r="J19" s="140">
        <v>15276</v>
      </c>
      <c r="K19" s="114">
        <v>225</v>
      </c>
      <c r="L19" s="116">
        <v>1.4728986645718773</v>
      </c>
    </row>
    <row r="20" spans="1:12" s="110" customFormat="1" ht="15" customHeight="1" x14ac:dyDescent="0.2">
      <c r="A20" s="120"/>
      <c r="B20" s="121" t="s">
        <v>110</v>
      </c>
      <c r="C20" s="258"/>
      <c r="E20" s="113">
        <v>18.896369418859198</v>
      </c>
      <c r="F20" s="115">
        <v>9150</v>
      </c>
      <c r="G20" s="114">
        <v>8999</v>
      </c>
      <c r="H20" s="114">
        <v>9152</v>
      </c>
      <c r="I20" s="114">
        <v>8914</v>
      </c>
      <c r="J20" s="140">
        <v>8624</v>
      </c>
      <c r="K20" s="114">
        <v>526</v>
      </c>
      <c r="L20" s="116">
        <v>6.0992578849721708</v>
      </c>
    </row>
    <row r="21" spans="1:12" s="110" customFormat="1" ht="15" customHeight="1" x14ac:dyDescent="0.2">
      <c r="A21" s="120"/>
      <c r="B21" s="119"/>
      <c r="C21" s="258" t="s">
        <v>106</v>
      </c>
      <c r="E21" s="113">
        <v>51.016393442622949</v>
      </c>
      <c r="F21" s="115">
        <v>4668</v>
      </c>
      <c r="G21" s="114">
        <v>4617</v>
      </c>
      <c r="H21" s="114">
        <v>4692</v>
      </c>
      <c r="I21" s="114">
        <v>4602</v>
      </c>
      <c r="J21" s="140">
        <v>4454</v>
      </c>
      <c r="K21" s="114">
        <v>214</v>
      </c>
      <c r="L21" s="116">
        <v>4.8046699595868878</v>
      </c>
    </row>
    <row r="22" spans="1:12" s="110" customFormat="1" ht="15" customHeight="1" x14ac:dyDescent="0.2">
      <c r="A22" s="120"/>
      <c r="B22" s="119"/>
      <c r="C22" s="258" t="s">
        <v>107</v>
      </c>
      <c r="E22" s="113">
        <v>48.983606557377051</v>
      </c>
      <c r="F22" s="115">
        <v>4482</v>
      </c>
      <c r="G22" s="114">
        <v>4382</v>
      </c>
      <c r="H22" s="114">
        <v>4460</v>
      </c>
      <c r="I22" s="114">
        <v>4312</v>
      </c>
      <c r="J22" s="140">
        <v>4170</v>
      </c>
      <c r="K22" s="114">
        <v>312</v>
      </c>
      <c r="L22" s="116">
        <v>7.4820143884892083</v>
      </c>
    </row>
    <row r="23" spans="1:12" s="110" customFormat="1" ht="15" customHeight="1" x14ac:dyDescent="0.2">
      <c r="A23" s="120"/>
      <c r="B23" s="121" t="s">
        <v>111</v>
      </c>
      <c r="C23" s="258"/>
      <c r="E23" s="113">
        <v>1.2514972533146091</v>
      </c>
      <c r="F23" s="115">
        <v>606</v>
      </c>
      <c r="G23" s="114">
        <v>600</v>
      </c>
      <c r="H23" s="114">
        <v>608</v>
      </c>
      <c r="I23" s="114">
        <v>592</v>
      </c>
      <c r="J23" s="140">
        <v>552</v>
      </c>
      <c r="K23" s="114">
        <v>54</v>
      </c>
      <c r="L23" s="116">
        <v>9.7826086956521738</v>
      </c>
    </row>
    <row r="24" spans="1:12" s="110" customFormat="1" ht="15" customHeight="1" x14ac:dyDescent="0.2">
      <c r="A24" s="120"/>
      <c r="B24" s="119"/>
      <c r="C24" s="258" t="s">
        <v>106</v>
      </c>
      <c r="E24" s="113">
        <v>63.036303630363037</v>
      </c>
      <c r="F24" s="115">
        <v>382</v>
      </c>
      <c r="G24" s="114">
        <v>380</v>
      </c>
      <c r="H24" s="114">
        <v>377</v>
      </c>
      <c r="I24" s="114">
        <v>361</v>
      </c>
      <c r="J24" s="140">
        <v>345</v>
      </c>
      <c r="K24" s="114">
        <v>37</v>
      </c>
      <c r="L24" s="116">
        <v>10.72463768115942</v>
      </c>
    </row>
    <row r="25" spans="1:12" s="110" customFormat="1" ht="15" customHeight="1" x14ac:dyDescent="0.2">
      <c r="A25" s="120"/>
      <c r="B25" s="119"/>
      <c r="C25" s="258" t="s">
        <v>107</v>
      </c>
      <c r="E25" s="113">
        <v>36.963696369636963</v>
      </c>
      <c r="F25" s="115">
        <v>224</v>
      </c>
      <c r="G25" s="114">
        <v>220</v>
      </c>
      <c r="H25" s="114">
        <v>231</v>
      </c>
      <c r="I25" s="114">
        <v>231</v>
      </c>
      <c r="J25" s="140">
        <v>207</v>
      </c>
      <c r="K25" s="114">
        <v>17</v>
      </c>
      <c r="L25" s="116">
        <v>8.2125603864734291</v>
      </c>
    </row>
    <row r="26" spans="1:12" s="110" customFormat="1" ht="15" customHeight="1" x14ac:dyDescent="0.2">
      <c r="A26" s="120"/>
      <c r="C26" s="121" t="s">
        <v>187</v>
      </c>
      <c r="D26" s="110" t="s">
        <v>188</v>
      </c>
      <c r="E26" s="113">
        <v>0.32216760976415681</v>
      </c>
      <c r="F26" s="115">
        <v>156</v>
      </c>
      <c r="G26" s="114">
        <v>150</v>
      </c>
      <c r="H26" s="114">
        <v>162</v>
      </c>
      <c r="I26" s="114">
        <v>135</v>
      </c>
      <c r="J26" s="140">
        <v>128</v>
      </c>
      <c r="K26" s="114">
        <v>28</v>
      </c>
      <c r="L26" s="116">
        <v>21.875</v>
      </c>
    </row>
    <row r="27" spans="1:12" s="110" customFormat="1" ht="15" customHeight="1" x14ac:dyDescent="0.2">
      <c r="A27" s="120"/>
      <c r="B27" s="119"/>
      <c r="D27" s="259" t="s">
        <v>106</v>
      </c>
      <c r="E27" s="113">
        <v>57.051282051282051</v>
      </c>
      <c r="F27" s="115">
        <v>89</v>
      </c>
      <c r="G27" s="114">
        <v>79</v>
      </c>
      <c r="H27" s="114">
        <v>79</v>
      </c>
      <c r="I27" s="114">
        <v>67</v>
      </c>
      <c r="J27" s="140">
        <v>61</v>
      </c>
      <c r="K27" s="114">
        <v>28</v>
      </c>
      <c r="L27" s="116">
        <v>45.901639344262293</v>
      </c>
    </row>
    <row r="28" spans="1:12" s="110" customFormat="1" ht="15" customHeight="1" x14ac:dyDescent="0.2">
      <c r="A28" s="120"/>
      <c r="B28" s="119"/>
      <c r="D28" s="259" t="s">
        <v>107</v>
      </c>
      <c r="E28" s="113">
        <v>42.948717948717949</v>
      </c>
      <c r="F28" s="115">
        <v>67</v>
      </c>
      <c r="G28" s="114">
        <v>71</v>
      </c>
      <c r="H28" s="114">
        <v>83</v>
      </c>
      <c r="I28" s="114">
        <v>68</v>
      </c>
      <c r="J28" s="140">
        <v>67</v>
      </c>
      <c r="K28" s="114">
        <v>0</v>
      </c>
      <c r="L28" s="116">
        <v>0</v>
      </c>
    </row>
    <row r="29" spans="1:12" s="110" customFormat="1" ht="24.95" customHeight="1" x14ac:dyDescent="0.2">
      <c r="A29" s="604" t="s">
        <v>189</v>
      </c>
      <c r="B29" s="605"/>
      <c r="C29" s="605"/>
      <c r="D29" s="606"/>
      <c r="E29" s="113">
        <v>92.367105860972288</v>
      </c>
      <c r="F29" s="115">
        <v>44726</v>
      </c>
      <c r="G29" s="114">
        <v>44861</v>
      </c>
      <c r="H29" s="114">
        <v>45870</v>
      </c>
      <c r="I29" s="114">
        <v>44416</v>
      </c>
      <c r="J29" s="140">
        <v>44231</v>
      </c>
      <c r="K29" s="114">
        <v>495</v>
      </c>
      <c r="L29" s="116">
        <v>1.1191245958716738</v>
      </c>
    </row>
    <row r="30" spans="1:12" s="110" customFormat="1" ht="15" customHeight="1" x14ac:dyDescent="0.2">
      <c r="A30" s="120"/>
      <c r="B30" s="119"/>
      <c r="C30" s="258" t="s">
        <v>106</v>
      </c>
      <c r="E30" s="113">
        <v>50.228055269865401</v>
      </c>
      <c r="F30" s="115">
        <v>22465</v>
      </c>
      <c r="G30" s="114">
        <v>22571</v>
      </c>
      <c r="H30" s="114">
        <v>23218</v>
      </c>
      <c r="I30" s="114">
        <v>22602</v>
      </c>
      <c r="J30" s="140">
        <v>22476</v>
      </c>
      <c r="K30" s="114">
        <v>-11</v>
      </c>
      <c r="L30" s="116">
        <v>-4.8941092721124756E-2</v>
      </c>
    </row>
    <row r="31" spans="1:12" s="110" customFormat="1" ht="15" customHeight="1" x14ac:dyDescent="0.2">
      <c r="A31" s="120"/>
      <c r="B31" s="119"/>
      <c r="C31" s="258" t="s">
        <v>107</v>
      </c>
      <c r="E31" s="113">
        <v>49.771944730134599</v>
      </c>
      <c r="F31" s="115">
        <v>22261</v>
      </c>
      <c r="G31" s="114">
        <v>22290</v>
      </c>
      <c r="H31" s="114">
        <v>22652</v>
      </c>
      <c r="I31" s="114">
        <v>21814</v>
      </c>
      <c r="J31" s="140">
        <v>21755</v>
      </c>
      <c r="K31" s="114">
        <v>506</v>
      </c>
      <c r="L31" s="116">
        <v>2.3259020914732247</v>
      </c>
    </row>
    <row r="32" spans="1:12" s="110" customFormat="1" ht="15" customHeight="1" x14ac:dyDescent="0.2">
      <c r="A32" s="120"/>
      <c r="B32" s="119" t="s">
        <v>117</v>
      </c>
      <c r="C32" s="258"/>
      <c r="E32" s="113">
        <v>7.6039816612283673</v>
      </c>
      <c r="F32" s="115">
        <v>3682</v>
      </c>
      <c r="G32" s="114">
        <v>3501</v>
      </c>
      <c r="H32" s="114">
        <v>4025</v>
      </c>
      <c r="I32" s="114">
        <v>3734</v>
      </c>
      <c r="J32" s="140">
        <v>3499</v>
      </c>
      <c r="K32" s="114">
        <v>183</v>
      </c>
      <c r="L32" s="116">
        <v>5.2300657330665903</v>
      </c>
    </row>
    <row r="33" spans="1:12" s="110" customFormat="1" ht="15" customHeight="1" x14ac:dyDescent="0.2">
      <c r="A33" s="120"/>
      <c r="B33" s="119"/>
      <c r="C33" s="258" t="s">
        <v>106</v>
      </c>
      <c r="E33" s="113">
        <v>72.053231939163496</v>
      </c>
      <c r="F33" s="115">
        <v>2653</v>
      </c>
      <c r="G33" s="114">
        <v>2579</v>
      </c>
      <c r="H33" s="114">
        <v>2923</v>
      </c>
      <c r="I33" s="114">
        <v>2680</v>
      </c>
      <c r="J33" s="140">
        <v>2547</v>
      </c>
      <c r="K33" s="114">
        <v>106</v>
      </c>
      <c r="L33" s="116">
        <v>4.1617589320769532</v>
      </c>
    </row>
    <row r="34" spans="1:12" s="110" customFormat="1" ht="15" customHeight="1" x14ac:dyDescent="0.2">
      <c r="A34" s="120"/>
      <c r="B34" s="119"/>
      <c r="C34" s="258" t="s">
        <v>107</v>
      </c>
      <c r="E34" s="113">
        <v>27.946768060836501</v>
      </c>
      <c r="F34" s="115">
        <v>1029</v>
      </c>
      <c r="G34" s="114">
        <v>922</v>
      </c>
      <c r="H34" s="114">
        <v>1102</v>
      </c>
      <c r="I34" s="114">
        <v>1054</v>
      </c>
      <c r="J34" s="140">
        <v>952</v>
      </c>
      <c r="K34" s="114">
        <v>77</v>
      </c>
      <c r="L34" s="116">
        <v>8.0882352941176467</v>
      </c>
    </row>
    <row r="35" spans="1:12" s="110" customFormat="1" ht="24.95" customHeight="1" x14ac:dyDescent="0.2">
      <c r="A35" s="604" t="s">
        <v>190</v>
      </c>
      <c r="B35" s="605"/>
      <c r="C35" s="605"/>
      <c r="D35" s="606"/>
      <c r="E35" s="113">
        <v>67.783239023584315</v>
      </c>
      <c r="F35" s="115">
        <v>32822</v>
      </c>
      <c r="G35" s="114">
        <v>32846</v>
      </c>
      <c r="H35" s="114">
        <v>34145</v>
      </c>
      <c r="I35" s="114">
        <v>32906</v>
      </c>
      <c r="J35" s="140">
        <v>32804</v>
      </c>
      <c r="K35" s="114">
        <v>18</v>
      </c>
      <c r="L35" s="116">
        <v>5.487135715156688E-2</v>
      </c>
    </row>
    <row r="36" spans="1:12" s="110" customFormat="1" ht="15" customHeight="1" x14ac:dyDescent="0.2">
      <c r="A36" s="120"/>
      <c r="B36" s="119"/>
      <c r="C36" s="258" t="s">
        <v>106</v>
      </c>
      <c r="E36" s="113">
        <v>68.51806715008226</v>
      </c>
      <c r="F36" s="115">
        <v>22489</v>
      </c>
      <c r="G36" s="114">
        <v>22545</v>
      </c>
      <c r="H36" s="114">
        <v>23426</v>
      </c>
      <c r="I36" s="114">
        <v>22641</v>
      </c>
      <c r="J36" s="140">
        <v>22505</v>
      </c>
      <c r="K36" s="114">
        <v>-16</v>
      </c>
      <c r="L36" s="116">
        <v>-7.1095312152854917E-2</v>
      </c>
    </row>
    <row r="37" spans="1:12" s="110" customFormat="1" ht="15" customHeight="1" x14ac:dyDescent="0.2">
      <c r="A37" s="120"/>
      <c r="B37" s="119"/>
      <c r="C37" s="258" t="s">
        <v>107</v>
      </c>
      <c r="E37" s="113">
        <v>31.481932849917737</v>
      </c>
      <c r="F37" s="115">
        <v>10333</v>
      </c>
      <c r="G37" s="114">
        <v>10301</v>
      </c>
      <c r="H37" s="114">
        <v>10719</v>
      </c>
      <c r="I37" s="114">
        <v>10265</v>
      </c>
      <c r="J37" s="140">
        <v>10299</v>
      </c>
      <c r="K37" s="114">
        <v>34</v>
      </c>
      <c r="L37" s="116">
        <v>0.33012913875133509</v>
      </c>
    </row>
    <row r="38" spans="1:12" s="110" customFormat="1" ht="15" customHeight="1" x14ac:dyDescent="0.2">
      <c r="A38" s="120"/>
      <c r="B38" s="119" t="s">
        <v>182</v>
      </c>
      <c r="C38" s="258"/>
      <c r="E38" s="113">
        <v>32.216760976415678</v>
      </c>
      <c r="F38" s="115">
        <v>15600</v>
      </c>
      <c r="G38" s="114">
        <v>15535</v>
      </c>
      <c r="H38" s="114">
        <v>15775</v>
      </c>
      <c r="I38" s="114">
        <v>15262</v>
      </c>
      <c r="J38" s="140">
        <v>14939</v>
      </c>
      <c r="K38" s="114">
        <v>661</v>
      </c>
      <c r="L38" s="116">
        <v>4.424660285159649</v>
      </c>
    </row>
    <row r="39" spans="1:12" s="110" customFormat="1" ht="15" customHeight="1" x14ac:dyDescent="0.2">
      <c r="A39" s="120"/>
      <c r="B39" s="119"/>
      <c r="C39" s="258" t="s">
        <v>106</v>
      </c>
      <c r="E39" s="113">
        <v>16.916666666666668</v>
      </c>
      <c r="F39" s="115">
        <v>2639</v>
      </c>
      <c r="G39" s="114">
        <v>2620</v>
      </c>
      <c r="H39" s="114">
        <v>2736</v>
      </c>
      <c r="I39" s="114">
        <v>2656</v>
      </c>
      <c r="J39" s="140">
        <v>2528</v>
      </c>
      <c r="K39" s="114">
        <v>111</v>
      </c>
      <c r="L39" s="116">
        <v>4.3908227848101262</v>
      </c>
    </row>
    <row r="40" spans="1:12" s="110" customFormat="1" ht="15" customHeight="1" x14ac:dyDescent="0.2">
      <c r="A40" s="120"/>
      <c r="B40" s="119"/>
      <c r="C40" s="258" t="s">
        <v>107</v>
      </c>
      <c r="E40" s="113">
        <v>83.083333333333329</v>
      </c>
      <c r="F40" s="115">
        <v>12961</v>
      </c>
      <c r="G40" s="114">
        <v>12915</v>
      </c>
      <c r="H40" s="114">
        <v>13039</v>
      </c>
      <c r="I40" s="114">
        <v>12606</v>
      </c>
      <c r="J40" s="140">
        <v>12411</v>
      </c>
      <c r="K40" s="114">
        <v>550</v>
      </c>
      <c r="L40" s="116">
        <v>4.4315526549029087</v>
      </c>
    </row>
    <row r="41" spans="1:12" s="110" customFormat="1" ht="24.75" customHeight="1" x14ac:dyDescent="0.2">
      <c r="A41" s="604" t="s">
        <v>518</v>
      </c>
      <c r="B41" s="605"/>
      <c r="C41" s="605"/>
      <c r="D41" s="606"/>
      <c r="E41" s="113">
        <v>6.4103093635124528</v>
      </c>
      <c r="F41" s="115">
        <v>3104</v>
      </c>
      <c r="G41" s="114">
        <v>3362</v>
      </c>
      <c r="H41" s="114">
        <v>3516</v>
      </c>
      <c r="I41" s="114">
        <v>2684</v>
      </c>
      <c r="J41" s="140">
        <v>3126</v>
      </c>
      <c r="K41" s="114">
        <v>-22</v>
      </c>
      <c r="L41" s="116">
        <v>-0.7037747920665387</v>
      </c>
    </row>
    <row r="42" spans="1:12" s="110" customFormat="1" ht="15" customHeight="1" x14ac:dyDescent="0.2">
      <c r="A42" s="120"/>
      <c r="B42" s="119"/>
      <c r="C42" s="258" t="s">
        <v>106</v>
      </c>
      <c r="E42" s="113">
        <v>54.317010309278352</v>
      </c>
      <c r="F42" s="115">
        <v>1686</v>
      </c>
      <c r="G42" s="114">
        <v>1883</v>
      </c>
      <c r="H42" s="114">
        <v>1963</v>
      </c>
      <c r="I42" s="114">
        <v>1485</v>
      </c>
      <c r="J42" s="140">
        <v>1678</v>
      </c>
      <c r="K42" s="114">
        <v>8</v>
      </c>
      <c r="L42" s="116">
        <v>0.47675804529201432</v>
      </c>
    </row>
    <row r="43" spans="1:12" s="110" customFormat="1" ht="15" customHeight="1" x14ac:dyDescent="0.2">
      <c r="A43" s="123"/>
      <c r="B43" s="124"/>
      <c r="C43" s="260" t="s">
        <v>107</v>
      </c>
      <c r="D43" s="261"/>
      <c r="E43" s="125">
        <v>45.682989690721648</v>
      </c>
      <c r="F43" s="143">
        <v>1418</v>
      </c>
      <c r="G43" s="144">
        <v>1479</v>
      </c>
      <c r="H43" s="144">
        <v>1553</v>
      </c>
      <c r="I43" s="144">
        <v>1199</v>
      </c>
      <c r="J43" s="145">
        <v>1448</v>
      </c>
      <c r="K43" s="144">
        <v>-30</v>
      </c>
      <c r="L43" s="146">
        <v>-2.0718232044198897</v>
      </c>
    </row>
    <row r="44" spans="1:12" s="110" customFormat="1" ht="45.75" customHeight="1" x14ac:dyDescent="0.2">
      <c r="A44" s="604" t="s">
        <v>191</v>
      </c>
      <c r="B44" s="605"/>
      <c r="C44" s="605"/>
      <c r="D44" s="606"/>
      <c r="E44" s="113">
        <v>0.98095906819214407</v>
      </c>
      <c r="F44" s="115">
        <v>475</v>
      </c>
      <c r="G44" s="114">
        <v>479</v>
      </c>
      <c r="H44" s="114">
        <v>472</v>
      </c>
      <c r="I44" s="114">
        <v>466</v>
      </c>
      <c r="J44" s="140">
        <v>479</v>
      </c>
      <c r="K44" s="114">
        <v>-4</v>
      </c>
      <c r="L44" s="116">
        <v>-0.83507306889352817</v>
      </c>
    </row>
    <row r="45" spans="1:12" s="110" customFormat="1" ht="15" customHeight="1" x14ac:dyDescent="0.2">
      <c r="A45" s="120"/>
      <c r="B45" s="119"/>
      <c r="C45" s="258" t="s">
        <v>106</v>
      </c>
      <c r="E45" s="113">
        <v>55.368421052631582</v>
      </c>
      <c r="F45" s="115">
        <v>263</v>
      </c>
      <c r="G45" s="114">
        <v>266</v>
      </c>
      <c r="H45" s="114">
        <v>262</v>
      </c>
      <c r="I45" s="114">
        <v>257</v>
      </c>
      <c r="J45" s="140">
        <v>267</v>
      </c>
      <c r="K45" s="114">
        <v>-4</v>
      </c>
      <c r="L45" s="116">
        <v>-1.4981273408239701</v>
      </c>
    </row>
    <row r="46" spans="1:12" s="110" customFormat="1" ht="15" customHeight="1" x14ac:dyDescent="0.2">
      <c r="A46" s="123"/>
      <c r="B46" s="124"/>
      <c r="C46" s="260" t="s">
        <v>107</v>
      </c>
      <c r="D46" s="261"/>
      <c r="E46" s="125">
        <v>44.631578947368418</v>
      </c>
      <c r="F46" s="143">
        <v>212</v>
      </c>
      <c r="G46" s="144">
        <v>213</v>
      </c>
      <c r="H46" s="144">
        <v>210</v>
      </c>
      <c r="I46" s="144">
        <v>209</v>
      </c>
      <c r="J46" s="145">
        <v>212</v>
      </c>
      <c r="K46" s="144">
        <v>0</v>
      </c>
      <c r="L46" s="146">
        <v>0</v>
      </c>
    </row>
    <row r="47" spans="1:12" s="110" customFormat="1" ht="39" customHeight="1" x14ac:dyDescent="0.2">
      <c r="A47" s="604" t="s">
        <v>519</v>
      </c>
      <c r="B47" s="607"/>
      <c r="C47" s="607"/>
      <c r="D47" s="608"/>
      <c r="E47" s="113">
        <v>0.25814712320845895</v>
      </c>
      <c r="F47" s="115">
        <v>125</v>
      </c>
      <c r="G47" s="114">
        <v>131</v>
      </c>
      <c r="H47" s="114">
        <v>125</v>
      </c>
      <c r="I47" s="114">
        <v>123</v>
      </c>
      <c r="J47" s="140">
        <v>131</v>
      </c>
      <c r="K47" s="114">
        <v>-6</v>
      </c>
      <c r="L47" s="116">
        <v>-4.5801526717557248</v>
      </c>
    </row>
    <row r="48" spans="1:12" s="110" customFormat="1" ht="15" customHeight="1" x14ac:dyDescent="0.2">
      <c r="A48" s="120"/>
      <c r="B48" s="119"/>
      <c r="C48" s="258" t="s">
        <v>106</v>
      </c>
      <c r="E48" s="113">
        <v>28.8</v>
      </c>
      <c r="F48" s="115">
        <v>36</v>
      </c>
      <c r="G48" s="114">
        <v>38</v>
      </c>
      <c r="H48" s="114">
        <v>38</v>
      </c>
      <c r="I48" s="114">
        <v>38</v>
      </c>
      <c r="J48" s="140">
        <v>40</v>
      </c>
      <c r="K48" s="114">
        <v>-4</v>
      </c>
      <c r="L48" s="116">
        <v>-10</v>
      </c>
    </row>
    <row r="49" spans="1:12" s="110" customFormat="1" ht="15" customHeight="1" x14ac:dyDescent="0.2">
      <c r="A49" s="123"/>
      <c r="B49" s="124"/>
      <c r="C49" s="260" t="s">
        <v>107</v>
      </c>
      <c r="D49" s="261"/>
      <c r="E49" s="125">
        <v>71.2</v>
      </c>
      <c r="F49" s="143">
        <v>89</v>
      </c>
      <c r="G49" s="144">
        <v>93</v>
      </c>
      <c r="H49" s="144">
        <v>87</v>
      </c>
      <c r="I49" s="144">
        <v>85</v>
      </c>
      <c r="J49" s="145">
        <v>91</v>
      </c>
      <c r="K49" s="144">
        <v>-2</v>
      </c>
      <c r="L49" s="146">
        <v>-2.197802197802198</v>
      </c>
    </row>
    <row r="50" spans="1:12" s="110" customFormat="1" ht="24.95" customHeight="1" x14ac:dyDescent="0.2">
      <c r="A50" s="609" t="s">
        <v>192</v>
      </c>
      <c r="B50" s="610"/>
      <c r="C50" s="610"/>
      <c r="D50" s="611"/>
      <c r="E50" s="262">
        <v>12.640948329271819</v>
      </c>
      <c r="F50" s="263">
        <v>6121</v>
      </c>
      <c r="G50" s="264">
        <v>6470</v>
      </c>
      <c r="H50" s="264">
        <v>6790</v>
      </c>
      <c r="I50" s="264">
        <v>5934</v>
      </c>
      <c r="J50" s="265">
        <v>6021</v>
      </c>
      <c r="K50" s="263">
        <v>100</v>
      </c>
      <c r="L50" s="266">
        <v>1.6608536787908985</v>
      </c>
    </row>
    <row r="51" spans="1:12" s="110" customFormat="1" ht="15" customHeight="1" x14ac:dyDescent="0.2">
      <c r="A51" s="120"/>
      <c r="B51" s="119"/>
      <c r="C51" s="258" t="s">
        <v>106</v>
      </c>
      <c r="E51" s="113">
        <v>55.595490932854112</v>
      </c>
      <c r="F51" s="115">
        <v>3403</v>
      </c>
      <c r="G51" s="114">
        <v>3594</v>
      </c>
      <c r="H51" s="114">
        <v>3788</v>
      </c>
      <c r="I51" s="114">
        <v>3317</v>
      </c>
      <c r="J51" s="140">
        <v>3349</v>
      </c>
      <c r="K51" s="114">
        <v>54</v>
      </c>
      <c r="L51" s="116">
        <v>1.6124216183935502</v>
      </c>
    </row>
    <row r="52" spans="1:12" s="110" customFormat="1" ht="15" customHeight="1" x14ac:dyDescent="0.2">
      <c r="A52" s="120"/>
      <c r="B52" s="119"/>
      <c r="C52" s="258" t="s">
        <v>107</v>
      </c>
      <c r="E52" s="113">
        <v>44.404509067145888</v>
      </c>
      <c r="F52" s="115">
        <v>2718</v>
      </c>
      <c r="G52" s="114">
        <v>2876</v>
      </c>
      <c r="H52" s="114">
        <v>3002</v>
      </c>
      <c r="I52" s="114">
        <v>2617</v>
      </c>
      <c r="J52" s="140">
        <v>2672</v>
      </c>
      <c r="K52" s="114">
        <v>46</v>
      </c>
      <c r="L52" s="116">
        <v>1.721556886227545</v>
      </c>
    </row>
    <row r="53" spans="1:12" s="110" customFormat="1" ht="15" customHeight="1" x14ac:dyDescent="0.2">
      <c r="A53" s="120"/>
      <c r="B53" s="119"/>
      <c r="C53" s="258" t="s">
        <v>187</v>
      </c>
      <c r="D53" s="110" t="s">
        <v>193</v>
      </c>
      <c r="E53" s="113">
        <v>35.909165169090016</v>
      </c>
      <c r="F53" s="115">
        <v>2198</v>
      </c>
      <c r="G53" s="114">
        <v>2574</v>
      </c>
      <c r="H53" s="114">
        <v>2686</v>
      </c>
      <c r="I53" s="114">
        <v>1941</v>
      </c>
      <c r="J53" s="140">
        <v>2130</v>
      </c>
      <c r="K53" s="114">
        <v>68</v>
      </c>
      <c r="L53" s="116">
        <v>3.192488262910798</v>
      </c>
    </row>
    <row r="54" spans="1:12" s="110" customFormat="1" ht="15" customHeight="1" x14ac:dyDescent="0.2">
      <c r="A54" s="120"/>
      <c r="B54" s="119"/>
      <c r="D54" s="267" t="s">
        <v>194</v>
      </c>
      <c r="E54" s="113">
        <v>56.18744313011829</v>
      </c>
      <c r="F54" s="115">
        <v>1235</v>
      </c>
      <c r="G54" s="114">
        <v>1424</v>
      </c>
      <c r="H54" s="114">
        <v>1502</v>
      </c>
      <c r="I54" s="114">
        <v>1098</v>
      </c>
      <c r="J54" s="140">
        <v>1184</v>
      </c>
      <c r="K54" s="114">
        <v>51</v>
      </c>
      <c r="L54" s="116">
        <v>4.3074324324324325</v>
      </c>
    </row>
    <row r="55" spans="1:12" s="110" customFormat="1" ht="15" customHeight="1" x14ac:dyDescent="0.2">
      <c r="A55" s="120"/>
      <c r="B55" s="119"/>
      <c r="D55" s="267" t="s">
        <v>195</v>
      </c>
      <c r="E55" s="113">
        <v>43.81255686988171</v>
      </c>
      <c r="F55" s="115">
        <v>963</v>
      </c>
      <c r="G55" s="114">
        <v>1150</v>
      </c>
      <c r="H55" s="114">
        <v>1184</v>
      </c>
      <c r="I55" s="114">
        <v>843</v>
      </c>
      <c r="J55" s="140">
        <v>946</v>
      </c>
      <c r="K55" s="114">
        <v>17</v>
      </c>
      <c r="L55" s="116">
        <v>1.7970401691331923</v>
      </c>
    </row>
    <row r="56" spans="1:12" s="110" customFormat="1" ht="15" customHeight="1" x14ac:dyDescent="0.2">
      <c r="A56" s="120"/>
      <c r="B56" s="119" t="s">
        <v>196</v>
      </c>
      <c r="C56" s="258"/>
      <c r="E56" s="113">
        <v>69.142125480153652</v>
      </c>
      <c r="F56" s="115">
        <v>33480</v>
      </c>
      <c r="G56" s="114">
        <v>33178</v>
      </c>
      <c r="H56" s="114">
        <v>33857</v>
      </c>
      <c r="I56" s="114">
        <v>33235</v>
      </c>
      <c r="J56" s="140">
        <v>32922</v>
      </c>
      <c r="K56" s="114">
        <v>558</v>
      </c>
      <c r="L56" s="116">
        <v>1.6949152542372881</v>
      </c>
    </row>
    <row r="57" spans="1:12" s="110" customFormat="1" ht="15" customHeight="1" x14ac:dyDescent="0.2">
      <c r="A57" s="120"/>
      <c r="B57" s="119"/>
      <c r="C57" s="258" t="s">
        <v>106</v>
      </c>
      <c r="E57" s="113">
        <v>50.334528076463563</v>
      </c>
      <c r="F57" s="115">
        <v>16852</v>
      </c>
      <c r="G57" s="114">
        <v>16726</v>
      </c>
      <c r="H57" s="114">
        <v>17153</v>
      </c>
      <c r="I57" s="114">
        <v>16974</v>
      </c>
      <c r="J57" s="140">
        <v>16784</v>
      </c>
      <c r="K57" s="114">
        <v>68</v>
      </c>
      <c r="L57" s="116">
        <v>0.4051477597712107</v>
      </c>
    </row>
    <row r="58" spans="1:12" s="110" customFormat="1" ht="15" customHeight="1" x14ac:dyDescent="0.2">
      <c r="A58" s="120"/>
      <c r="B58" s="119"/>
      <c r="C58" s="258" t="s">
        <v>107</v>
      </c>
      <c r="E58" s="113">
        <v>49.665471923536437</v>
      </c>
      <c r="F58" s="115">
        <v>16628</v>
      </c>
      <c r="G58" s="114">
        <v>16452</v>
      </c>
      <c r="H58" s="114">
        <v>16704</v>
      </c>
      <c r="I58" s="114">
        <v>16261</v>
      </c>
      <c r="J58" s="140">
        <v>16138</v>
      </c>
      <c r="K58" s="114">
        <v>490</v>
      </c>
      <c r="L58" s="116">
        <v>3.036311810633288</v>
      </c>
    </row>
    <row r="59" spans="1:12" s="110" customFormat="1" ht="15" customHeight="1" x14ac:dyDescent="0.2">
      <c r="A59" s="120"/>
      <c r="B59" s="119"/>
      <c r="C59" s="258" t="s">
        <v>105</v>
      </c>
      <c r="D59" s="110" t="s">
        <v>197</v>
      </c>
      <c r="E59" s="113">
        <v>93.942652329749109</v>
      </c>
      <c r="F59" s="115">
        <v>31452</v>
      </c>
      <c r="G59" s="114">
        <v>31144</v>
      </c>
      <c r="H59" s="114">
        <v>31824</v>
      </c>
      <c r="I59" s="114">
        <v>31249</v>
      </c>
      <c r="J59" s="140">
        <v>30961</v>
      </c>
      <c r="K59" s="114">
        <v>491</v>
      </c>
      <c r="L59" s="116">
        <v>1.5858660895965893</v>
      </c>
    </row>
    <row r="60" spans="1:12" s="110" customFormat="1" ht="15" customHeight="1" x14ac:dyDescent="0.2">
      <c r="A60" s="120"/>
      <c r="B60" s="119"/>
      <c r="C60" s="258"/>
      <c r="D60" s="267" t="s">
        <v>198</v>
      </c>
      <c r="E60" s="113">
        <v>48.944423248124124</v>
      </c>
      <c r="F60" s="115">
        <v>15394</v>
      </c>
      <c r="G60" s="114">
        <v>15257</v>
      </c>
      <c r="H60" s="114">
        <v>15681</v>
      </c>
      <c r="I60" s="114">
        <v>15519</v>
      </c>
      <c r="J60" s="140">
        <v>15347</v>
      </c>
      <c r="K60" s="114">
        <v>47</v>
      </c>
      <c r="L60" s="116">
        <v>0.30624877826285268</v>
      </c>
    </row>
    <row r="61" spans="1:12" s="110" customFormat="1" ht="15" customHeight="1" x14ac:dyDescent="0.2">
      <c r="A61" s="120"/>
      <c r="B61" s="119"/>
      <c r="C61" s="258"/>
      <c r="D61" s="267" t="s">
        <v>199</v>
      </c>
      <c r="E61" s="113">
        <v>51.055576751875876</v>
      </c>
      <c r="F61" s="115">
        <v>16058</v>
      </c>
      <c r="G61" s="114">
        <v>15887</v>
      </c>
      <c r="H61" s="114">
        <v>16143</v>
      </c>
      <c r="I61" s="114">
        <v>15730</v>
      </c>
      <c r="J61" s="140">
        <v>15614</v>
      </c>
      <c r="K61" s="114">
        <v>444</v>
      </c>
      <c r="L61" s="116">
        <v>2.8436018957345972</v>
      </c>
    </row>
    <row r="62" spans="1:12" s="110" customFormat="1" ht="15" customHeight="1" x14ac:dyDescent="0.2">
      <c r="A62" s="120"/>
      <c r="B62" s="119"/>
      <c r="C62" s="258"/>
      <c r="D62" s="258" t="s">
        <v>200</v>
      </c>
      <c r="E62" s="113">
        <v>6.0573476702508957</v>
      </c>
      <c r="F62" s="115">
        <v>2028</v>
      </c>
      <c r="G62" s="114">
        <v>2034</v>
      </c>
      <c r="H62" s="114">
        <v>2033</v>
      </c>
      <c r="I62" s="114">
        <v>1986</v>
      </c>
      <c r="J62" s="140">
        <v>1961</v>
      </c>
      <c r="K62" s="114">
        <v>67</v>
      </c>
      <c r="L62" s="116">
        <v>3.4166241713411525</v>
      </c>
    </row>
    <row r="63" spans="1:12" s="110" customFormat="1" ht="15" customHeight="1" x14ac:dyDescent="0.2">
      <c r="A63" s="120"/>
      <c r="B63" s="119"/>
      <c r="C63" s="258"/>
      <c r="D63" s="267" t="s">
        <v>198</v>
      </c>
      <c r="E63" s="113">
        <v>71.89349112426035</v>
      </c>
      <c r="F63" s="115">
        <v>1458</v>
      </c>
      <c r="G63" s="114">
        <v>1469</v>
      </c>
      <c r="H63" s="114">
        <v>1472</v>
      </c>
      <c r="I63" s="114">
        <v>1455</v>
      </c>
      <c r="J63" s="140">
        <v>1437</v>
      </c>
      <c r="K63" s="114">
        <v>21</v>
      </c>
      <c r="L63" s="116">
        <v>1.4613778705636744</v>
      </c>
    </row>
    <row r="64" spans="1:12" s="110" customFormat="1" ht="15" customHeight="1" x14ac:dyDescent="0.2">
      <c r="A64" s="120"/>
      <c r="B64" s="119"/>
      <c r="C64" s="258"/>
      <c r="D64" s="267" t="s">
        <v>199</v>
      </c>
      <c r="E64" s="113">
        <v>28.106508875739646</v>
      </c>
      <c r="F64" s="115">
        <v>570</v>
      </c>
      <c r="G64" s="114">
        <v>565</v>
      </c>
      <c r="H64" s="114">
        <v>561</v>
      </c>
      <c r="I64" s="114">
        <v>531</v>
      </c>
      <c r="J64" s="140">
        <v>524</v>
      </c>
      <c r="K64" s="114">
        <v>46</v>
      </c>
      <c r="L64" s="116">
        <v>8.778625954198473</v>
      </c>
    </row>
    <row r="65" spans="1:12" s="110" customFormat="1" ht="15" customHeight="1" x14ac:dyDescent="0.2">
      <c r="A65" s="120"/>
      <c r="B65" s="119" t="s">
        <v>201</v>
      </c>
      <c r="C65" s="258"/>
      <c r="E65" s="113">
        <v>8.4011399776960882</v>
      </c>
      <c r="F65" s="115">
        <v>4068</v>
      </c>
      <c r="G65" s="114">
        <v>4013</v>
      </c>
      <c r="H65" s="114">
        <v>4017</v>
      </c>
      <c r="I65" s="114">
        <v>3982</v>
      </c>
      <c r="J65" s="140">
        <v>3906</v>
      </c>
      <c r="K65" s="114">
        <v>162</v>
      </c>
      <c r="L65" s="116">
        <v>4.1474654377880187</v>
      </c>
    </row>
    <row r="66" spans="1:12" s="110" customFormat="1" ht="15" customHeight="1" x14ac:dyDescent="0.2">
      <c r="A66" s="120"/>
      <c r="B66" s="119"/>
      <c r="C66" s="258" t="s">
        <v>106</v>
      </c>
      <c r="E66" s="113">
        <v>52.482792527040317</v>
      </c>
      <c r="F66" s="115">
        <v>2135</v>
      </c>
      <c r="G66" s="114">
        <v>2106</v>
      </c>
      <c r="H66" s="114">
        <v>2121</v>
      </c>
      <c r="I66" s="114">
        <v>2091</v>
      </c>
      <c r="J66" s="140">
        <v>2063</v>
      </c>
      <c r="K66" s="114">
        <v>72</v>
      </c>
      <c r="L66" s="116">
        <v>3.4900630150266601</v>
      </c>
    </row>
    <row r="67" spans="1:12" s="110" customFormat="1" ht="15" customHeight="1" x14ac:dyDescent="0.2">
      <c r="A67" s="120"/>
      <c r="B67" s="119"/>
      <c r="C67" s="258" t="s">
        <v>107</v>
      </c>
      <c r="E67" s="113">
        <v>47.517207472959683</v>
      </c>
      <c r="F67" s="115">
        <v>1933</v>
      </c>
      <c r="G67" s="114">
        <v>1907</v>
      </c>
      <c r="H67" s="114">
        <v>1896</v>
      </c>
      <c r="I67" s="114">
        <v>1891</v>
      </c>
      <c r="J67" s="140">
        <v>1843</v>
      </c>
      <c r="K67" s="114">
        <v>90</v>
      </c>
      <c r="L67" s="116">
        <v>4.8833423765599564</v>
      </c>
    </row>
    <row r="68" spans="1:12" s="110" customFormat="1" ht="15" customHeight="1" x14ac:dyDescent="0.2">
      <c r="A68" s="120"/>
      <c r="B68" s="119"/>
      <c r="C68" s="258" t="s">
        <v>105</v>
      </c>
      <c r="D68" s="110" t="s">
        <v>202</v>
      </c>
      <c r="E68" s="113">
        <v>22.369714847590952</v>
      </c>
      <c r="F68" s="115">
        <v>910</v>
      </c>
      <c r="G68" s="114">
        <v>875</v>
      </c>
      <c r="H68" s="114">
        <v>856</v>
      </c>
      <c r="I68" s="114">
        <v>821</v>
      </c>
      <c r="J68" s="140">
        <v>804</v>
      </c>
      <c r="K68" s="114">
        <v>106</v>
      </c>
      <c r="L68" s="116">
        <v>13.184079601990049</v>
      </c>
    </row>
    <row r="69" spans="1:12" s="110" customFormat="1" ht="15" customHeight="1" x14ac:dyDescent="0.2">
      <c r="A69" s="120"/>
      <c r="B69" s="119"/>
      <c r="C69" s="258"/>
      <c r="D69" s="267" t="s">
        <v>198</v>
      </c>
      <c r="E69" s="113">
        <v>48.901098901098898</v>
      </c>
      <c r="F69" s="115">
        <v>445</v>
      </c>
      <c r="G69" s="114">
        <v>432</v>
      </c>
      <c r="H69" s="114">
        <v>423</v>
      </c>
      <c r="I69" s="114">
        <v>403</v>
      </c>
      <c r="J69" s="140">
        <v>402</v>
      </c>
      <c r="K69" s="114">
        <v>43</v>
      </c>
      <c r="L69" s="116">
        <v>10.696517412935323</v>
      </c>
    </row>
    <row r="70" spans="1:12" s="110" customFormat="1" ht="15" customHeight="1" x14ac:dyDescent="0.2">
      <c r="A70" s="120"/>
      <c r="B70" s="119"/>
      <c r="C70" s="258"/>
      <c r="D70" s="267" t="s">
        <v>199</v>
      </c>
      <c r="E70" s="113">
        <v>51.098901098901102</v>
      </c>
      <c r="F70" s="115">
        <v>465</v>
      </c>
      <c r="G70" s="114">
        <v>443</v>
      </c>
      <c r="H70" s="114">
        <v>433</v>
      </c>
      <c r="I70" s="114">
        <v>418</v>
      </c>
      <c r="J70" s="140">
        <v>402</v>
      </c>
      <c r="K70" s="114">
        <v>63</v>
      </c>
      <c r="L70" s="116">
        <v>15.671641791044776</v>
      </c>
    </row>
    <row r="71" spans="1:12" s="110" customFormat="1" ht="15" customHeight="1" x14ac:dyDescent="0.2">
      <c r="A71" s="120"/>
      <c r="B71" s="119"/>
      <c r="C71" s="258"/>
      <c r="D71" s="110" t="s">
        <v>203</v>
      </c>
      <c r="E71" s="113">
        <v>70.919370698131758</v>
      </c>
      <c r="F71" s="115">
        <v>2885</v>
      </c>
      <c r="G71" s="114">
        <v>2880</v>
      </c>
      <c r="H71" s="114">
        <v>2893</v>
      </c>
      <c r="I71" s="114">
        <v>2886</v>
      </c>
      <c r="J71" s="140">
        <v>2844</v>
      </c>
      <c r="K71" s="114">
        <v>41</v>
      </c>
      <c r="L71" s="116">
        <v>1.4416315049226442</v>
      </c>
    </row>
    <row r="72" spans="1:12" s="110" customFormat="1" ht="15" customHeight="1" x14ac:dyDescent="0.2">
      <c r="A72" s="120"/>
      <c r="B72" s="119"/>
      <c r="C72" s="258"/>
      <c r="D72" s="267" t="s">
        <v>198</v>
      </c>
      <c r="E72" s="113">
        <v>52.790294627383012</v>
      </c>
      <c r="F72" s="115">
        <v>1523</v>
      </c>
      <c r="G72" s="114">
        <v>1512</v>
      </c>
      <c r="H72" s="114">
        <v>1527</v>
      </c>
      <c r="I72" s="114">
        <v>1512</v>
      </c>
      <c r="J72" s="140">
        <v>1495</v>
      </c>
      <c r="K72" s="114">
        <v>28</v>
      </c>
      <c r="L72" s="116">
        <v>1.8729096989966556</v>
      </c>
    </row>
    <row r="73" spans="1:12" s="110" customFormat="1" ht="15" customHeight="1" x14ac:dyDescent="0.2">
      <c r="A73" s="120"/>
      <c r="B73" s="119"/>
      <c r="C73" s="258"/>
      <c r="D73" s="267" t="s">
        <v>199</v>
      </c>
      <c r="E73" s="113">
        <v>47.209705372616988</v>
      </c>
      <c r="F73" s="115">
        <v>1362</v>
      </c>
      <c r="G73" s="114">
        <v>1368</v>
      </c>
      <c r="H73" s="114">
        <v>1366</v>
      </c>
      <c r="I73" s="114">
        <v>1374</v>
      </c>
      <c r="J73" s="140">
        <v>1349</v>
      </c>
      <c r="K73" s="114">
        <v>13</v>
      </c>
      <c r="L73" s="116">
        <v>0.96367679762787251</v>
      </c>
    </row>
    <row r="74" spans="1:12" s="110" customFormat="1" ht="15" customHeight="1" x14ac:dyDescent="0.2">
      <c r="A74" s="120"/>
      <c r="B74" s="119"/>
      <c r="C74" s="258"/>
      <c r="D74" s="110" t="s">
        <v>204</v>
      </c>
      <c r="E74" s="113">
        <v>6.7109144542772858</v>
      </c>
      <c r="F74" s="115">
        <v>273</v>
      </c>
      <c r="G74" s="114">
        <v>258</v>
      </c>
      <c r="H74" s="114">
        <v>268</v>
      </c>
      <c r="I74" s="114">
        <v>275</v>
      </c>
      <c r="J74" s="140">
        <v>258</v>
      </c>
      <c r="K74" s="114">
        <v>15</v>
      </c>
      <c r="L74" s="116">
        <v>5.8139534883720927</v>
      </c>
    </row>
    <row r="75" spans="1:12" s="110" customFormat="1" ht="15" customHeight="1" x14ac:dyDescent="0.2">
      <c r="A75" s="120"/>
      <c r="B75" s="119"/>
      <c r="C75" s="258"/>
      <c r="D75" s="267" t="s">
        <v>198</v>
      </c>
      <c r="E75" s="113">
        <v>61.172161172161175</v>
      </c>
      <c r="F75" s="115">
        <v>167</v>
      </c>
      <c r="G75" s="114">
        <v>162</v>
      </c>
      <c r="H75" s="114">
        <v>171</v>
      </c>
      <c r="I75" s="114">
        <v>176</v>
      </c>
      <c r="J75" s="140">
        <v>166</v>
      </c>
      <c r="K75" s="114">
        <v>1</v>
      </c>
      <c r="L75" s="116">
        <v>0.60240963855421692</v>
      </c>
    </row>
    <row r="76" spans="1:12" s="110" customFormat="1" ht="15" customHeight="1" x14ac:dyDescent="0.2">
      <c r="A76" s="120"/>
      <c r="B76" s="119"/>
      <c r="C76" s="258"/>
      <c r="D76" s="267" t="s">
        <v>199</v>
      </c>
      <c r="E76" s="113">
        <v>38.827838827838825</v>
      </c>
      <c r="F76" s="115">
        <v>106</v>
      </c>
      <c r="G76" s="114">
        <v>96</v>
      </c>
      <c r="H76" s="114">
        <v>97</v>
      </c>
      <c r="I76" s="114">
        <v>99</v>
      </c>
      <c r="J76" s="140">
        <v>92</v>
      </c>
      <c r="K76" s="114">
        <v>14</v>
      </c>
      <c r="L76" s="116">
        <v>15.217391304347826</v>
      </c>
    </row>
    <row r="77" spans="1:12" s="110" customFormat="1" ht="15" customHeight="1" x14ac:dyDescent="0.2">
      <c r="A77" s="534"/>
      <c r="B77" s="119" t="s">
        <v>205</v>
      </c>
      <c r="C77" s="268"/>
      <c r="D77" s="182"/>
      <c r="E77" s="113">
        <v>9.815786212878443</v>
      </c>
      <c r="F77" s="115">
        <v>4753</v>
      </c>
      <c r="G77" s="114">
        <v>4720</v>
      </c>
      <c r="H77" s="114">
        <v>5256</v>
      </c>
      <c r="I77" s="114">
        <v>5017</v>
      </c>
      <c r="J77" s="140">
        <v>4894</v>
      </c>
      <c r="K77" s="114">
        <v>-141</v>
      </c>
      <c r="L77" s="116">
        <v>-2.8810788720882714</v>
      </c>
    </row>
    <row r="78" spans="1:12" s="110" customFormat="1" ht="15" customHeight="1" x14ac:dyDescent="0.2">
      <c r="A78" s="120"/>
      <c r="B78" s="119"/>
      <c r="C78" s="268" t="s">
        <v>106</v>
      </c>
      <c r="D78" s="182"/>
      <c r="E78" s="113">
        <v>57.605722701451718</v>
      </c>
      <c r="F78" s="115">
        <v>2738</v>
      </c>
      <c r="G78" s="114">
        <v>2739</v>
      </c>
      <c r="H78" s="114">
        <v>3100</v>
      </c>
      <c r="I78" s="114">
        <v>2915</v>
      </c>
      <c r="J78" s="140">
        <v>2837</v>
      </c>
      <c r="K78" s="114">
        <v>-99</v>
      </c>
      <c r="L78" s="116">
        <v>-3.489601691928093</v>
      </c>
    </row>
    <row r="79" spans="1:12" s="110" customFormat="1" ht="15" customHeight="1" x14ac:dyDescent="0.2">
      <c r="A79" s="123"/>
      <c r="B79" s="124"/>
      <c r="C79" s="260" t="s">
        <v>107</v>
      </c>
      <c r="D79" s="261"/>
      <c r="E79" s="125">
        <v>42.394277298548282</v>
      </c>
      <c r="F79" s="143">
        <v>2015</v>
      </c>
      <c r="G79" s="144">
        <v>1981</v>
      </c>
      <c r="H79" s="144">
        <v>2156</v>
      </c>
      <c r="I79" s="144">
        <v>2102</v>
      </c>
      <c r="J79" s="145">
        <v>2057</v>
      </c>
      <c r="K79" s="144">
        <v>-42</v>
      </c>
      <c r="L79" s="146">
        <v>-2.0418084589207584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48422</v>
      </c>
      <c r="E11" s="114">
        <v>48381</v>
      </c>
      <c r="F11" s="114">
        <v>49920</v>
      </c>
      <c r="G11" s="114">
        <v>48168</v>
      </c>
      <c r="H11" s="140">
        <v>47743</v>
      </c>
      <c r="I11" s="115">
        <v>679</v>
      </c>
      <c r="J11" s="116">
        <v>1.4221980185576943</v>
      </c>
    </row>
    <row r="12" spans="1:15" s="110" customFormat="1" ht="24.95" customHeight="1" x14ac:dyDescent="0.2">
      <c r="A12" s="193" t="s">
        <v>132</v>
      </c>
      <c r="B12" s="194" t="s">
        <v>133</v>
      </c>
      <c r="C12" s="113">
        <v>1.8132253934162157</v>
      </c>
      <c r="D12" s="115">
        <v>878</v>
      </c>
      <c r="E12" s="114">
        <v>839</v>
      </c>
      <c r="F12" s="114">
        <v>904</v>
      </c>
      <c r="G12" s="114">
        <v>900</v>
      </c>
      <c r="H12" s="140">
        <v>871</v>
      </c>
      <c r="I12" s="115">
        <v>7</v>
      </c>
      <c r="J12" s="116">
        <v>0.80367393800229625</v>
      </c>
    </row>
    <row r="13" spans="1:15" s="110" customFormat="1" ht="24.95" customHeight="1" x14ac:dyDescent="0.2">
      <c r="A13" s="193" t="s">
        <v>134</v>
      </c>
      <c r="B13" s="199" t="s">
        <v>214</v>
      </c>
      <c r="C13" s="113">
        <v>1.2473668993432738</v>
      </c>
      <c r="D13" s="115">
        <v>604</v>
      </c>
      <c r="E13" s="114">
        <v>602</v>
      </c>
      <c r="F13" s="114">
        <v>607</v>
      </c>
      <c r="G13" s="114">
        <v>602</v>
      </c>
      <c r="H13" s="140">
        <v>605</v>
      </c>
      <c r="I13" s="115">
        <v>-1</v>
      </c>
      <c r="J13" s="116">
        <v>-0.16528925619834711</v>
      </c>
    </row>
    <row r="14" spans="1:15" s="287" customFormat="1" ht="24" customHeight="1" x14ac:dyDescent="0.2">
      <c r="A14" s="193" t="s">
        <v>215</v>
      </c>
      <c r="B14" s="199" t="s">
        <v>137</v>
      </c>
      <c r="C14" s="113">
        <v>12.469538639461401</v>
      </c>
      <c r="D14" s="115">
        <v>6038</v>
      </c>
      <c r="E14" s="114">
        <v>6103</v>
      </c>
      <c r="F14" s="114">
        <v>6233</v>
      </c>
      <c r="G14" s="114">
        <v>6063</v>
      </c>
      <c r="H14" s="140">
        <v>6205</v>
      </c>
      <c r="I14" s="115">
        <v>-167</v>
      </c>
      <c r="J14" s="116">
        <v>-2.6913779210314264</v>
      </c>
      <c r="K14" s="110"/>
      <c r="L14" s="110"/>
      <c r="M14" s="110"/>
      <c r="N14" s="110"/>
      <c r="O14" s="110"/>
    </row>
    <row r="15" spans="1:15" s="110" customFormat="1" ht="24.75" customHeight="1" x14ac:dyDescent="0.2">
      <c r="A15" s="193" t="s">
        <v>216</v>
      </c>
      <c r="B15" s="199" t="s">
        <v>217</v>
      </c>
      <c r="C15" s="113">
        <v>1.9557226054272852</v>
      </c>
      <c r="D15" s="115">
        <v>947</v>
      </c>
      <c r="E15" s="114">
        <v>970</v>
      </c>
      <c r="F15" s="114">
        <v>995</v>
      </c>
      <c r="G15" s="114">
        <v>961</v>
      </c>
      <c r="H15" s="140">
        <v>968</v>
      </c>
      <c r="I15" s="115">
        <v>-21</v>
      </c>
      <c r="J15" s="116">
        <v>-2.169421487603306</v>
      </c>
    </row>
    <row r="16" spans="1:15" s="287" customFormat="1" ht="24.95" customHeight="1" x14ac:dyDescent="0.2">
      <c r="A16" s="193" t="s">
        <v>218</v>
      </c>
      <c r="B16" s="199" t="s">
        <v>141</v>
      </c>
      <c r="C16" s="113">
        <v>6.5899797612655409</v>
      </c>
      <c r="D16" s="115">
        <v>3191</v>
      </c>
      <c r="E16" s="114">
        <v>3218</v>
      </c>
      <c r="F16" s="114">
        <v>3286</v>
      </c>
      <c r="G16" s="114">
        <v>3147</v>
      </c>
      <c r="H16" s="140">
        <v>3254</v>
      </c>
      <c r="I16" s="115">
        <v>-63</v>
      </c>
      <c r="J16" s="116">
        <v>-1.936078672403196</v>
      </c>
      <c r="K16" s="110"/>
      <c r="L16" s="110"/>
      <c r="M16" s="110"/>
      <c r="N16" s="110"/>
      <c r="O16" s="110"/>
    </row>
    <row r="17" spans="1:15" s="110" customFormat="1" ht="24.95" customHeight="1" x14ac:dyDescent="0.2">
      <c r="A17" s="193" t="s">
        <v>219</v>
      </c>
      <c r="B17" s="199" t="s">
        <v>220</v>
      </c>
      <c r="C17" s="113">
        <v>3.9238362727685763</v>
      </c>
      <c r="D17" s="115">
        <v>1900</v>
      </c>
      <c r="E17" s="114">
        <v>1915</v>
      </c>
      <c r="F17" s="114">
        <v>1952</v>
      </c>
      <c r="G17" s="114">
        <v>1955</v>
      </c>
      <c r="H17" s="140">
        <v>1983</v>
      </c>
      <c r="I17" s="115">
        <v>-83</v>
      </c>
      <c r="J17" s="116">
        <v>-4.1855774079677257</v>
      </c>
    </row>
    <row r="18" spans="1:15" s="287" customFormat="1" ht="24.95" customHeight="1" x14ac:dyDescent="0.2">
      <c r="A18" s="201" t="s">
        <v>144</v>
      </c>
      <c r="B18" s="202" t="s">
        <v>145</v>
      </c>
      <c r="C18" s="113">
        <v>9.6753541778530412</v>
      </c>
      <c r="D18" s="115">
        <v>4685</v>
      </c>
      <c r="E18" s="114">
        <v>4670</v>
      </c>
      <c r="F18" s="114">
        <v>4877</v>
      </c>
      <c r="G18" s="114">
        <v>4645</v>
      </c>
      <c r="H18" s="140">
        <v>4582</v>
      </c>
      <c r="I18" s="115">
        <v>103</v>
      </c>
      <c r="J18" s="116">
        <v>2.247926669576604</v>
      </c>
      <c r="K18" s="110"/>
      <c r="L18" s="110"/>
      <c r="M18" s="110"/>
      <c r="N18" s="110"/>
      <c r="O18" s="110"/>
    </row>
    <row r="19" spans="1:15" s="110" customFormat="1" ht="24.95" customHeight="1" x14ac:dyDescent="0.2">
      <c r="A19" s="193" t="s">
        <v>146</v>
      </c>
      <c r="B19" s="199" t="s">
        <v>147</v>
      </c>
      <c r="C19" s="113">
        <v>16.544132832183717</v>
      </c>
      <c r="D19" s="115">
        <v>8011</v>
      </c>
      <c r="E19" s="114">
        <v>7974</v>
      </c>
      <c r="F19" s="114">
        <v>8410</v>
      </c>
      <c r="G19" s="114">
        <v>7691</v>
      </c>
      <c r="H19" s="140">
        <v>7640</v>
      </c>
      <c r="I19" s="115">
        <v>371</v>
      </c>
      <c r="J19" s="116">
        <v>4.8560209424083771</v>
      </c>
    </row>
    <row r="20" spans="1:15" s="287" customFormat="1" ht="24.95" customHeight="1" x14ac:dyDescent="0.2">
      <c r="A20" s="193" t="s">
        <v>148</v>
      </c>
      <c r="B20" s="199" t="s">
        <v>149</v>
      </c>
      <c r="C20" s="113">
        <v>7.496592457973648</v>
      </c>
      <c r="D20" s="115">
        <v>3630</v>
      </c>
      <c r="E20" s="114">
        <v>3701</v>
      </c>
      <c r="F20" s="114">
        <v>3784</v>
      </c>
      <c r="G20" s="114">
        <v>3712</v>
      </c>
      <c r="H20" s="140">
        <v>3747</v>
      </c>
      <c r="I20" s="115">
        <v>-117</v>
      </c>
      <c r="J20" s="116">
        <v>-3.1224979983987189</v>
      </c>
      <c r="K20" s="110"/>
      <c r="L20" s="110"/>
      <c r="M20" s="110"/>
      <c r="N20" s="110"/>
      <c r="O20" s="110"/>
    </row>
    <row r="21" spans="1:15" s="110" customFormat="1" ht="24.95" customHeight="1" x14ac:dyDescent="0.2">
      <c r="A21" s="201" t="s">
        <v>150</v>
      </c>
      <c r="B21" s="202" t="s">
        <v>151</v>
      </c>
      <c r="C21" s="113">
        <v>3.1679814960142085</v>
      </c>
      <c r="D21" s="115">
        <v>1534</v>
      </c>
      <c r="E21" s="114">
        <v>1482</v>
      </c>
      <c r="F21" s="114">
        <v>1832</v>
      </c>
      <c r="G21" s="114">
        <v>1818</v>
      </c>
      <c r="H21" s="140">
        <v>1570</v>
      </c>
      <c r="I21" s="115">
        <v>-36</v>
      </c>
      <c r="J21" s="116">
        <v>-2.2929936305732483</v>
      </c>
    </row>
    <row r="22" spans="1:15" s="110" customFormat="1" ht="24.95" customHeight="1" x14ac:dyDescent="0.2">
      <c r="A22" s="201" t="s">
        <v>152</v>
      </c>
      <c r="B22" s="199" t="s">
        <v>153</v>
      </c>
      <c r="C22" s="113">
        <v>2.0218082689686505</v>
      </c>
      <c r="D22" s="115">
        <v>979</v>
      </c>
      <c r="E22" s="114">
        <v>991</v>
      </c>
      <c r="F22" s="114">
        <v>983</v>
      </c>
      <c r="G22" s="114">
        <v>918</v>
      </c>
      <c r="H22" s="140">
        <v>919</v>
      </c>
      <c r="I22" s="115">
        <v>60</v>
      </c>
      <c r="J22" s="116">
        <v>6.5288356909684442</v>
      </c>
    </row>
    <row r="23" spans="1:15" s="110" customFormat="1" ht="24.95" customHeight="1" x14ac:dyDescent="0.2">
      <c r="A23" s="193" t="s">
        <v>154</v>
      </c>
      <c r="B23" s="199" t="s">
        <v>155</v>
      </c>
      <c r="C23" s="113">
        <v>2.5484284003139068</v>
      </c>
      <c r="D23" s="115">
        <v>1234</v>
      </c>
      <c r="E23" s="114">
        <v>1237</v>
      </c>
      <c r="F23" s="114">
        <v>1253</v>
      </c>
      <c r="G23" s="114">
        <v>1208</v>
      </c>
      <c r="H23" s="140">
        <v>1220</v>
      </c>
      <c r="I23" s="115">
        <v>14</v>
      </c>
      <c r="J23" s="116">
        <v>1.1475409836065573</v>
      </c>
    </row>
    <row r="24" spans="1:15" s="110" customFormat="1" ht="24.95" customHeight="1" x14ac:dyDescent="0.2">
      <c r="A24" s="193" t="s">
        <v>156</v>
      </c>
      <c r="B24" s="199" t="s">
        <v>221</v>
      </c>
      <c r="C24" s="113">
        <v>5.6627152947007557</v>
      </c>
      <c r="D24" s="115">
        <v>2742</v>
      </c>
      <c r="E24" s="114">
        <v>2737</v>
      </c>
      <c r="F24" s="114">
        <v>2763</v>
      </c>
      <c r="G24" s="114">
        <v>2723</v>
      </c>
      <c r="H24" s="140">
        <v>2733</v>
      </c>
      <c r="I24" s="115">
        <v>9</v>
      </c>
      <c r="J24" s="116">
        <v>0.32930845225027444</v>
      </c>
    </row>
    <row r="25" spans="1:15" s="110" customFormat="1" ht="24.95" customHeight="1" x14ac:dyDescent="0.2">
      <c r="A25" s="193" t="s">
        <v>222</v>
      </c>
      <c r="B25" s="204" t="s">
        <v>159</v>
      </c>
      <c r="C25" s="113">
        <v>3.1122217174011815</v>
      </c>
      <c r="D25" s="115">
        <v>1507</v>
      </c>
      <c r="E25" s="114">
        <v>1459</v>
      </c>
      <c r="F25" s="114">
        <v>1532</v>
      </c>
      <c r="G25" s="114">
        <v>1485</v>
      </c>
      <c r="H25" s="140">
        <v>1389</v>
      </c>
      <c r="I25" s="115">
        <v>118</v>
      </c>
      <c r="J25" s="116">
        <v>8.4953203743700509</v>
      </c>
    </row>
    <row r="26" spans="1:15" s="110" customFormat="1" ht="24.95" customHeight="1" x14ac:dyDescent="0.2">
      <c r="A26" s="201">
        <v>782.78300000000002</v>
      </c>
      <c r="B26" s="203" t="s">
        <v>160</v>
      </c>
      <c r="C26" s="113">
        <v>2.6269051257692784</v>
      </c>
      <c r="D26" s="115">
        <v>1272</v>
      </c>
      <c r="E26" s="114">
        <v>1292</v>
      </c>
      <c r="F26" s="114">
        <v>1407</v>
      </c>
      <c r="G26" s="114">
        <v>1347</v>
      </c>
      <c r="H26" s="140">
        <v>1334</v>
      </c>
      <c r="I26" s="115">
        <v>-62</v>
      </c>
      <c r="J26" s="116">
        <v>-4.6476761619190405</v>
      </c>
    </row>
    <row r="27" spans="1:15" s="110" customFormat="1" ht="24.95" customHeight="1" x14ac:dyDescent="0.2">
      <c r="A27" s="193" t="s">
        <v>161</v>
      </c>
      <c r="B27" s="199" t="s">
        <v>223</v>
      </c>
      <c r="C27" s="113">
        <v>8.1904919251579855</v>
      </c>
      <c r="D27" s="115">
        <v>3966</v>
      </c>
      <c r="E27" s="114">
        <v>3998</v>
      </c>
      <c r="F27" s="114">
        <v>4012</v>
      </c>
      <c r="G27" s="114">
        <v>3899</v>
      </c>
      <c r="H27" s="140">
        <v>3887</v>
      </c>
      <c r="I27" s="115">
        <v>79</v>
      </c>
      <c r="J27" s="116">
        <v>2.0324157447903266</v>
      </c>
    </row>
    <row r="28" spans="1:15" s="110" customFormat="1" ht="24.95" customHeight="1" x14ac:dyDescent="0.2">
      <c r="A28" s="193" t="s">
        <v>163</v>
      </c>
      <c r="B28" s="199" t="s">
        <v>164</v>
      </c>
      <c r="C28" s="113">
        <v>2.9325513196480939</v>
      </c>
      <c r="D28" s="115">
        <v>1420</v>
      </c>
      <c r="E28" s="114">
        <v>1439</v>
      </c>
      <c r="F28" s="114">
        <v>1422</v>
      </c>
      <c r="G28" s="114">
        <v>1432</v>
      </c>
      <c r="H28" s="140">
        <v>1442</v>
      </c>
      <c r="I28" s="115">
        <v>-22</v>
      </c>
      <c r="J28" s="116">
        <v>-1.5256588072122053</v>
      </c>
    </row>
    <row r="29" spans="1:15" s="110" customFormat="1" ht="24.95" customHeight="1" x14ac:dyDescent="0.2">
      <c r="A29" s="193">
        <v>86</v>
      </c>
      <c r="B29" s="199" t="s">
        <v>165</v>
      </c>
      <c r="C29" s="113">
        <v>9.4440543554582632</v>
      </c>
      <c r="D29" s="115">
        <v>4573</v>
      </c>
      <c r="E29" s="114">
        <v>4554</v>
      </c>
      <c r="F29" s="114">
        <v>4583</v>
      </c>
      <c r="G29" s="114">
        <v>4555</v>
      </c>
      <c r="H29" s="140">
        <v>4509</v>
      </c>
      <c r="I29" s="115">
        <v>64</v>
      </c>
      <c r="J29" s="116">
        <v>1.4193834553115989</v>
      </c>
    </row>
    <row r="30" spans="1:15" s="110" customFormat="1" ht="24.95" customHeight="1" x14ac:dyDescent="0.2">
      <c r="A30" s="193">
        <v>87.88</v>
      </c>
      <c r="B30" s="204" t="s">
        <v>166</v>
      </c>
      <c r="C30" s="113">
        <v>8.0190822353475699</v>
      </c>
      <c r="D30" s="115">
        <v>3883</v>
      </c>
      <c r="E30" s="114">
        <v>3832</v>
      </c>
      <c r="F30" s="114">
        <v>3792</v>
      </c>
      <c r="G30" s="114">
        <v>3695</v>
      </c>
      <c r="H30" s="140">
        <v>3660</v>
      </c>
      <c r="I30" s="115">
        <v>223</v>
      </c>
      <c r="J30" s="116">
        <v>6.0928961748633883</v>
      </c>
    </row>
    <row r="31" spans="1:15" s="110" customFormat="1" ht="24.95" customHeight="1" x14ac:dyDescent="0.2">
      <c r="A31" s="193" t="s">
        <v>167</v>
      </c>
      <c r="B31" s="199" t="s">
        <v>168</v>
      </c>
      <c r="C31" s="113">
        <v>3.0275494609888067</v>
      </c>
      <c r="D31" s="115">
        <v>1466</v>
      </c>
      <c r="E31" s="114">
        <v>1471</v>
      </c>
      <c r="F31" s="114">
        <v>1526</v>
      </c>
      <c r="G31" s="114">
        <v>1474</v>
      </c>
      <c r="H31" s="140">
        <v>1429</v>
      </c>
      <c r="I31" s="115">
        <v>37</v>
      </c>
      <c r="J31" s="116">
        <v>2.5892232330300908</v>
      </c>
    </row>
    <row r="32" spans="1:15" s="110" customFormat="1" ht="24.95" customHeight="1" x14ac:dyDescent="0.2">
      <c r="A32" s="193"/>
      <c r="B32" s="288" t="s">
        <v>224</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1.8132253934162157</v>
      </c>
      <c r="D34" s="115">
        <v>878</v>
      </c>
      <c r="E34" s="114">
        <v>839</v>
      </c>
      <c r="F34" s="114">
        <v>904</v>
      </c>
      <c r="G34" s="114">
        <v>900</v>
      </c>
      <c r="H34" s="140">
        <v>871</v>
      </c>
      <c r="I34" s="115">
        <v>7</v>
      </c>
      <c r="J34" s="116">
        <v>0.80367393800229625</v>
      </c>
    </row>
    <row r="35" spans="1:10" s="110" customFormat="1" ht="24.95" customHeight="1" x14ac:dyDescent="0.2">
      <c r="A35" s="292" t="s">
        <v>171</v>
      </c>
      <c r="B35" s="293" t="s">
        <v>172</v>
      </c>
      <c r="C35" s="113">
        <v>23.392259716657719</v>
      </c>
      <c r="D35" s="115">
        <v>11327</v>
      </c>
      <c r="E35" s="114">
        <v>11375</v>
      </c>
      <c r="F35" s="114">
        <v>11717</v>
      </c>
      <c r="G35" s="114">
        <v>11310</v>
      </c>
      <c r="H35" s="140">
        <v>11392</v>
      </c>
      <c r="I35" s="115">
        <v>-65</v>
      </c>
      <c r="J35" s="116">
        <v>-0.5705758426966292</v>
      </c>
    </row>
    <row r="36" spans="1:10" s="110" customFormat="1" ht="24.95" customHeight="1" x14ac:dyDescent="0.2">
      <c r="A36" s="294" t="s">
        <v>173</v>
      </c>
      <c r="B36" s="295" t="s">
        <v>174</v>
      </c>
      <c r="C36" s="125">
        <v>74.794514889926063</v>
      </c>
      <c r="D36" s="143">
        <v>36217</v>
      </c>
      <c r="E36" s="144">
        <v>36167</v>
      </c>
      <c r="F36" s="144">
        <v>37299</v>
      </c>
      <c r="G36" s="144">
        <v>35957</v>
      </c>
      <c r="H36" s="145">
        <v>35479</v>
      </c>
      <c r="I36" s="143">
        <v>738</v>
      </c>
      <c r="J36" s="146">
        <v>2.0801037233292932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2020-09-25T07:26:40Z</dcterms:created>
  <dcterms:modified xsi:type="dcterms:W3CDTF">2020-09-28T08:06:59Z</dcterms:modified>
</cp:coreProperties>
</file>