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K57" i="15"/>
  <c r="L57" i="15" s="1"/>
  <c r="C38" i="24"/>
  <c r="C37" i="24"/>
  <c r="C35" i="24"/>
  <c r="C34" i="24"/>
  <c r="G34" i="24" s="1"/>
  <c r="C33" i="24"/>
  <c r="C32" i="24"/>
  <c r="G32" i="24" s="1"/>
  <c r="C31" i="24"/>
  <c r="C30" i="24"/>
  <c r="C29" i="24"/>
  <c r="C28" i="24"/>
  <c r="C27" i="24"/>
  <c r="C26" i="24"/>
  <c r="G26" i="24" s="1"/>
  <c r="C25" i="24"/>
  <c r="C24" i="24"/>
  <c r="G24" i="24" s="1"/>
  <c r="C23" i="24"/>
  <c r="C22" i="24"/>
  <c r="C21" i="24"/>
  <c r="C20" i="24"/>
  <c r="C19" i="24"/>
  <c r="C18" i="24"/>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15" i="24" l="1"/>
  <c r="J15" i="24"/>
  <c r="H15" i="24"/>
  <c r="K15" i="24"/>
  <c r="F15" i="24"/>
  <c r="K18" i="24"/>
  <c r="H18" i="24"/>
  <c r="F18" i="24"/>
  <c r="D18" i="24"/>
  <c r="J18" i="24"/>
  <c r="F31" i="24"/>
  <c r="D31" i="24"/>
  <c r="J31" i="24"/>
  <c r="H31" i="24"/>
  <c r="K31" i="24"/>
  <c r="K34" i="24"/>
  <c r="J34" i="24"/>
  <c r="H34" i="24"/>
  <c r="F34" i="24"/>
  <c r="D34" i="24"/>
  <c r="G25" i="24"/>
  <c r="M25" i="24"/>
  <c r="E25" i="24"/>
  <c r="L25" i="24"/>
  <c r="I25" i="24"/>
  <c r="K8" i="24"/>
  <c r="H8" i="24"/>
  <c r="F8" i="24"/>
  <c r="D8" i="24"/>
  <c r="J8" i="24"/>
  <c r="D9" i="24"/>
  <c r="J9" i="24"/>
  <c r="H9" i="24"/>
  <c r="K9" i="24"/>
  <c r="F9" i="24"/>
  <c r="F25" i="24"/>
  <c r="D25" i="24"/>
  <c r="J25" i="24"/>
  <c r="H25" i="24"/>
  <c r="K25" i="24"/>
  <c r="K28" i="24"/>
  <c r="J28" i="24"/>
  <c r="H28" i="24"/>
  <c r="F28" i="24"/>
  <c r="D28" i="24"/>
  <c r="G19" i="24"/>
  <c r="M19" i="24"/>
  <c r="E19" i="24"/>
  <c r="L19" i="24"/>
  <c r="I19" i="24"/>
  <c r="G35" i="24"/>
  <c r="M35" i="24"/>
  <c r="E35" i="24"/>
  <c r="L35" i="24"/>
  <c r="I35" i="24"/>
  <c r="D7" i="24"/>
  <c r="J7" i="24"/>
  <c r="H7" i="24"/>
  <c r="K7" i="24"/>
  <c r="F7" i="24"/>
  <c r="F19" i="24"/>
  <c r="D19" i="24"/>
  <c r="J19" i="24"/>
  <c r="H19" i="24"/>
  <c r="K19" i="24"/>
  <c r="K22" i="24"/>
  <c r="J22" i="24"/>
  <c r="H22" i="24"/>
  <c r="F22" i="24"/>
  <c r="D22" i="24"/>
  <c r="F35" i="24"/>
  <c r="D35" i="24"/>
  <c r="J35" i="24"/>
  <c r="H35" i="24"/>
  <c r="K35" i="24"/>
  <c r="B45" i="24"/>
  <c r="B39" i="24"/>
  <c r="G29" i="24"/>
  <c r="M29" i="24"/>
  <c r="E29" i="24"/>
  <c r="L29" i="24"/>
  <c r="I29" i="24"/>
  <c r="K16" i="24"/>
  <c r="H16" i="24"/>
  <c r="F16" i="24"/>
  <c r="D16" i="24"/>
  <c r="J16" i="24"/>
  <c r="F29" i="24"/>
  <c r="D29" i="24"/>
  <c r="J29" i="24"/>
  <c r="H29" i="24"/>
  <c r="K29" i="24"/>
  <c r="K32" i="24"/>
  <c r="J32" i="24"/>
  <c r="H32" i="24"/>
  <c r="F32" i="24"/>
  <c r="D32" i="24"/>
  <c r="G23" i="24"/>
  <c r="M23" i="24"/>
  <c r="E23" i="24"/>
  <c r="L23" i="24"/>
  <c r="I23" i="24"/>
  <c r="F23" i="24"/>
  <c r="D23" i="24"/>
  <c r="J23" i="24"/>
  <c r="H23" i="24"/>
  <c r="K23" i="24"/>
  <c r="K26" i="24"/>
  <c r="J26" i="24"/>
  <c r="H26" i="24"/>
  <c r="F26" i="24"/>
  <c r="D26" i="24"/>
  <c r="G7" i="24"/>
  <c r="M7" i="24"/>
  <c r="E7" i="24"/>
  <c r="L7" i="24"/>
  <c r="I7" i="24"/>
  <c r="G9" i="24"/>
  <c r="M9" i="24"/>
  <c r="E9" i="24"/>
  <c r="L9" i="24"/>
  <c r="I9" i="24"/>
  <c r="G17" i="24"/>
  <c r="M17" i="24"/>
  <c r="E17" i="24"/>
  <c r="L17" i="24"/>
  <c r="I17" i="24"/>
  <c r="G33" i="24"/>
  <c r="M33" i="24"/>
  <c r="E33" i="24"/>
  <c r="L33" i="24"/>
  <c r="I33" i="24"/>
  <c r="D17" i="24"/>
  <c r="J17" i="24"/>
  <c r="H17" i="24"/>
  <c r="K17" i="24"/>
  <c r="F17" i="24"/>
  <c r="K20" i="24"/>
  <c r="J20" i="24"/>
  <c r="H20" i="24"/>
  <c r="F20" i="24"/>
  <c r="D20" i="24"/>
  <c r="F33" i="24"/>
  <c r="D33" i="24"/>
  <c r="J33" i="24"/>
  <c r="H33" i="24"/>
  <c r="K33" i="24"/>
  <c r="H37" i="24"/>
  <c r="F37" i="24"/>
  <c r="D37" i="24"/>
  <c r="K37" i="24"/>
  <c r="J37" i="24"/>
  <c r="I8" i="24"/>
  <c r="M8" i="24"/>
  <c r="E8" i="24"/>
  <c r="L8" i="24"/>
  <c r="G8" i="24"/>
  <c r="G27" i="24"/>
  <c r="M27" i="24"/>
  <c r="E27" i="24"/>
  <c r="L27" i="24"/>
  <c r="I27" i="24"/>
  <c r="B6" i="24"/>
  <c r="B14" i="24"/>
  <c r="F27" i="24"/>
  <c r="D27" i="24"/>
  <c r="J27" i="24"/>
  <c r="H27" i="24"/>
  <c r="K27" i="24"/>
  <c r="K30" i="24"/>
  <c r="J30" i="24"/>
  <c r="H30" i="24"/>
  <c r="F30" i="24"/>
  <c r="D30" i="24"/>
  <c r="G21" i="24"/>
  <c r="M21" i="24"/>
  <c r="E21" i="24"/>
  <c r="L21" i="24"/>
  <c r="I21" i="24"/>
  <c r="M38" i="24"/>
  <c r="E38" i="24"/>
  <c r="L38" i="24"/>
  <c r="G38" i="24"/>
  <c r="I38" i="24"/>
  <c r="F21" i="24"/>
  <c r="D21" i="24"/>
  <c r="J21" i="24"/>
  <c r="H21" i="24"/>
  <c r="K21" i="24"/>
  <c r="K24" i="24"/>
  <c r="J24" i="24"/>
  <c r="H24" i="24"/>
  <c r="F24" i="24"/>
  <c r="D24" i="24"/>
  <c r="D38" i="24"/>
  <c r="K38" i="24"/>
  <c r="J38" i="24"/>
  <c r="H38" i="24"/>
  <c r="F38" i="24"/>
  <c r="G15" i="24"/>
  <c r="M15" i="24"/>
  <c r="E15" i="24"/>
  <c r="L15" i="24"/>
  <c r="I15" i="24"/>
  <c r="G31" i="24"/>
  <c r="M31" i="24"/>
  <c r="E31" i="24"/>
  <c r="L31" i="24"/>
  <c r="I31" i="24"/>
  <c r="C14" i="24"/>
  <c r="C6" i="24"/>
  <c r="I22" i="24"/>
  <c r="M22" i="24"/>
  <c r="E22" i="24"/>
  <c r="L22" i="24"/>
  <c r="I30" i="24"/>
  <c r="M30" i="24"/>
  <c r="E30" i="24"/>
  <c r="L30" i="24"/>
  <c r="C45" i="24"/>
  <c r="C39" i="24"/>
  <c r="G30" i="24"/>
  <c r="I20" i="24"/>
  <c r="M20" i="24"/>
  <c r="E20" i="24"/>
  <c r="L20" i="24"/>
  <c r="I28" i="24"/>
  <c r="M28" i="24"/>
  <c r="E28" i="24"/>
  <c r="L28" i="24"/>
  <c r="I37" i="24"/>
  <c r="G37" i="24"/>
  <c r="L37" i="24"/>
  <c r="G20"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I18" i="24"/>
  <c r="M18" i="24"/>
  <c r="E18" i="24"/>
  <c r="L18" i="24"/>
  <c r="I26" i="24"/>
  <c r="M26" i="24"/>
  <c r="E26" i="24"/>
  <c r="L26" i="24"/>
  <c r="I34" i="24"/>
  <c r="M34" i="24"/>
  <c r="E34" i="24"/>
  <c r="L34" i="24"/>
  <c r="E37" i="24"/>
  <c r="G22" i="24"/>
  <c r="M37" i="24"/>
  <c r="I16" i="24"/>
  <c r="M16" i="24"/>
  <c r="E16" i="24"/>
  <c r="L16" i="24"/>
  <c r="I24" i="24"/>
  <c r="M24" i="24"/>
  <c r="E24" i="24"/>
  <c r="L24" i="24"/>
  <c r="I32" i="24"/>
  <c r="M32" i="24"/>
  <c r="E32" i="24"/>
  <c r="L32" i="24"/>
  <c r="G18" i="24"/>
  <c r="G2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J41" i="24"/>
  <c r="F42" i="24"/>
  <c r="J43" i="24"/>
  <c r="F44" i="24"/>
  <c r="G40" i="24"/>
  <c r="G42" i="24"/>
  <c r="G44" i="24"/>
  <c r="H44" i="24"/>
  <c r="E40" i="24"/>
  <c r="E42" i="24"/>
  <c r="E44" i="24"/>
  <c r="K79" i="24" l="1"/>
  <c r="K78" i="24"/>
  <c r="I39" i="24"/>
  <c r="G39" i="24"/>
  <c r="L39" i="24"/>
  <c r="M39" i="24"/>
  <c r="E39" i="24"/>
  <c r="H39" i="24"/>
  <c r="F39" i="24"/>
  <c r="D39" i="24"/>
  <c r="K39" i="24"/>
  <c r="J39" i="24"/>
  <c r="I45" i="24"/>
  <c r="G45" i="24"/>
  <c r="L45" i="24"/>
  <c r="M45" i="24"/>
  <c r="E45" i="24"/>
  <c r="K14" i="24"/>
  <c r="H14" i="24"/>
  <c r="F14" i="24"/>
  <c r="D14" i="24"/>
  <c r="J14" i="24"/>
  <c r="H45" i="24"/>
  <c r="F45" i="24"/>
  <c r="D45" i="24"/>
  <c r="K45" i="24"/>
  <c r="J45" i="24"/>
  <c r="I79" i="24"/>
  <c r="I6" i="24"/>
  <c r="M6" i="24"/>
  <c r="E6" i="24"/>
  <c r="L6" i="24"/>
  <c r="G6" i="24"/>
  <c r="K6" i="24"/>
  <c r="H6" i="24"/>
  <c r="F6" i="24"/>
  <c r="D6" i="24"/>
  <c r="J6" i="24"/>
  <c r="I14" i="24"/>
  <c r="M14" i="24"/>
  <c r="E14" i="24"/>
  <c r="L14" i="24"/>
  <c r="G14" i="24"/>
  <c r="J77" i="24"/>
  <c r="I78" i="24" s="1"/>
  <c r="I82" i="24" l="1"/>
  <c r="J79" i="24"/>
  <c r="J78" i="24"/>
  <c r="I81" i="24" s="1"/>
  <c r="I83" i="24" l="1"/>
</calcChain>
</file>

<file path=xl/sharedStrings.xml><?xml version="1.0" encoding="utf-8"?>
<sst xmlns="http://schemas.openxmlformats.org/spreadsheetml/2006/main" count="1695" uniqueCount="521">
  <si>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</si>
  <si>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</si>
  <si>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</si>
  <si>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</si>
  <si>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</si>
  <si>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</si>
  <si>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</si>
  <si>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</si>
  <si>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</si>
  <si>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</si>
  <si>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</si>
  <si>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</si>
  <si>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</si>
  <si>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Oldenburg (03458)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</si>
  <si>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</si>
  <si>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</si>
  <si>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</si>
  <si>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</si>
  <si>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</si>
  <si>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</si>
  <si>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</si>
  <si>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</si>
  <si>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</si>
  <si>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</si>
  <si>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</si>
  <si>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</si>
  <si>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</si>
  <si>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</si>
  <si>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</si>
  <si>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</si>
  <si>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</si>
  <si>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</si>
  <si>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</si>
  <si>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</si>
  <si>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</si>
  <si>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</si>
  <si>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</si>
  <si>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</si>
  <si>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</si>
  <si>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</si>
  <si>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</si>
  <si>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</si>
  <si>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</si>
  <si>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</si>
  <si>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</si>
  <si>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</si>
  <si>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</si>
  <si>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</si>
  <si>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</si>
  <si>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</si>
  <si>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</si>
  <si>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</si>
  <si>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</si>
  <si>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</si>
  <si>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</si>
  <si>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</si>
  <si>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</si>
  <si>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</si>
  <si>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</si>
  <si>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</si>
  <si>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</si>
  <si>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</si>
  <si>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</si>
  <si>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</si>
  <si>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</si>
  <si>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</si>
  <si>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</si>
  <si>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</si>
  <si>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</si>
  <si>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</si>
  <si>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</si>
  <si>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</si>
  <si>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</si>
  <si>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</si>
  <si>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</si>
  <si>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</si>
  <si>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</si>
  <si>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</si>
  <si>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</si>
  <si>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</si>
  <si>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</si>
  <si>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</si>
  <si>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</si>
  <si>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</si>
  <si>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</si>
  <si>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</si>
  <si>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</si>
  <si>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</si>
  <si>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</si>
  <si>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</si>
  <si>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</si>
  <si>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</si>
  <si>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Oldenburg (03458);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</si>
  <si>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</si>
  <si>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</si>
  <si>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</si>
  <si>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</si>
  <si>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</si>
  <si>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</si>
  <si>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</si>
  <si>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</si>
  <si>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</si>
  <si>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</si>
  <si>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</si>
  <si>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</si>
  <si>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</si>
  <si>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</si>
  <si>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</si>
  <si>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</si>
  <si>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</si>
  <si>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</si>
  <si>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</si>
  <si>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</si>
  <si>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</si>
  <si>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</si>
  <si>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</si>
  <si>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</si>
  <si>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</si>
  <si>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</si>
  <si>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</si>
  <si>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</si>
  <si>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</si>
  <si>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</si>
  <si>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</si>
  <si>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</si>
  <si>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</si>
  <si>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</si>
  <si>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</si>
  <si>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</si>
  <si>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Niedersachsen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</si>
  <si>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</si>
  <si>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</si>
  <si>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</si>
  <si>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</si>
  <si>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</si>
  <si>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</si>
  <si>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</si>
  <si>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</si>
  <si>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</si>
  <si>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</si>
  <si>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</si>
  <si>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</si>
  <si>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</si>
  <si>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</si>
  <si>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</si>
  <si>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</si>
  <si>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</si>
  <si>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</si>
  <si>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</si>
  <si>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</si>
  <si>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</si>
  <si>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</si>
  <si>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</si>
  <si>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</si>
  <si>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</si>
  <si>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</si>
  <si>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</si>
  <si>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</si>
  <si>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</si>
  <si>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</si>
  <si>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</si>
  <si>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</si>
  <si>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</si>
  <si>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</si>
  <si>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</si>
  <si>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</si>
  <si>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</si>
  <si>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</si>
  <si>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</si>
  <si>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</si>
  <si>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</si>
  <si>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</si>
  <si>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</si>
  <si>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</si>
  <si>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</si>
  <si>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</si>
  <si>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</si>
  <si>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</si>
  <si>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</si>
  <si>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</si>
  <si>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</si>
  <si>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</si>
  <si>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</si>
  <si>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Oldenburg (03458)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</si>
  <si>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</si>
  <si>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</si>
  <si>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</si>
  <si>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</si>
  <si>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</si>
  <si>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</si>
  <si>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</si>
  <si>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</si>
  <si>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</si>
  <si>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</si>
  <si>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</si>
  <si>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</si>
  <si>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</si>
  <si>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</si>
  <si>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</si>
  <si>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</si>
  <si>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</si>
  <si>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</si>
  <si>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</si>
  <si>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</si>
  <si>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</si>
  <si>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</si>
  <si>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</si>
  <si>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</si>
  <si>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</si>
  <si>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</si>
  <si>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</si>
  <si>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</si>
  <si>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</si>
  <si>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</si>
  <si>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</si>
  <si>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</si>
  <si>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</si>
  <si>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</si>
  <si>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</si>
  <si>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</si>
  <si>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</si>
  <si>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</si>
  <si>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</si>
  <si>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</si>
  <si>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</si>
  <si>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</si>
  <si>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</si>
  <si>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</si>
  <si>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</si>
  <si>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</si>
  <si>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</si>
  <si>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</si>
  <si>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</si>
  <si>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</si>
  <si>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</si>
  <si>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</si>
  <si>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</si>
  <si>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</si>
  <si>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</si>
  <si>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</si>
  <si>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</si>
  <si>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</si>
  <si>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</si>
  <si>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</si>
  <si>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</si>
  <si>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</si>
  <si>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</si>
  <si>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</si>
  <si>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</si>
  <si>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</si>
  <si>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</si>
  <si>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</si>
  <si>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</si>
  <si>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</si>
  <si>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</si>
  <si>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</si>
  <si>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</si>
  <si>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</si>
  <si>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</si>
  <si>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</si>
  <si>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</si>
  <si>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</si>
  <si>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</si>
  <si>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</si>
  <si>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</si>
  <si>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</si>
  <si>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</si>
  <si>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</si>
  <si>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</si>
  <si>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</si>
  <si>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</si>
  <si>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</si>
  <si>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</si>
  <si>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</si>
  <si>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</si>
  <si>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</si>
  <si>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</si>
  <si>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</si>
  <si>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</si>
  <si>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</si>
  <si>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</si>
  <si>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</si>
  <si>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</si>
  <si>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</si>
  <si>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</si>
  <si>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</si>
  <si>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</si>
  <si>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</si>
  <si>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</si>
  <si>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</si>
  <si>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</si>
  <si>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</si>
  <si>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</si>
  <si>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</si>
  <si>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</si>
  <si>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</si>
  <si>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</si>
  <si>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</si>
  <si>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</si>
  <si>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</si>
  <si>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</si>
  <si>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</si>
  <si>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</si>
  <si>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</si>
  <si>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</si>
  <si>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</si>
  <si>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</si>
  <si>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</si>
  <si>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</si>
  <si>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</si>
  <si>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</si>
  <si>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</si>
  <si>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</si>
  <si>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</si>
  <si>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</si>
  <si>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</si>
  <si>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</si>
  <si>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</si>
  <si>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</si>
  <si>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</si>
  <si>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</si>
  <si>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</si>
  <si>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</si>
  <si>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</si>
  <si>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</si>
  <si>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</si>
  <si>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</si>
  <si>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</si>
  <si>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</si>
  <si>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</si>
  <si>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</si>
  <si>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</si>
  <si>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</si>
  <si>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</si>
  <si>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</si>
  <si>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</si>
  <si>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</si>
  <si>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</si>
  <si>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</si>
  <si>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</si>
  <si>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</si>
  <si>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</si>
  <si>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</si>
  <si>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</si>
  <si>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</si>
  <si>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</si>
  <si>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</si>
  <si>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</si>
  <si>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</si>
  <si>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</si>
  <si>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</si>
  <si>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</si>
  <si>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</si>
  <si>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</si>
  <si>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</si>
  <si>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</si>
  <si>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</si>
  <si>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</si>
  <si>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</si>
  <si>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</si>
  <si>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</si>
  <si>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</si>
  <si>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</si>
  <si>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</si>
  <si>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</si>
  <si>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</si>
  <si>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</si>
  <si>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</si>
  <si>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</si>
  <si>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</si>
  <si>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</si>
  <si>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</si>
  <si>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</si>
  <si>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Oldenburg (03458);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</si>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</sst>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{4866AD3D-975F-4C49-A270-77F8E51B3F92}</c15:txfldGUID>
                      <c15:f>Daten_Diagramme!$D$6</c15:f>
                      <c15:dlblFieldTableCache>
                        <c:ptCount val="1"/>
                        <c:pt idx="0">
                          <c:v>2.9</c:v>
                        </c:pt>
                      </c15:dlblFieldTableCache>
                    </c15:dlblFTEntry>
                  </c15:dlblFieldTable>
                  <c15:showDataLabelsRange val="0"/>
                </c:ext>
                <c:ext xmlns:c16="http://schemas.microsoft.com/office/drawing/2014/chart" uri="{C3380CC4-5D6E-409C-BE32-E72D297353CC}">
                  <c16:uniqueId val="{00000000-48C9-4A6E-8668-286559801DBF}"/>
                </c:ext>
              </c:extLst>
            </c:dLbl>
            <c:dLbl>
              <c:idx val="1"/>
              <c:tx>
                <c:strRef>
                  <c:f>Daten_Diagramme!$D$7</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{9F077D6B-8F5C-4EC6-8598-075F8DCE8A7E}</c15:txfldGUID>
                      <c15:f>Daten_Diagramme!$D$7</c15:f>
                      <c15:dlblFieldTableCache>
                        <c:ptCount val="1"/>
                        <c:pt idx="0">
                          <c:v>1.4</c:v>
                        </c:pt>
                      </c15:dlblFieldTableCache>
                    </c15:dlblFTEntry>
                  </c15:dlblFieldTable>
                  <c15:showDataLabelsRange val="0"/>
                </c:ext>
                <c:ext xmlns:c16="http://schemas.microsoft.com/office/drawing/2014/chart" uri="{C3380CC4-5D6E-409C-BE32-E72D297353CC}">
                  <c16:uniqueId val="{00000001-48C9-4A6E-8668-286559801DB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{AFEEDF7F-61F6-4E00-BFC1-B3EC4744CCDC}</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8C9-4A6E-8668-286559801DB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{BCB58D99-B85D-44AB-B1FA-F73A5A2DAB28}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8C9-4A6E-8668-286559801DB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2.9335213100531394</c:v>
                </c:pt>
                <c:pt idx="1">
                  <c:v>1.4040057212208159</c:v>
                </c:pt>
                <c:pt idx="2">
                  <c:v>1.1186464311118853</c:v>
                </c:pt>
                <c:pt idx="3">
                  <c:v>1.0875687030768</c:v>
                </c:pt>
              </c:numCache>
            </c:numRef>
          </c:val>
          <c:extLst>
            <c:ext xmlns:c16="http://schemas.microsoft.com/office/drawing/2014/chart" uri="{C3380CC4-5D6E-409C-BE32-E72D297353CC}">
              <c16:uniqueId val="{00000004-48C9-4A6E-8668-286559801DB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{74E9948B-C595-4B3B-AB5C-2F8E2AEB30B2}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8C9-4A6E-8668-286559801DB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{8180B2EC-041C-4473-AD71-CAA47DF2C12E}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8C9-4A6E-8668-286559801DB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{2A43E309-A93B-4807-9839-9E2161A004F4}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8C9-4A6E-8668-286559801DB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{07A040B7-0154-4E2F-96E4-6744983BA8CA}</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8C9-4A6E-8668-286559801DB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8C9-4A6E-8668-286559801DB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8C9-4A6E-8668-286559801DB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{F6540103-B090-4952-919C-46F45BE00D69}</c15:txfldGUID>
                      <c15:f>Daten_Diagramme!$E$6</c15:f>
                      <c15:dlblFieldTableCache>
                        <c:ptCount val="1"/>
                        <c:pt idx="0">
                          <c:v>-2.4</c:v>
                        </c:pt>
                      </c15:dlblFieldTableCache>
                    </c15:dlblFTEntry>
                  </c15:dlblFieldTable>
                  <c15:showDataLabelsRange val="0"/>
                </c:ext>
                <c:ext xmlns:c16="http://schemas.microsoft.com/office/drawing/2014/chart" uri="{C3380CC4-5D6E-409C-BE32-E72D297353CC}">
                  <c16:uniqueId val="{00000000-DEC0-419A-BD81-D7F81A24CA2C}"/>
                </c:ext>
              </c:extLst>
            </c:dLbl>
            <c:dLbl>
              <c:idx val="1"/>
              <c:tx>
                <c:strRef>
                  <c:f>Daten_Diagramme!$E$7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{4DB1DED6-3917-4372-853F-C04E46DFE50B}</c15:txfldGUID>
                      <c15:f>Daten_Diagramme!$E$7</c15:f>
                      <c15:dlblFieldTableCache>
                        <c:ptCount val="1"/>
                        <c:pt idx="0">
                          <c:v>-2.9</c:v>
                        </c:pt>
                      </c15:dlblFieldTableCache>
                    </c15:dlblFTEntry>
                  </c15:dlblFieldTable>
                  <c15:showDataLabelsRange val="0"/>
                </c:ext>
                <c:ext xmlns:c16="http://schemas.microsoft.com/office/drawing/2014/chart" uri="{C3380CC4-5D6E-409C-BE32-E72D297353CC}">
                  <c16:uniqueId val="{00000001-DEC0-419A-BD81-D7F81A24CA2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{5D719837-9A7F-4863-8F2C-ED15801B3262}</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EC0-419A-BD81-D7F81A24CA2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{FB2AC226-FAA0-443A-A868-F8A96D32D034}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EC0-419A-BD81-D7F81A24CA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-2.3787586900075381</c:v>
                </c:pt>
                <c:pt idx="1">
                  <c:v>-2.8801937126160149</c:v>
                </c:pt>
                <c:pt idx="2">
                  <c:v>-2.7637010795899166</c:v>
                </c:pt>
                <c:pt idx="3">
                  <c:v>-2.8655893304673015</c:v>
                </c:pt>
              </c:numCache>
            </c:numRef>
          </c:val>
          <c:extLst>
            <c:ext xmlns:c16="http://schemas.microsoft.com/office/drawing/2014/chart" uri="{C3380CC4-5D6E-409C-BE32-E72D297353CC}">
              <c16:uniqueId val="{00000004-DEC0-419A-BD81-D7F81A24CA2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{63FBFD80-F2E2-4A90-B238-FAC8ECBEF50A}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EC0-419A-BD81-D7F81A24CA2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{C9D11D34-4B5F-47A7-8BDC-2880C8B77056}</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EC0-419A-BD81-D7F81A24CA2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{F8565EC2-ABBF-4BED-9117-0422A1B5A743}</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EC0-419A-BD81-D7F81A24CA2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{A8044663-BCC2-4300-B972-FBD4EA0D61D1}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EC0-419A-BD81-D7F81A24CA2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EC0-419A-BD81-D7F81A24CA2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EC0-419A-BD81-D7F81A24CA2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{1787FA41-1CFF-4036-AC32-267981C8949A}</c15:txfldGUID>
                      <c15:f>Daten_Diagramme!$D$14</c15:f>
                      <c15:dlblFieldTableCache>
                        <c:ptCount val="1"/>
                        <c:pt idx="0">
                          <c:v>2.9</c:v>
                        </c:pt>
                      </c15:dlblFieldTableCache>
                    </c15:dlblFTEntry>
                  </c15:dlblFieldTable>
                  <c15:showDataLabelsRange val="0"/>
                </c:ext>
                <c:ext xmlns:c16="http://schemas.microsoft.com/office/drawing/2014/chart" uri="{C3380CC4-5D6E-409C-BE32-E72D297353CC}">
                  <c16:uniqueId val="{00000000-236D-40E1-AB8B-7097E000432F}"/>
                </c:ext>
              </c:extLst>
            </c:dLbl>
            <c:dLbl>
              <c:idx val="1"/>
              <c:tx>
                <c:strRef>
                  <c:f>Daten_Diagramme!$D$15</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{727C47A1-16DB-42F0-9ABA-8F187222E469}</c15:txfldGUID>
                      <c15:f>Daten_Diagramme!$D$15</c15:f>
                      <c15:dlblFieldTableCache>
                        <c:ptCount val="1"/>
                        <c:pt idx="0">
                          <c:v>-1.5</c:v>
                        </c:pt>
                      </c15:dlblFieldTableCache>
                    </c15:dlblFTEntry>
                  </c15:dlblFieldTable>
                  <c15:showDataLabelsRange val="0"/>
                </c:ext>
                <c:ext xmlns:c16="http://schemas.microsoft.com/office/drawing/2014/chart" uri="{C3380CC4-5D6E-409C-BE32-E72D297353CC}">
                  <c16:uniqueId val="{00000001-236D-40E1-AB8B-7097E000432F}"/>
                </c:ext>
              </c:extLst>
            </c:dLbl>
            <c:dLbl>
              <c:idx val="2"/>
              <c:tx>
                <c:strRef>
                  <c:f>Daten_Diagramme!$D$16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{8E85122F-A668-44D5-A9FE-8F3AB9C15213}</c15:txfldGUID>
                      <c15:f>Daten_Diagramme!$D$16</c15:f>
                      <c15:dlblFieldTableCache>
                        <c:ptCount val="1"/>
                        <c:pt idx="0">
                          <c:v>-4.2</c:v>
                        </c:pt>
                      </c15:dlblFieldTableCache>
                    </c15:dlblFTEntry>
                  </c15:dlblFieldTable>
                  <c15:showDataLabelsRange val="0"/>
                </c:ext>
                <c:ext xmlns:c16="http://schemas.microsoft.com/office/drawing/2014/chart" uri="{C3380CC4-5D6E-409C-BE32-E72D297353CC}">
                  <c16:uniqueId val="{00000002-236D-40E1-AB8B-7097E000432F}"/>
                </c:ext>
              </c:extLst>
            </c:dLbl>
            <c:dLbl>
              <c:idx val="3"/>
              <c:tx>
                <c:strRef>
                  <c:f>Daten_Diagramme!$D$17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{22013E54-9ABE-49DB-90EC-12F1C4BAE596}</c15:txfldGUID>
                      <c15:f>Daten_Diagramme!$D$17</c15:f>
                      <c15:dlblFieldTableCache>
                        <c:ptCount val="1"/>
                        <c:pt idx="0">
                          <c:v>3.4</c:v>
                        </c:pt>
                      </c15:dlblFieldTableCache>
                    </c15:dlblFTEntry>
                  </c15:dlblFieldTable>
                  <c15:showDataLabelsRange val="0"/>
                </c:ext>
                <c:ext xmlns:c16="http://schemas.microsoft.com/office/drawing/2014/chart" uri="{C3380CC4-5D6E-409C-BE32-E72D297353CC}">
                  <c16:uniqueId val="{00000003-236D-40E1-AB8B-7097E000432F}"/>
                </c:ext>
              </c:extLst>
            </c:dLbl>
            <c:dLbl>
              <c:idx val="4"/>
              <c:tx>
                <c:strRef>
                  <c:f>Daten_Diagramme!$D$18</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{80AB8132-5EFC-4687-A794-83A051A19E2F}</c15:txfldGUID>
                      <c15:f>Daten_Diagramme!$D$18</c15:f>
                      <c15:dlblFieldTableCache>
                        <c:ptCount val="1"/>
                        <c:pt idx="0">
                          <c:v>10.4</c:v>
                        </c:pt>
                      </c15:dlblFieldTableCache>
                    </c15:dlblFTEntry>
                  </c15:dlblFieldTable>
                  <c15:showDataLabelsRange val="0"/>
                </c:ext>
                <c:ext xmlns:c16="http://schemas.microsoft.com/office/drawing/2014/chart" uri="{C3380CC4-5D6E-409C-BE32-E72D297353CC}">
                  <c16:uniqueId val="{00000004-236D-40E1-AB8B-7097E000432F}"/>
                </c:ext>
              </c:extLst>
            </c:dLbl>
            <c:dLbl>
              <c:idx val="5"/>
              <c:tx>
                <c:strRef>
                  <c:f>Daten_Diagramme!$D$19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{66D92F3E-B419-4C42-8B87-2A00BE0BBE77}</c15:txfldGUID>
                      <c15:f>Daten_Diagramme!$D$19</c15:f>
                      <c15:dlblFieldTableCache>
                        <c:ptCount val="1"/>
                        <c:pt idx="0">
                          <c:v>0.2</c:v>
                        </c:pt>
                      </c15:dlblFieldTableCache>
                    </c15:dlblFTEntry>
                  </c15:dlblFieldTable>
                  <c15:showDataLabelsRange val="0"/>
                </c:ext>
                <c:ext xmlns:c16="http://schemas.microsoft.com/office/drawing/2014/chart" uri="{C3380CC4-5D6E-409C-BE32-E72D297353CC}">
                  <c16:uniqueId val="{00000005-236D-40E1-AB8B-7097E000432F}"/>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{DE911D79-430F-4ABE-A3F1-188D6EF1434A}</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236D-40E1-AB8B-7097E000432F}"/>
                </c:ext>
              </c:extLst>
            </c:dLbl>
            <c:dLbl>
              <c:idx val="7"/>
              <c:tx>
                <c:strRef>
                  <c:f>Daten_Diagramme!$D$21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{3A1067B9-3A64-4B3A-90C5-2E1665B21C6C}</c15:txfldGUID>
                      <c15:f>Daten_Diagramme!$D$21</c15:f>
                      <c15:dlblFieldTableCache>
                        <c:ptCount val="1"/>
                        <c:pt idx="0">
                          <c:v>2.8</c:v>
                        </c:pt>
                      </c15:dlblFieldTableCache>
                    </c15:dlblFTEntry>
                  </c15:dlblFieldTable>
                  <c15:showDataLabelsRange val="0"/>
                </c:ext>
                <c:ext xmlns:c16="http://schemas.microsoft.com/office/drawing/2014/chart" uri="{C3380CC4-5D6E-409C-BE32-E72D297353CC}">
                  <c16:uniqueId val="{00000007-236D-40E1-AB8B-7097E000432F}"/>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{D70AA0CB-B60F-47F0-A148-5631F764D208}</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236D-40E1-AB8B-7097E000432F}"/>
                </c:ext>
              </c:extLst>
            </c:dLbl>
            <c:dLbl>
              <c:idx val="9"/>
              <c:tx>
                <c:strRef>
                  <c:f>Daten_Diagramme!$D$23</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{2740A990-CA09-4C29-A7D2-1697733316C6}</c15:txfldGUID>
                      <c15:f>Daten_Diagramme!$D$23</c15:f>
                      <c15:dlblFieldTableCache>
                        <c:ptCount val="1"/>
                        <c:pt idx="0">
                          <c:v>6.6</c:v>
                        </c:pt>
                      </c15:dlblFieldTableCache>
                    </c15:dlblFTEntry>
                  </c15:dlblFieldTable>
                  <c15:showDataLabelsRange val="0"/>
                </c:ext>
                <c:ext xmlns:c16="http://schemas.microsoft.com/office/drawing/2014/chart" uri="{C3380CC4-5D6E-409C-BE32-E72D297353CC}">
                  <c16:uniqueId val="{00000009-236D-40E1-AB8B-7097E000432F}"/>
                </c:ext>
              </c:extLst>
            </c:dLbl>
            <c:dLbl>
              <c:idx val="10"/>
              <c:tx>
                <c:strRef>
                  <c:f>Daten_Diagramme!$D$24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{7AE34DBD-2713-41DA-82F9-61446C959BF2}</c15:txfldGUID>
                      <c15:f>Daten_Diagramme!$D$24</c15:f>
                      <c15:dlblFieldTableCache>
                        <c:ptCount val="1"/>
                        <c:pt idx="0">
                          <c:v>2.9</c:v>
                        </c:pt>
                      </c15:dlblFieldTableCache>
                    </c15:dlblFTEntry>
                  </c15:dlblFieldTable>
                  <c15:showDataLabelsRange val="0"/>
                </c:ext>
                <c:ext xmlns:c16="http://schemas.microsoft.com/office/drawing/2014/chart" uri="{C3380CC4-5D6E-409C-BE32-E72D297353CC}">
                  <c16:uniqueId val="{0000000A-236D-40E1-AB8B-7097E000432F}"/>
                </c:ext>
              </c:extLst>
            </c:dLbl>
            <c:dLbl>
              <c:idx val="11"/>
              <c:tx>
                <c:strRef>
                  <c:f>Daten_Diagramme!$D$25</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{F3E1D4EA-48BF-493C-AFEF-35E3B974AF65}</c15:txfldGUID>
                      <c15:f>Daten_Diagramme!$D$25</c15:f>
                      <c15:dlblFieldTableCache>
                        <c:ptCount val="1"/>
                        <c:pt idx="0">
                          <c:v>8.4</c:v>
                        </c:pt>
                      </c15:dlblFieldTableCache>
                    </c15:dlblFTEntry>
                  </c15:dlblFieldTable>
                  <c15:showDataLabelsRange val="0"/>
                </c:ext>
                <c:ext xmlns:c16="http://schemas.microsoft.com/office/drawing/2014/chart" uri="{C3380CC4-5D6E-409C-BE32-E72D297353CC}">
                  <c16:uniqueId val="{0000000B-236D-40E1-AB8B-7097E000432F}"/>
                </c:ext>
              </c:extLst>
            </c:dLbl>
            <c:dLbl>
              <c:idx val="12"/>
              <c:tx>
                <c:strRef>
                  <c:f>Daten_Diagramme!$D$26</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{B108A7A1-7BB0-498D-A211-B7E8DB41184C}</c15:txfldGUID>
                      <c15:f>Daten_Diagramme!$D$26</c15:f>
                      <c15:dlblFieldTableCache>
                        <c:ptCount val="1"/>
                        <c:pt idx="0">
                          <c:v>-2.3</c:v>
                        </c:pt>
                      </c15:dlblFieldTableCache>
                    </c15:dlblFTEntry>
                  </c15:dlblFieldTable>
                  <c15:showDataLabelsRange val="0"/>
                </c:ext>
                <c:ext xmlns:c16="http://schemas.microsoft.com/office/drawing/2014/chart" uri="{C3380CC4-5D6E-409C-BE32-E72D297353CC}">
                  <c16:uniqueId val="{0000000C-236D-40E1-AB8B-7097E000432F}"/>
                </c:ext>
              </c:extLst>
            </c:dLbl>
            <c:dLbl>
              <c:idx val="13"/>
              <c:tx>
                <c:strRef>
                  <c:f>Daten_Diagramme!$D$27</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{44F82570-97FC-43F7-9FB0-D2555E95CACE}</c15:txfldGUID>
                      <c15:f>Daten_Diagramme!$D$27</c15:f>
                      <c15:dlblFieldTableCache>
                        <c:ptCount val="1"/>
                        <c:pt idx="0">
                          <c:v>-3.7</c:v>
                        </c:pt>
                      </c15:dlblFieldTableCache>
                    </c15:dlblFTEntry>
                  </c15:dlblFieldTable>
                  <c15:showDataLabelsRange val="0"/>
                </c:ext>
                <c:ext xmlns:c16="http://schemas.microsoft.com/office/drawing/2014/chart" uri="{C3380CC4-5D6E-409C-BE32-E72D297353CC}">
                  <c16:uniqueId val="{0000000D-236D-40E1-AB8B-7097E000432F}"/>
                </c:ext>
              </c:extLst>
            </c:dLbl>
            <c:dLbl>
              <c:idx val="14"/>
              <c:tx>
                <c:strRef>
                  <c:f>Daten_Diagramme!$D$28</c:f>
                  <c:strCache>
                    <c:ptCount val="1"/>
                    <c:pt idx="0">
                      <c:v>10.4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{CF379E97-B9F8-4B1B-A35C-21F10A69DB71}</c15:txfldGUID>
                      <c15:f>Daten_Diagramme!$D$28</c15:f>
                      <c15:dlblFieldTableCache>
                        <c:ptCount val="1"/>
                        <c:pt idx="0">
                          <c:v>10.4</c:v>
                        </c:pt>
                      </c15:dlblFieldTableCache>
                    </c15:dlblFTEntry>
                  </c15:dlblFieldTable>
                  <c15:showDataLabelsRange val="0"/>
                </c:ext>
                <c:ext xmlns:c16="http://schemas.microsoft.com/office/drawing/2014/chart" uri="{C3380CC4-5D6E-409C-BE32-E72D297353CC}">
                  <c16:uniqueId val="{0000000E-236D-40E1-AB8B-7097E000432F}"/>
                </c:ext>
              </c:extLst>
            </c:dLbl>
            <c:dLbl>
              <c:idx val="15"/>
              <c:tx>
                <c:strRef>
                  <c:f>Daten_Diagramme!$D$29</c:f>
                  <c:strCache>
                    <c:ptCount val="1"/>
                    <c:pt idx="0">
                      <c:v>-20.1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{642605E8-F010-48E2-8351-31FBD114BB27}</c15:txfldGUID>
                      <c15:f>Daten_Diagramme!$D$29</c15:f>
                      <c15:dlblFieldTableCache>
                        <c:ptCount val="1"/>
                        <c:pt idx="0">
                          <c:v>-20.1</c:v>
                        </c:pt>
                      </c15:dlblFieldTableCache>
                    </c15:dlblFTEntry>
                  </c15:dlblFieldTable>
                  <c15:showDataLabelsRange val="0"/>
                </c:ext>
                <c:ext xmlns:c16="http://schemas.microsoft.com/office/drawing/2014/chart" uri="{C3380CC4-5D6E-409C-BE32-E72D297353CC}">
                  <c16:uniqueId val="{0000000F-236D-40E1-AB8B-7097E000432F}"/>
                </c:ext>
              </c:extLst>
            </c:dLbl>
            <c:dLbl>
              <c:idx val="16"/>
              <c:tx>
                <c:strRef>
                  <c:f>Daten_Diagramme!$D$30</c:f>
                  <c:strCache>
                    <c:ptCount val="1"/>
                    <c:pt idx="0">
                      <c:v>9.9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{E0363EF2-39CB-4D55-AAFD-5FFDA9BED743}</c15:txfldGUID>
                      <c15:f>Daten_Diagramme!$D$30</c15:f>
                      <c15:dlblFieldTableCache>
                        <c:ptCount val="1"/>
                        <c:pt idx="0">
                          <c:v>9.9</c:v>
                        </c:pt>
                      </c15:dlblFieldTableCache>
                    </c15:dlblFTEntry>
                  </c15:dlblFieldTable>
                  <c15:showDataLabelsRange val="0"/>
                </c:ext>
                <c:ext xmlns:c16="http://schemas.microsoft.com/office/drawing/2014/chart" uri="{C3380CC4-5D6E-409C-BE32-E72D297353CC}">
                  <c16:uniqueId val="{00000010-236D-40E1-AB8B-7097E000432F}"/>
                </c:ext>
              </c:extLst>
            </c:dLbl>
            <c:dLbl>
              <c:idx val="17"/>
              <c:tx>
                <c:strRef>
                  <c:f>Daten_Diagramme!$D$31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{19EF0874-5E52-4A9E-B245-5721A0814FC1}</c15:txfldGUID>
                      <c15:f>Daten_Diagramme!$D$31</c15:f>
                      <c15:dlblFieldTableCache>
                        <c:ptCount val="1"/>
                        <c:pt idx="0">
                          <c:v>-0.7</c:v>
                        </c:pt>
                      </c15:dlblFieldTableCache>
                    </c15:dlblFTEntry>
                  </c15:dlblFieldTable>
                  <c15:showDataLabelsRange val="0"/>
                </c:ext>
                <c:ext xmlns:c16="http://schemas.microsoft.com/office/drawing/2014/chart" uri="{C3380CC4-5D6E-409C-BE32-E72D297353CC}">
                  <c16:uniqueId val="{00000011-236D-40E1-AB8B-7097E000432F}"/>
                </c:ext>
              </c:extLst>
            </c:dLbl>
            <c:dLbl>
              <c:idx val="18"/>
              <c:tx>
                <c:strRef>
                  <c:f>Daten_Diagramme!$D$32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{D503A192-1A1E-417D-99E0-384617B75EE8}</c15:txfldGUID>
                      <c15:f>Daten_Diagramme!$D$32</c15:f>
                      <c15:dlblFieldTableCache>
                        <c:ptCount val="1"/>
                        <c:pt idx="0">
                          <c:v>2.1</c:v>
                        </c:pt>
                      </c15:dlblFieldTableCache>
                    </c15:dlblFTEntry>
                  </c15:dlblFieldTable>
                  <c15:showDataLabelsRange val="0"/>
                </c:ext>
                <c:ext xmlns:c16="http://schemas.microsoft.com/office/drawing/2014/chart" uri="{C3380CC4-5D6E-409C-BE32-E72D297353CC}">
                  <c16:uniqueId val="{00000012-236D-40E1-AB8B-7097E000432F}"/>
                </c:ext>
              </c:extLst>
            </c:dLbl>
            <c:dLbl>
              <c:idx val="19"/>
              <c:tx>
                <c:strRef>
                  <c:f>Daten_Diagramme!$D$33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{6914367C-DA43-458A-96EF-47A0C89168EE}</c15:txfldGUID>
                      <c15:f>Daten_Diagramme!$D$33</c15:f>
                      <c15:dlblFieldTableCache>
                        <c:ptCount val="1"/>
                        <c:pt idx="0">
                          <c:v>2.4</c:v>
                        </c:pt>
                      </c15:dlblFieldTableCache>
                    </c15:dlblFTEntry>
                  </c15:dlblFieldTable>
                  <c15:showDataLabelsRange val="0"/>
                </c:ext>
                <c:ext xmlns:c16="http://schemas.microsoft.com/office/drawing/2014/chart" uri="{C3380CC4-5D6E-409C-BE32-E72D297353CC}">
                  <c16:uniqueId val="{00000013-236D-40E1-AB8B-7097E000432F}"/>
                </c:ext>
              </c:extLst>
            </c:dLbl>
            <c:dLbl>
              <c:idx val="20"/>
              <c:tx>
                <c:strRef>
                  <c:f>Daten_Diagramme!$D$34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{55F9EF04-274A-4964-B602-E112FDD609C4}</c15:txfldGUID>
                      <c15:f>Daten_Diagramme!$D$34</c15:f>
                      <c15:dlblFieldTableCache>
                        <c:ptCount val="1"/>
                        <c:pt idx="0">
                          <c:v>3.6</c:v>
                        </c:pt>
                      </c15:dlblFieldTableCache>
                    </c15:dlblFTEntry>
                  </c15:dlblFieldTable>
                  <c15:showDataLabelsRange val="0"/>
                </c:ext>
                <c:ext xmlns:c16="http://schemas.microsoft.com/office/drawing/2014/chart" uri="{C3380CC4-5D6E-409C-BE32-E72D297353CC}">
                  <c16:uniqueId val="{00000014-236D-40E1-AB8B-7097E000432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{DAF4AB99-C6AF-4B00-A3F7-91534DDFC1A4}</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236D-40E1-AB8B-7097E000432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{9B1D501F-1240-4E96-9A4E-D6BDCCECC74D}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236D-40E1-AB8B-7097E000432F}"/>
                </c:ext>
              </c:extLst>
            </c:dLbl>
            <c:dLbl>
              <c:idx val="23"/>
              <c:tx>
                <c:strRef>
                  <c:f>Daten_Diagramme!$D$37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{92C17587-0B8D-4B5E-8AD4-55A29F5A467B}</c15:txfldGUID>
                      <c15:f>Daten_Diagramme!$D$37</c15:f>
                      <c15:dlblFieldTableCache>
                        <c:ptCount val="1"/>
                        <c:pt idx="0">
                          <c:v>-1.5</c:v>
                        </c:pt>
                      </c15:dlblFieldTableCache>
                    </c15:dlblFTEntry>
                  </c15:dlblFieldTable>
                  <c15:showDataLabelsRange val="0"/>
                </c:ext>
                <c:ext xmlns:c16="http://schemas.microsoft.com/office/drawing/2014/chart" uri="{C3380CC4-5D6E-409C-BE32-E72D297353CC}">
                  <c16:uniqueId val="{00000017-236D-40E1-AB8B-7097E000432F}"/>
                </c:ext>
              </c:extLst>
            </c:dLbl>
            <c:dLbl>
              <c:idx val="24"/>
              <c:layout>
                <c:manualLayout>
                  <c:x val="4.7769028871392123E-3"/>
                  <c:y val="-4.6876052205785108E-5"/>
                </c:manualLayout>
              </c:layout>
              <c:tx>
                <c:strRef>
                  <c:f>Daten_Diagramme!$D$38</c:f>
                  <c:strCache>
                    <c:ptCount val="1"/>
                    <c:pt idx="0">
                      <c:v>2.9</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{BCC4B53B-9EFE-44D3-AA38-B09590D41DB6}</c15:txfldGUID>
                      <c15:f>Daten_Diagramme!$D$38</c15:f>
                      <c15:dlblFieldTableCache>
                        <c:ptCount val="1"/>
                        <c:pt idx="0">
                          <c:v>2.9</c:v>
                        </c:pt>
                      </c15:dlblFieldTableCache>
                    </c15:dlblFTEntry>
                  </c15:dlblFieldTable>
                  <c15:showDataLabelsRange val="0"/>
                </c:ext>
                <c:ext xmlns:c16="http://schemas.microsoft.com/office/drawing/2014/chart" uri="{C3380CC4-5D6E-409C-BE32-E72D297353CC}">
                  <c16:uniqueId val="{00000018-236D-40E1-AB8B-7097E000432F}"/>
                </c:ext>
              </c:extLst>
            </c:dLbl>
            <c:dLbl>
              <c:idx val="25"/>
              <c:tx>
                <c:strRef>
                  <c:f>Daten_Diagramme!$D$39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{AC79BE90-E8E5-45E8-BB5D-17C5099CD521}</c15:txfldGUID>
                      <c15:f>Daten_Diagramme!$D$39</c15:f>
                      <c15:dlblFieldTableCache>
                        <c:ptCount val="1"/>
                        <c:pt idx="0">
                          <c:v>3.2</c:v>
                        </c:pt>
                      </c15:dlblFieldTableCache>
                    </c15:dlblFTEntry>
                  </c15:dlblFieldTable>
                  <c15:showDataLabelsRange val="0"/>
                </c:ext>
                <c:ext xmlns:c16="http://schemas.microsoft.com/office/drawing/2014/chart" uri="{C3380CC4-5D6E-409C-BE32-E72D297353CC}">
                  <c16:uniqueId val="{00000019-236D-40E1-AB8B-7097E000432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{53D743CE-84A6-46E8-9824-C77688B98AD1}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236D-40E1-AB8B-7097E000432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{2B84F913-2D8A-4CD3-81F3-A1DFF44CE820}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236D-40E1-AB8B-7097E000432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{771C9C03-1FDE-4DB7-9DDA-2C27E8AF4275}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236D-40E1-AB8B-7097E000432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{EF96170C-C79C-489B-9CF5-AFB26E097425}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236D-40E1-AB8B-7097E000432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{6677993D-187B-4DBA-AB15-F9DDDC91C06F}</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236D-40E1-AB8B-7097E000432F}"/>
                </c:ext>
              </c:extLst>
            </c:dLbl>
            <c:dLbl>
              <c:idx val="31"/>
              <c:tx>
                <c:strRef>
                  <c:f>Daten_Diagramme!$D$45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{6BDD1AE4-78EF-4942-ABF0-B48C511A6B62}</c15:txfldGUID>
                      <c15:f>Daten_Diagramme!$D$45</c15:f>
                      <c15:dlblFieldTableCache>
                        <c:ptCount val="1"/>
                        <c:pt idx="0">
                          <c:v>3.2</c:v>
                        </c:pt>
                      </c15:dlblFieldTableCache>
                    </c15:dlblFTEntry>
                  </c15:dlblFieldTable>
                  <c15:showDataLabelsRange val="0"/>
                </c:ext>
                <c:ext xmlns:c16="http://schemas.microsoft.com/office/drawing/2014/chart" uri="{C3380CC4-5D6E-409C-BE32-E72D297353CC}">
                  <c16:uniqueId val="{0000001F-236D-40E1-AB8B-7097E00043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2.9335213100531394</c:v>
                </c:pt>
                <c:pt idx="1">
                  <c:v>-1.4991181657848325</c:v>
                </c:pt>
                <c:pt idx="2">
                  <c:v>-4.2031523642732047</c:v>
                </c:pt>
                <c:pt idx="3">
                  <c:v>3.4278258806784487</c:v>
                </c:pt>
                <c:pt idx="4">
                  <c:v>10.358565737051793</c:v>
                </c:pt>
                <c:pt idx="5">
                  <c:v>0.20265705922089619</c:v>
                </c:pt>
                <c:pt idx="6">
                  <c:v>-0.48820179007323028</c:v>
                </c:pt>
                <c:pt idx="7">
                  <c:v>2.7901785714285716</c:v>
                </c:pt>
                <c:pt idx="8">
                  <c:v>2.8272789581905413</c:v>
                </c:pt>
                <c:pt idx="9">
                  <c:v>6.56</c:v>
                </c:pt>
                <c:pt idx="10">
                  <c:v>2.9436501261564341</c:v>
                </c:pt>
                <c:pt idx="11">
                  <c:v>8.4415584415584419</c:v>
                </c:pt>
                <c:pt idx="12">
                  <c:v>-2.348993288590604</c:v>
                </c:pt>
                <c:pt idx="13">
                  <c:v>-3.6546943919344677</c:v>
                </c:pt>
                <c:pt idx="14">
                  <c:v>10.359964881474978</c:v>
                </c:pt>
                <c:pt idx="15">
                  <c:v>-20.061728395061728</c:v>
                </c:pt>
                <c:pt idx="16">
                  <c:v>9.8552078468005604</c:v>
                </c:pt>
                <c:pt idx="17">
                  <c:v>-0.7337526205450734</c:v>
                </c:pt>
                <c:pt idx="18">
                  <c:v>2.1421107628004181</c:v>
                </c:pt>
                <c:pt idx="19">
                  <c:v>2.4330900243309004</c:v>
                </c:pt>
                <c:pt idx="20">
                  <c:v>3.6251105216622457</c:v>
                </c:pt>
                <c:pt idx="21">
                  <c:v>0</c:v>
                </c:pt>
                <c:pt idx="23">
                  <c:v>-1.4991181657848325</c:v>
                </c:pt>
                <c:pt idx="24">
                  <c:v>2.9000476720165262</c:v>
                </c:pt>
                <c:pt idx="25">
                  <c:v>3.1687100673458817</c:v>
                </c:pt>
              </c:numCache>
            </c:numRef>
          </c:val>
          <c:extLst>
            <c:ext xmlns:c16="http://schemas.microsoft.com/office/drawing/2014/chart" uri="{C3380CC4-5D6E-409C-BE32-E72D297353CC}">
              <c16:uniqueId val="{00000020-236D-40E1-AB8B-7097E000432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{BDBF8269-640B-4565-AC70-76B19E83A748}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236D-40E1-AB8B-7097E000432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{8BC29466-E2AA-40BE-B5ED-DFF5ED90F988}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236D-40E1-AB8B-7097E000432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{0F4437E9-58C1-406F-ACCD-FC0E279DB453}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236D-40E1-AB8B-7097E000432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{E4963384-1450-4DA1-AA77-BFDACC051E15}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236D-40E1-AB8B-7097E000432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{5D369837-E83A-4C7D-8A65-728441092F78}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236D-40E1-AB8B-7097E000432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{FC1ECEDF-030A-4271-8841-2807682873AC}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236D-40E1-AB8B-7097E000432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{946422AC-E35A-4068-B11C-C0321D16CB22}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236D-40E1-AB8B-7097E000432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{0F35304B-7F9D-414C-A678-3F54E661CFA0}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236D-40E1-AB8B-7097E000432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{F1F99BF7-2376-4314-BD06-61F27556CF32}</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236D-40E1-AB8B-7097E000432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{52B2FE81-169C-4A1C-B71E-F481A77EF11D}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236D-40E1-AB8B-7097E000432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{BB0ED649-7319-46D3-A399-96BCFFB68675}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236D-40E1-AB8B-7097E000432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{52A6FF97-B1CD-4151-96C1-4A3C47A3DCDA}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236D-40E1-AB8B-7097E000432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{CF989FCC-9E28-465E-AF9D-7699A8883B64}</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236D-40E1-AB8B-7097E000432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{BEA0E56F-6DEF-407D-AD16-BF17F274D2D3}</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236D-40E1-AB8B-7097E000432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{A93F6F2D-2B51-4411-8541-44058A0494F2}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236D-40E1-AB8B-7097E000432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{7FF25A12-C3DF-4605-92E0-BE3599457924}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236D-40E1-AB8B-7097E000432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{3D52D2AB-EE0D-459D-966F-459B18A66ADC}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236D-40E1-AB8B-7097E000432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{1F883526-9BC3-4113-8FC7-1E711E86C993}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236D-40E1-AB8B-7097E000432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{991E6E89-4853-4BA8-81B4-8EE79CED6200}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236D-40E1-AB8B-7097E000432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{9EFF2647-DD83-4225-A763-941D91736B91}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236D-40E1-AB8B-7097E000432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{F20364C3-BDBD-4F9D-9E58-C3EE7BB77443}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236D-40E1-AB8B-7097E000432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{940729FB-645A-4883-AF9D-3BED2CDFE73F}</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236D-40E1-AB8B-7097E000432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{88BA8B83-7317-438F-93C2-5F8ABBCD4BB7}</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236D-40E1-AB8B-7097E000432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{E797430B-168B-4133-B245-89D5841E7F02}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236D-40E1-AB8B-7097E000432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{F339030A-E2C3-4918-A477-3BD91F27D29E}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236D-40E1-AB8B-7097E000432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{2D59591B-B6D3-4B94-9D65-8EDCA55B83B3}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236D-40E1-AB8B-7097E000432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{87B28EDF-F2A1-4236-8281-89701E8C9B1D}</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236D-40E1-AB8B-7097E000432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{687F034C-18AD-4B4C-A1D3-E2D44842B487}</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236D-40E1-AB8B-7097E000432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{78C85D31-943C-4F8C-9858-3B8AE08ED515}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236D-40E1-AB8B-7097E000432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{88A2C78B-3EBD-48F0-86F6-92D04C7615A7}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236D-40E1-AB8B-7097E000432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{D4A36601-DE4E-4900-9CE9-B859F21ECFDB}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236D-40E1-AB8B-7097E000432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{3D3D1D1E-CF6A-490E-8AA5-4C85844A8233}</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236D-40E1-AB8B-7097E00043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36D-40E1-AB8B-7097E000432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36D-40E1-AB8B-7097E000432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{88AE3DCD-6BDE-4D6D-8D44-0CBABD2A9B2F}</c15:txfldGUID>
                      <c15:f>Daten_Diagramme!$E$14</c15:f>
                      <c15:dlblFieldTableCache>
                        <c:ptCount val="1"/>
                        <c:pt idx="0">
                          <c:v>-2.4</c:v>
                        </c:pt>
                      </c15:dlblFieldTableCache>
                    </c15:dlblFTEntry>
                  </c15:dlblFieldTable>
                  <c15:showDataLabelsRange val="0"/>
                </c:ext>
                <c:ext xmlns:c16="http://schemas.microsoft.com/office/drawing/2014/chart" uri="{C3380CC4-5D6E-409C-BE32-E72D297353CC}">
                  <c16:uniqueId val="{00000000-5B70-4AF0-979F-35651710F934}"/>
                </c:ext>
              </c:extLst>
            </c:dLbl>
            <c:dLbl>
              <c:idx val="1"/>
              <c:tx>
                <c:strRef>
                  <c:f>Daten_Diagramme!$E$15</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{706EB5CB-B8C9-4A1D-B67B-1ADD36212CF9}</c15:txfldGUID>
                      <c15:f>Daten_Diagramme!$E$15</c15:f>
                      <c15:dlblFieldTableCache>
                        <c:ptCount val="1"/>
                        <c:pt idx="0">
                          <c:v>8.6</c:v>
                        </c:pt>
                      </c15:dlblFieldTableCache>
                    </c15:dlblFTEntry>
                  </c15:dlblFieldTable>
                  <c15:showDataLabelsRange val="0"/>
                </c:ext>
                <c:ext xmlns:c16="http://schemas.microsoft.com/office/drawing/2014/chart" uri="{C3380CC4-5D6E-409C-BE32-E72D297353CC}">
                  <c16:uniqueId val="{00000001-5B70-4AF0-979F-35651710F934}"/>
                </c:ext>
              </c:extLst>
            </c:dLbl>
            <c:dLbl>
              <c:idx val="2"/>
              <c:tx>
                <c:strRef>
                  <c:f>Daten_Diagramme!$E$16</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{230C50BE-770A-46A2-B423-8FEE4E2A733B}</c15:txfldGUID>
                      <c15:f>Daten_Diagramme!$E$16</c15:f>
                      <c15:dlblFieldTableCache>
                        <c:ptCount val="1"/>
                        <c:pt idx="0">
                          <c:v>6.1</c:v>
                        </c:pt>
                      </c15:dlblFieldTableCache>
                    </c15:dlblFTEntry>
                  </c15:dlblFieldTable>
                  <c15:showDataLabelsRange val="0"/>
                </c:ext>
                <c:ext xmlns:c16="http://schemas.microsoft.com/office/drawing/2014/chart" uri="{C3380CC4-5D6E-409C-BE32-E72D297353CC}">
                  <c16:uniqueId val="{00000002-5B70-4AF0-979F-35651710F934}"/>
                </c:ext>
              </c:extLst>
            </c:dLbl>
            <c:dLbl>
              <c:idx val="3"/>
              <c:tx>
                <c:strRef>
                  <c:f>Daten_Diagramme!$E$17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{21CFE78C-D981-431C-BD33-1CB948DCE111}</c15:txfldGUID>
                      <c15:f>Daten_Diagramme!$E$17</c15:f>
                      <c15:dlblFieldTableCache>
                        <c:ptCount val="1"/>
                        <c:pt idx="0">
                          <c:v>0.2</c:v>
                        </c:pt>
                      </c15:dlblFieldTableCache>
                    </c15:dlblFTEntry>
                  </c15:dlblFieldTable>
                  <c15:showDataLabelsRange val="0"/>
                </c:ext>
                <c:ext xmlns:c16="http://schemas.microsoft.com/office/drawing/2014/chart" uri="{C3380CC4-5D6E-409C-BE32-E72D297353CC}">
                  <c16:uniqueId val="{00000003-5B70-4AF0-979F-35651710F934}"/>
                </c:ext>
              </c:extLst>
            </c:dLbl>
            <c:dLbl>
              <c:idx val="4"/>
              <c:tx>
                <c:strRef>
                  <c:f>Daten_Diagramme!$E$18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{AABFAF00-B124-482E-A0C5-5711B7C9AF68}</c15:txfldGUID>
                      <c15:f>Daten_Diagramme!$E$18</c15:f>
                      <c15:dlblFieldTableCache>
                        <c:ptCount val="1"/>
                        <c:pt idx="0">
                          <c:v>2.5</c:v>
                        </c:pt>
                      </c15:dlblFieldTableCache>
                    </c15:dlblFTEntry>
                  </c15:dlblFieldTable>
                  <c15:showDataLabelsRange val="0"/>
                </c:ext>
                <c:ext xmlns:c16="http://schemas.microsoft.com/office/drawing/2014/chart" uri="{C3380CC4-5D6E-409C-BE32-E72D297353CC}">
                  <c16:uniqueId val="{00000004-5B70-4AF0-979F-35651710F934}"/>
                </c:ext>
              </c:extLst>
            </c:dLbl>
            <c:dLbl>
              <c:idx val="5"/>
              <c:tx>
                <c:strRef>
                  <c:f>Daten_Diagramme!$E$19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{39AABAAF-E292-44F3-A92A-3E556087F3B7}</c15:txfldGUID>
                      <c15:f>Daten_Diagramme!$E$19</c15:f>
                      <c15:dlblFieldTableCache>
                        <c:ptCount val="1"/>
                        <c:pt idx="0">
                          <c:v>-6.8</c:v>
                        </c:pt>
                      </c15:dlblFieldTableCache>
                    </c15:dlblFTEntry>
                  </c15:dlblFieldTable>
                  <c15:showDataLabelsRange val="0"/>
                </c:ext>
                <c:ext xmlns:c16="http://schemas.microsoft.com/office/drawing/2014/chart" uri="{C3380CC4-5D6E-409C-BE32-E72D297353CC}">
                  <c16:uniqueId val="{00000005-5B70-4AF0-979F-35651710F934}"/>
                </c:ext>
              </c:extLst>
            </c:dLbl>
            <c:dLbl>
              <c:idx val="6"/>
              <c:tx>
                <c:strRef>
                  <c:f>Daten_Diagramme!$E$20</c:f>
                  <c:strCache>
                    <c:ptCount val="1"/>
                    <c:pt idx="0">
                      <c:v>16.7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{C13572F4-610A-4183-82AC-0C08DE83684D}</c15:txfldGUID>
                      <c15:f>Daten_Diagramme!$E$20</c15:f>
                      <c15:dlblFieldTableCache>
                        <c:ptCount val="1"/>
                        <c:pt idx="0">
                          <c:v>16.7</c:v>
                        </c:pt>
                      </c15:dlblFieldTableCache>
                    </c15:dlblFTEntry>
                  </c15:dlblFieldTable>
                  <c15:showDataLabelsRange val="0"/>
                </c:ext>
                <c:ext xmlns:c16="http://schemas.microsoft.com/office/drawing/2014/chart" uri="{C3380CC4-5D6E-409C-BE32-E72D297353CC}">
                  <c16:uniqueId val="{00000006-5B70-4AF0-979F-35651710F934}"/>
                </c:ext>
              </c:extLst>
            </c:dLbl>
            <c:dLbl>
              <c:idx val="7"/>
              <c:tx>
                <c:strRef>
                  <c:f>Daten_Diagramme!$E$21</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{CFDD6F59-E758-49B9-8BE3-52CDFFE164B1}</c15:txfldGUID>
                      <c15:f>Daten_Diagramme!$E$21</c15:f>
                      <c15:dlblFieldTableCache>
                        <c:ptCount val="1"/>
                        <c:pt idx="0">
                          <c:v>2.2</c:v>
                        </c:pt>
                      </c15:dlblFieldTableCache>
                    </c15:dlblFTEntry>
                  </c15:dlblFieldTable>
                  <c15:showDataLabelsRange val="0"/>
                </c:ext>
                <c:ext xmlns:c16="http://schemas.microsoft.com/office/drawing/2014/chart" uri="{C3380CC4-5D6E-409C-BE32-E72D297353CC}">
                  <c16:uniqueId val="{00000007-5B70-4AF0-979F-35651710F934}"/>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{993CC254-F5C9-459A-8CE6-5931ECF1AB2B}</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5B70-4AF0-979F-35651710F934}"/>
                </c:ext>
              </c:extLst>
            </c:dLbl>
            <c:dLbl>
              <c:idx val="9"/>
              <c:tx>
                <c:strRef>
                  <c:f>Daten_Diagramme!$E$23</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{AE8EC576-F169-42C5-8A50-367B46099BB1}</c15:txfldGUID>
                      <c15:f>Daten_Diagramme!$E$23</c15:f>
                      <c15:dlblFieldTableCache>
                        <c:ptCount val="1"/>
                        <c:pt idx="0">
                          <c:v>-2.1</c:v>
                        </c:pt>
                      </c15:dlblFieldTableCache>
                    </c15:dlblFTEntry>
                  </c15:dlblFieldTable>
                  <c15:showDataLabelsRange val="0"/>
                </c:ext>
                <c:ext xmlns:c16="http://schemas.microsoft.com/office/drawing/2014/chart" uri="{C3380CC4-5D6E-409C-BE32-E72D297353CC}">
                  <c16:uniqueId val="{00000009-5B70-4AF0-979F-35651710F934}"/>
                </c:ext>
              </c:extLst>
            </c:dLbl>
            <c:dLbl>
              <c:idx val="10"/>
              <c:tx>
                <c:strRef>
                  <c:f>Daten_Diagramme!$E$24</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{00586506-28F1-4A50-88C9-927D8C312E6F}</c15:txfldGUID>
                      <c15:f>Daten_Diagramme!$E$24</c15:f>
                      <c15:dlblFieldTableCache>
                        <c:ptCount val="1"/>
                        <c:pt idx="0">
                          <c:v>-14.0</c:v>
                        </c:pt>
                      </c15:dlblFieldTableCache>
                    </c15:dlblFTEntry>
                  </c15:dlblFieldTable>
                  <c15:showDataLabelsRange val="0"/>
                </c:ext>
                <c:ext xmlns:c16="http://schemas.microsoft.com/office/drawing/2014/chart" uri="{C3380CC4-5D6E-409C-BE32-E72D297353CC}">
                  <c16:uniqueId val="{0000000A-5B70-4AF0-979F-35651710F934}"/>
                </c:ext>
              </c:extLst>
            </c:dLbl>
            <c:dLbl>
              <c:idx val="11"/>
              <c:tx>
                <c:strRef>
                  <c:f>Daten_Diagramme!$E$25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{55E50048-A373-4C25-B69C-4CBE9D254823}</c15:txfldGUID>
                      <c15:f>Daten_Diagramme!$E$25</c15:f>
                      <c15:dlblFieldTableCache>
                        <c:ptCount val="1"/>
                        <c:pt idx="0">
                          <c:v>-2.3</c:v>
                        </c:pt>
                      </c15:dlblFieldTableCache>
                    </c15:dlblFTEntry>
                  </c15:dlblFieldTable>
                  <c15:showDataLabelsRange val="0"/>
                </c:ext>
                <c:ext xmlns:c16="http://schemas.microsoft.com/office/drawing/2014/chart" uri="{C3380CC4-5D6E-409C-BE32-E72D297353CC}">
                  <c16:uniqueId val="{0000000B-5B70-4AF0-979F-35651710F934}"/>
                </c:ext>
              </c:extLst>
            </c:dLbl>
            <c:dLbl>
              <c:idx val="12"/>
              <c:tx>
                <c:strRef>
                  <c:f>Daten_Diagramme!$E$26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{D9105B01-9418-4AF7-9B4A-09C22A1A1990}</c15:txfldGUID>
                      <c15:f>Daten_Diagramme!$E$26</c15:f>
                      <c15:dlblFieldTableCache>
                        <c:ptCount val="1"/>
                        <c:pt idx="0">
                          <c:v>-4.0</c:v>
                        </c:pt>
                      </c15:dlblFieldTableCache>
                    </c15:dlblFTEntry>
                  </c15:dlblFieldTable>
                  <c15:showDataLabelsRange val="0"/>
                </c:ext>
                <c:ext xmlns:c16="http://schemas.microsoft.com/office/drawing/2014/chart" uri="{C3380CC4-5D6E-409C-BE32-E72D297353CC}">
                  <c16:uniqueId val="{0000000C-5B70-4AF0-979F-35651710F934}"/>
                </c:ext>
              </c:extLst>
            </c:dLbl>
            <c:dLbl>
              <c:idx val="13"/>
              <c:tx>
                <c:strRef>
                  <c:f>Daten_Diagramme!$E$27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{48DDE394-6142-4E65-A0C8-624758E48BDF}</c15:txfldGUID>
                      <c15:f>Daten_Diagramme!$E$27</c15:f>
                      <c15:dlblFieldTableCache>
                        <c:ptCount val="1"/>
                        <c:pt idx="0">
                          <c:v>-7.9</c:v>
                        </c:pt>
                      </c15:dlblFieldTableCache>
                    </c15:dlblFTEntry>
                  </c15:dlblFieldTable>
                  <c15:showDataLabelsRange val="0"/>
                </c:ext>
                <c:ext xmlns:c16="http://schemas.microsoft.com/office/drawing/2014/chart" uri="{C3380CC4-5D6E-409C-BE32-E72D297353CC}">
                  <c16:uniqueId val="{0000000D-5B70-4AF0-979F-35651710F934}"/>
                </c:ext>
              </c:extLst>
            </c:dLbl>
            <c:dLbl>
              <c:idx val="14"/>
              <c:tx>
                <c:strRef>
                  <c:f>Daten_Diagramme!$E$28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{E1349A71-418E-4ADB-9753-5005DF0A7232}</c15:txfldGUID>
                      <c15:f>Daten_Diagramme!$E$28</c15:f>
                      <c15:dlblFieldTableCache>
                        <c:ptCount val="1"/>
                        <c:pt idx="0">
                          <c:v>-5.4</c:v>
                        </c:pt>
                      </c15:dlblFieldTableCache>
                    </c15:dlblFTEntry>
                  </c15:dlblFieldTable>
                  <c15:showDataLabelsRange val="0"/>
                </c:ext>
                <c:ext xmlns:c16="http://schemas.microsoft.com/office/drawing/2014/chart" uri="{C3380CC4-5D6E-409C-BE32-E72D297353CC}">
                  <c16:uniqueId val="{0000000E-5B70-4AF0-979F-35651710F934}"/>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{56D231CB-EACC-4DBB-9CA7-DA5B298334A3}</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5B70-4AF0-979F-35651710F934}"/>
                </c:ext>
              </c:extLst>
            </c:dLbl>
            <c:dLbl>
              <c:idx val="16"/>
              <c:tx>
                <c:strRef>
                  <c:f>Daten_Diagramme!$E$30</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{4DC933CE-9300-4F04-91D8-445CA4D9DC34}</c15:txfldGUID>
                      <c15:f>Daten_Diagramme!$E$30</c15:f>
                      <c15:dlblFieldTableCache>
                        <c:ptCount val="1"/>
                        <c:pt idx="0">
                          <c:v>-7.1</c:v>
                        </c:pt>
                      </c15:dlblFieldTableCache>
                    </c15:dlblFTEntry>
                  </c15:dlblFieldTable>
                  <c15:showDataLabelsRange val="0"/>
                </c:ext>
                <c:ext xmlns:c16="http://schemas.microsoft.com/office/drawing/2014/chart" uri="{C3380CC4-5D6E-409C-BE32-E72D297353CC}">
                  <c16:uniqueId val="{00000010-5B70-4AF0-979F-35651710F934}"/>
                </c:ext>
              </c:extLst>
            </c:dLbl>
            <c:dLbl>
              <c:idx val="17"/>
              <c:tx>
                <c:strRef>
                  <c:f>Daten_Diagramme!$E$31</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{78C444EC-4186-435F-9B12-41DE199B95A9}</c15:txfldGUID>
                      <c15:f>Daten_Diagramme!$E$31</c15:f>
                      <c15:dlblFieldTableCache>
                        <c:ptCount val="1"/>
                        <c:pt idx="0">
                          <c:v>-5.9</c:v>
                        </c:pt>
                      </c15:dlblFieldTableCache>
                    </c15:dlblFTEntry>
                  </c15:dlblFieldTable>
                  <c15:showDataLabelsRange val="0"/>
                </c:ext>
                <c:ext xmlns:c16="http://schemas.microsoft.com/office/drawing/2014/chart" uri="{C3380CC4-5D6E-409C-BE32-E72D297353CC}">
                  <c16:uniqueId val="{00000011-5B70-4AF0-979F-35651710F934}"/>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{7BCE8D96-F58F-4529-BC80-10E30CEB7128}</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5B70-4AF0-979F-35651710F934}"/>
                </c:ext>
              </c:extLst>
            </c:dLbl>
            <c:dLbl>
              <c:idx val="19"/>
              <c:tx>
                <c:strRef>
                  <c:f>Daten_Diagramme!$E$33</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{2CA1EE51-C80E-4573-B1B7-AEFA505BC8DF}</c15:txfldGUID>
                      <c15:f>Daten_Diagramme!$E$33</c15:f>
                      <c15:dlblFieldTableCache>
                        <c:ptCount val="1"/>
                        <c:pt idx="0">
                          <c:v>9.6</c:v>
                        </c:pt>
                      </c15:dlblFieldTableCache>
                    </c15:dlblFTEntry>
                  </c15:dlblFieldTable>
                  <c15:showDataLabelsRange val="0"/>
                </c:ext>
                <c:ext xmlns:c16="http://schemas.microsoft.com/office/drawing/2014/chart" uri="{C3380CC4-5D6E-409C-BE32-E72D297353CC}">
                  <c16:uniqueId val="{00000013-5B70-4AF0-979F-35651710F934}"/>
                </c:ext>
              </c:extLst>
            </c:dLbl>
            <c:dLbl>
              <c:idx val="20"/>
              <c:tx>
                <c:strRef>
                  <c:f>Daten_Diagramme!$E$34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{138DDFEB-5F40-4603-BF99-87776F72FEF6}</c15:txfldGUID>
                      <c15:f>Daten_Diagramme!$E$34</c15:f>
                      <c15:dlblFieldTableCache>
                        <c:ptCount val="1"/>
                        <c:pt idx="0">
                          <c:v>0.2</c:v>
                        </c:pt>
                      </c15:dlblFieldTableCache>
                    </c15:dlblFTEntry>
                  </c15:dlblFieldTable>
                  <c15:showDataLabelsRange val="0"/>
                </c:ext>
                <c:ext xmlns:c16="http://schemas.microsoft.com/office/drawing/2014/chart" uri="{C3380CC4-5D6E-409C-BE32-E72D297353CC}">
                  <c16:uniqueId val="{00000014-5B70-4AF0-979F-35651710F934}"/>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{421333E9-A48F-4974-BC0D-5F0C3D0EB8F6}</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5B70-4AF0-979F-35651710F934}"/>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{1E1D137E-4AA4-48B6-9BE0-BDC38103DD42}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B70-4AF0-979F-35651710F934}"/>
                </c:ext>
              </c:extLst>
            </c:dLbl>
            <c:dLbl>
              <c:idx val="23"/>
              <c:tx>
                <c:strRef>
                  <c:f>Daten_Diagramme!$E$37</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{0229D3A9-7157-4583-BE6F-C5434DB9C9BE}</c15:txfldGUID>
                      <c15:f>Daten_Diagramme!$E$37</c15:f>
                      <c15:dlblFieldTableCache>
                        <c:ptCount val="1"/>
                        <c:pt idx="0">
                          <c:v>8.6</c:v>
                        </c:pt>
                      </c15:dlblFieldTableCache>
                    </c15:dlblFTEntry>
                  </c15:dlblFieldTable>
                  <c15:showDataLabelsRange val="0"/>
                </c:ext>
                <c:ext xmlns:c16="http://schemas.microsoft.com/office/drawing/2014/chart" uri="{C3380CC4-5D6E-409C-BE32-E72D297353CC}">
                  <c16:uniqueId val="{00000017-5B70-4AF0-979F-35651710F934}"/>
                </c:ext>
              </c:extLst>
            </c:dLbl>
            <c:dLbl>
              <c:idx val="24"/>
              <c:tx>
                <c:strRef>
                  <c:f>Daten_Diagramme!$E$38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{6BE20D90-FDF4-4DE6-94BD-91084D431BFA}</c15:txfldGUID>
                      <c15:f>Daten_Diagramme!$E$38</c15:f>
                      <c15:dlblFieldTableCache>
                        <c:ptCount val="1"/>
                        <c:pt idx="0">
                          <c:v>1.4</c:v>
                        </c:pt>
                      </c15:dlblFieldTableCache>
                    </c15:dlblFTEntry>
                  </c15:dlblFieldTable>
                  <c15:showDataLabelsRange val="0"/>
                </c:ext>
                <c:ext xmlns:c16="http://schemas.microsoft.com/office/drawing/2014/chart" uri="{C3380CC4-5D6E-409C-BE32-E72D297353CC}">
                  <c16:uniqueId val="{00000018-5B70-4AF0-979F-35651710F934}"/>
                </c:ext>
              </c:extLst>
            </c:dLbl>
            <c:dLbl>
              <c:idx val="25"/>
              <c:tx>
                <c:strRef>
                  <c:f>Daten_Diagramme!$E$39</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{5716B263-6766-4AA5-B9EE-9132E88E05B0}</c15:txfldGUID>
                      <c15:f>Daten_Diagramme!$E$39</c15:f>
                      <c15:dlblFieldTableCache>
                        <c:ptCount val="1"/>
                        <c:pt idx="0">
                          <c:v>-3.9</c:v>
                        </c:pt>
                      </c15:dlblFieldTableCache>
                    </c15:dlblFTEntry>
                  </c15:dlblFieldTable>
                  <c15:showDataLabelsRange val="0"/>
                </c:ext>
                <c:ext xmlns:c16="http://schemas.microsoft.com/office/drawing/2014/chart" uri="{C3380CC4-5D6E-409C-BE32-E72D297353CC}">
                  <c16:uniqueId val="{00000019-5B70-4AF0-979F-35651710F934}"/>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{FB047690-6D8D-48A5-9D81-18F703E7D547}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B70-4AF0-979F-35651710F934}"/>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{78EF6753-D5AA-4549-B341-E32765AC84DC}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B70-4AF0-979F-35651710F934}"/>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{A408B27D-199F-4A9B-9809-2D9E1DE152DC}</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B70-4AF0-979F-35651710F934}"/>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{172B322F-61B7-48F6-9CAA-FDD3C66C29B7}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B70-4AF0-979F-35651710F934}"/>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{D1B64B3A-4E2D-49EB-BD40-CCEA2D3F2EAD}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B70-4AF0-979F-35651710F934}"/>
                </c:ext>
              </c:extLst>
            </c:dLbl>
            <c:dLbl>
              <c:idx val="31"/>
              <c:tx>
                <c:strRef>
                  <c:f>Daten_Diagramme!$E$45</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{73F778AE-D854-4461-BE1E-43EC4553BE33}</c15:txfldGUID>
                      <c15:f>Daten_Diagramme!$E$45</c15:f>
                      <c15:dlblFieldTableCache>
                        <c:ptCount val="1"/>
                        <c:pt idx="0">
                          <c:v>-3.9</c:v>
                        </c:pt>
                      </c15:dlblFieldTableCache>
                    </c15:dlblFTEntry>
                  </c15:dlblFieldTable>
                  <c15:showDataLabelsRange val="0"/>
                </c:ext>
                <c:ext xmlns:c16="http://schemas.microsoft.com/office/drawing/2014/chart" uri="{C3380CC4-5D6E-409C-BE32-E72D297353CC}">
                  <c16:uniqueId val="{0000001F-5B70-4AF0-979F-35651710F9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-2.3787586900075381</c:v>
                </c:pt>
                <c:pt idx="1">
                  <c:v>8.5897435897435894</c:v>
                </c:pt>
                <c:pt idx="2">
                  <c:v>6.0606060606060606</c:v>
                </c:pt>
                <c:pt idx="3">
                  <c:v>0.23364485981308411</c:v>
                </c:pt>
                <c:pt idx="4">
                  <c:v>2.5069637883008355</c:v>
                </c:pt>
                <c:pt idx="5">
                  <c:v>-6.7885117493472587</c:v>
                </c:pt>
                <c:pt idx="6">
                  <c:v>16.666666666666668</c:v>
                </c:pt>
                <c:pt idx="7">
                  <c:v>2.197802197802198</c:v>
                </c:pt>
                <c:pt idx="8">
                  <c:v>0.37629350893697083</c:v>
                </c:pt>
                <c:pt idx="9">
                  <c:v>-2.0527859237536656</c:v>
                </c:pt>
                <c:pt idx="10">
                  <c:v>-14.042553191489361</c:v>
                </c:pt>
                <c:pt idx="11">
                  <c:v>-2.2900763358778624</c:v>
                </c:pt>
                <c:pt idx="12">
                  <c:v>-4.026845637583893</c:v>
                </c:pt>
                <c:pt idx="13">
                  <c:v>-7.9389312977099236</c:v>
                </c:pt>
                <c:pt idx="14">
                  <c:v>-5.4098360655737707</c:v>
                </c:pt>
                <c:pt idx="15">
                  <c:v>0</c:v>
                </c:pt>
                <c:pt idx="16">
                  <c:v>-7.1038251366120218</c:v>
                </c:pt>
                <c:pt idx="17">
                  <c:v>-5.9027777777777777</c:v>
                </c:pt>
                <c:pt idx="18">
                  <c:v>0.40567951318458417</c:v>
                </c:pt>
                <c:pt idx="19">
                  <c:v>9.615384615384615</c:v>
                </c:pt>
                <c:pt idx="20">
                  <c:v>0.16220600162206</c:v>
                </c:pt>
                <c:pt idx="21">
                  <c:v>0</c:v>
                </c:pt>
                <c:pt idx="23">
                  <c:v>8.5897435897435894</c:v>
                </c:pt>
                <c:pt idx="24">
                  <c:v>1.3819095477386936</c:v>
                </c:pt>
                <c:pt idx="25">
                  <c:v>-3.8988188564858368</c:v>
                </c:pt>
              </c:numCache>
            </c:numRef>
          </c:val>
          <c:extLst>
            <c:ext xmlns:c16="http://schemas.microsoft.com/office/drawing/2014/chart" uri="{C3380CC4-5D6E-409C-BE32-E72D297353CC}">
              <c16:uniqueId val="{00000020-5B70-4AF0-979F-35651710F934}"/>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{8699CB04-E7AC-457B-B504-BE6349E7DB92}</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B70-4AF0-979F-35651710F934}"/>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{EFD1E116-06CC-481E-82D1-28E0823E9FC0}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B70-4AF0-979F-35651710F934}"/>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{24D639C8-BB83-445B-ACE0-1DBB7C92AFDF}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B70-4AF0-979F-35651710F934}"/>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{31B92289-6206-4377-B1C1-965C841CEB40}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B70-4AF0-979F-35651710F934}"/>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{C7CC10DA-7CF4-4524-9371-1835147A9F2B}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B70-4AF0-979F-35651710F934}"/>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{92B335F1-9267-4F93-9697-BDAE1D3639D9}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B70-4AF0-979F-35651710F934}"/>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{899FE495-016B-4E8F-89A9-8ACC65F49246}</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B70-4AF0-979F-35651710F934}"/>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{454B1428-8F13-473A-BF01-0A4CF99900CC}</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B70-4AF0-979F-35651710F934}"/>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{AF0B2C71-752C-4036-8255-BA50E7BDAD1B}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B70-4AF0-979F-35651710F934}"/>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{B7EABF54-E63F-4272-A0AE-E25BC3901934}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B70-4AF0-979F-35651710F934}"/>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{403D0271-B94D-430B-9FEF-7F5E1CFA4909}</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B70-4AF0-979F-35651710F934}"/>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{0EA6D7B0-BFA4-4F3E-8338-65E0554DAF26}</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B70-4AF0-979F-35651710F934}"/>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{F1842048-60F8-4F93-9ED7-030159842AAA}</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B70-4AF0-979F-35651710F934}"/>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{5CCE71A1-72F6-4897-9AC0-CE371C503B7B}</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B70-4AF0-979F-35651710F934}"/>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{403C31BC-D156-4F22-B8ED-F9E4C8EB1677}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B70-4AF0-979F-35651710F934}"/>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{FD3DDB51-9ED0-4AA5-8AC1-C3B66D4E7D96}</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B70-4AF0-979F-35651710F934}"/>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{BD946C2B-A215-4DF3-9576-2BE3A7970D34}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B70-4AF0-979F-35651710F934}"/>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{E2F5BB13-52E5-45B0-B1F2-1402C969D04A}</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B70-4AF0-979F-35651710F934}"/>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{201C3A3C-7BF1-4919-A225-F980D6B24499}</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B70-4AF0-979F-35651710F934}"/>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{23D05F90-594A-45A2-B4DF-139C5E52EB15}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B70-4AF0-979F-35651710F934}"/>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{7ECB1E99-705A-4F60-A0E2-6659A44A4FFB}</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B70-4AF0-979F-35651710F934}"/>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{6CDDF1CC-DDC5-4402-8645-13B31DF928E9}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B70-4AF0-979F-35651710F934}"/>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{D1220AB6-4523-474D-93AB-18BA644F97B5}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B70-4AF0-979F-35651710F934}"/>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{9878D65B-4D47-49AE-ABE7-A337DAE3FEF8}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B70-4AF0-979F-35651710F934}"/>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{23251488-09BB-4124-9E09-EE6641424201}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B70-4AF0-979F-35651710F934}"/>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{9C6226BF-8120-425D-9640-0158B185EA39}</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B70-4AF0-979F-35651710F934}"/>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{E5CE5DF0-1FF9-47D2-AE87-F01D713EDCB8}</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B70-4AF0-979F-35651710F934}"/>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{FF727D74-146D-44FC-A59A-5D9F4127DD6D}</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B70-4AF0-979F-35651710F934}"/>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{8D1E87B3-C7D2-4238-A54E-6D9C3CE9E9C3}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B70-4AF0-979F-35651710F934}"/>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{BC8E8B51-E5F9-479D-9530-67A0B5683805}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B70-4AF0-979F-35651710F934}"/>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{B51AB822-2595-48F2-AF81-D4FEF4700719}</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B70-4AF0-979F-35651710F934}"/>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{9D5DAB76-43F8-4DC3-A277-6F26B8542A93}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B70-4AF0-979F-35651710F93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B70-4AF0-979F-35651710F934}"/>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B70-4AF0-979F-35651710F934}"/>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{33FB98A3-4D08-4136-99B5-D4785E42FFE6}</c15:txfldGUID>
                      <c15:f>Diagramm!$I$46</c15:f>
                      <c15:dlblFieldTableCache>
                        <c:ptCount val="1"/>
                      </c15:dlblFieldTableCache>
                    </c15:dlblFTEntry>
                  </c15:dlblFieldTable>
                  <c15:showDataLabelsRange val="0"/>
                </c:ext>
                <c:ext xmlns:c16="http://schemas.microsoft.com/office/drawing/2014/chart" uri="{C3380CC4-5D6E-409C-BE32-E72D297353CC}">
                  <c16:uniqueId val="{00000000-DBCE-4971-ABAE-FF0ABCAB3423}"/>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{2DBC7715-A508-4988-B6EB-5FA69680CA04}</c15:txfldGUID>
                      <c15:f>Diagramm!$I$47</c15:f>
                      <c15:dlblFieldTableCache>
                        <c:ptCount val="1"/>
                      </c15:dlblFieldTableCache>
                    </c15:dlblFTEntry>
                  </c15:dlblFieldTable>
                  <c15:showDataLabelsRange val="0"/>
                </c:ext>
                <c:ext xmlns:c16="http://schemas.microsoft.com/office/drawing/2014/chart" uri="{C3380CC4-5D6E-409C-BE32-E72D297353CC}">
                  <c16:uniqueId val="{00000001-DBCE-4971-ABAE-FF0ABCAB3423}"/>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{50FE818C-506C-4DA2-9E8A-C61E0C88FA75}</c15:txfldGUID>
                      <c15:f>Diagramm!$I$48</c15:f>
                      <c15:dlblFieldTableCache>
                        <c:ptCount val="1"/>
                      </c15:dlblFieldTableCache>
                    </c15:dlblFTEntry>
                  </c15:dlblFieldTable>
                  <c15:showDataLabelsRange val="0"/>
                </c:ext>
                <c:ext xmlns:c16="http://schemas.microsoft.com/office/drawing/2014/chart" uri="{C3380CC4-5D6E-409C-BE32-E72D297353CC}">
                  <c16:uniqueId val="{00000002-DBCE-4971-ABAE-FF0ABCAB3423}"/>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{1870EAA9-6B73-4AB4-92B4-2D0259D83619}</c15:txfldGUID>
                      <c15:f>Diagramm!$I$49</c15:f>
                      <c15:dlblFieldTableCache>
                        <c:ptCount val="1"/>
                      </c15:dlblFieldTableCache>
                    </c15:dlblFTEntry>
                  </c15:dlblFieldTable>
                  <c15:showDataLabelsRange val="0"/>
                </c:ext>
                <c:ext xmlns:c16="http://schemas.microsoft.com/office/drawing/2014/chart" uri="{C3380CC4-5D6E-409C-BE32-E72D297353CC}">
                  <c16:uniqueId val="{00000003-DBCE-4971-ABAE-FF0ABCAB3423}"/>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{C50CD376-C2D9-4785-ADEC-77541635D604}</c15:txfldGUID>
                      <c15:f>Diagramm!$I$50</c15:f>
                      <c15:dlblFieldTableCache>
                        <c:ptCount val="1"/>
                      </c15:dlblFieldTableCache>
                    </c15:dlblFTEntry>
                  </c15:dlblFieldTable>
                  <c15:showDataLabelsRange val="0"/>
                </c:ext>
                <c:ext xmlns:c16="http://schemas.microsoft.com/office/drawing/2014/chart" uri="{C3380CC4-5D6E-409C-BE32-E72D297353CC}">
                  <c16:uniqueId val="{00000004-DBCE-4971-ABAE-FF0ABCAB3423}"/>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{D45B3BC7-C7BF-4921-BD0C-28A9210BAFF7}</c15:txfldGUID>
                      <c15:f>Diagramm!$I$51</c15:f>
                      <c15:dlblFieldTableCache>
                        <c:ptCount val="1"/>
                      </c15:dlblFieldTableCache>
                    </c15:dlblFTEntry>
                  </c15:dlblFieldTable>
                  <c15:showDataLabelsRange val="0"/>
                </c:ext>
                <c:ext xmlns:c16="http://schemas.microsoft.com/office/drawing/2014/chart" uri="{C3380CC4-5D6E-409C-BE32-E72D297353CC}">
                  <c16:uniqueId val="{00000005-DBCE-4971-ABAE-FF0ABCAB3423}"/>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{D7395D3C-CA50-4C07-BA9E-88B6378B951C}</c15:txfldGUID>
                      <c15:f>Diagramm!$I$52</c15:f>
                      <c15:dlblFieldTableCache>
                        <c:ptCount val="1"/>
                      </c15:dlblFieldTableCache>
                    </c15:dlblFTEntry>
                  </c15:dlblFieldTable>
                  <c15:showDataLabelsRange val="0"/>
                </c:ext>
                <c:ext xmlns:c16="http://schemas.microsoft.com/office/drawing/2014/chart" uri="{C3380CC4-5D6E-409C-BE32-E72D297353CC}">
                  <c16:uniqueId val="{00000006-DBCE-4971-ABAE-FF0ABCAB3423}"/>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{4C319D94-B952-4081-9504-34066CC9C33C}</c15:txfldGUID>
                      <c15:f>Diagramm!$I$53</c15:f>
                      <c15:dlblFieldTableCache>
                        <c:ptCount val="1"/>
                      </c15:dlblFieldTableCache>
                    </c15:dlblFTEntry>
                  </c15:dlblFieldTable>
                  <c15:showDataLabelsRange val="0"/>
                </c:ext>
                <c:ext xmlns:c16="http://schemas.microsoft.com/office/drawing/2014/chart" uri="{C3380CC4-5D6E-409C-BE32-E72D297353CC}">
                  <c16:uniqueId val="{00000007-DBCE-4971-ABAE-FF0ABCAB3423}"/>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{B143E57F-802E-49E1-8648-95E76F40FDEB}</c15:txfldGUID>
                      <c15:f>Diagramm!$I$54</c15:f>
                      <c15:dlblFieldTableCache>
                        <c:ptCount val="1"/>
                      </c15:dlblFieldTableCache>
                    </c15:dlblFTEntry>
                  </c15:dlblFieldTable>
                  <c15:showDataLabelsRange val="0"/>
                </c:ext>
                <c:ext xmlns:c16="http://schemas.microsoft.com/office/drawing/2014/chart" uri="{C3380CC4-5D6E-409C-BE32-E72D297353CC}">
                  <c16:uniqueId val="{00000008-DBCE-4971-ABAE-FF0ABCAB3423}"/>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{C535FEBF-E4A5-4D67-9984-2255D1E757B1}</c15:txfldGUID>
                      <c15:f>Diagramm!$I$55</c15:f>
                      <c15:dlblFieldTableCache>
                        <c:ptCount val="1"/>
                      </c15:dlblFieldTableCache>
                    </c15:dlblFTEntry>
                  </c15:dlblFieldTable>
                  <c15:showDataLabelsRange val="0"/>
                </c:ext>
                <c:ext xmlns:c16="http://schemas.microsoft.com/office/drawing/2014/chart" uri="{C3380CC4-5D6E-409C-BE32-E72D297353CC}">
                  <c16:uniqueId val="{00000009-DBCE-4971-ABAE-FF0ABCAB3423}"/>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{ED458C5D-3F8D-4329-A20F-A29F792C7718}</c15:txfldGUID>
                      <c15:f>Diagramm!$I$56</c15:f>
                      <c15:dlblFieldTableCache>
                        <c:ptCount val="1"/>
                      </c15:dlblFieldTableCache>
                    </c15:dlblFTEntry>
                  </c15:dlblFieldTable>
                  <c15:showDataLabelsRange val="0"/>
                </c:ext>
                <c:ext xmlns:c16="http://schemas.microsoft.com/office/drawing/2014/chart" uri="{C3380CC4-5D6E-409C-BE32-E72D297353CC}">
                  <c16:uniqueId val="{0000000A-DBCE-4971-ABAE-FF0ABCAB3423}"/>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{EFF33459-074E-4292-A0E8-BA5C5EC4DE2F}</c15:txfldGUID>
                      <c15:f>Diagramm!$I$57</c15:f>
                      <c15:dlblFieldTableCache>
                        <c:ptCount val="1"/>
                      </c15:dlblFieldTableCache>
                    </c15:dlblFTEntry>
                  </c15:dlblFieldTable>
                  <c15:showDataLabelsRange val="0"/>
                </c:ext>
                <c:ext xmlns:c16="http://schemas.microsoft.com/office/drawing/2014/chart" uri="{C3380CC4-5D6E-409C-BE32-E72D297353CC}">
                  <c16:uniqueId val="{0000000B-DBCE-4971-ABAE-FF0ABCAB3423}"/>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{63973862-4AEC-4819-9310-2735D0BD46B5}</c15:txfldGUID>
                      <c15:f>Diagramm!$I$58</c15:f>
                      <c15:dlblFieldTableCache>
                        <c:ptCount val="1"/>
                      </c15:dlblFieldTableCache>
                    </c15:dlblFTEntry>
                  </c15:dlblFieldTable>
                  <c15:showDataLabelsRange val="0"/>
                </c:ext>
                <c:ext xmlns:c16="http://schemas.microsoft.com/office/drawing/2014/chart" uri="{C3380CC4-5D6E-409C-BE32-E72D297353CC}">
                  <c16:uniqueId val="{0000000C-DBCE-4971-ABAE-FF0ABCAB3423}"/>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{B65428C5-DA42-4390-8E5C-444970A97EE5}</c15:txfldGUID>
                      <c15:f>Diagramm!$I$59</c15:f>
                      <c15:dlblFieldTableCache>
                        <c:ptCount val="1"/>
                      </c15:dlblFieldTableCache>
                    </c15:dlblFTEntry>
                  </c15:dlblFieldTable>
                  <c15:showDataLabelsRange val="0"/>
                </c:ext>
                <c:ext xmlns:c16="http://schemas.microsoft.com/office/drawing/2014/chart" uri="{C3380CC4-5D6E-409C-BE32-E72D297353CC}">
                  <c16:uniqueId val="{0000000D-DBCE-4971-ABAE-FF0ABCAB3423}"/>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{BBD9E917-A233-4EC0-A7D7-D79860CCE01D}</c15:txfldGUID>
                      <c15:f>Diagramm!$I$60</c15:f>
                      <c15:dlblFieldTableCache>
                        <c:ptCount val="1"/>
                      </c15:dlblFieldTableCache>
                    </c15:dlblFTEntry>
                  </c15:dlblFieldTable>
                  <c15:showDataLabelsRange val="0"/>
                </c:ext>
                <c:ext xmlns:c16="http://schemas.microsoft.com/office/drawing/2014/chart" uri="{C3380CC4-5D6E-409C-BE32-E72D297353CC}">
                  <c16:uniqueId val="{0000000E-DBCE-4971-ABAE-FF0ABCAB3423}"/>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{65E1090F-1D9A-4EB1-B442-43496CAC34A0}</c15:txfldGUID>
                      <c15:f>Diagramm!$I$61</c15:f>
                      <c15:dlblFieldTableCache>
                        <c:ptCount val="1"/>
                      </c15:dlblFieldTableCache>
                    </c15:dlblFTEntry>
                  </c15:dlblFieldTable>
                  <c15:showDataLabelsRange val="0"/>
                </c:ext>
                <c:ext xmlns:c16="http://schemas.microsoft.com/office/drawing/2014/chart" uri="{C3380CC4-5D6E-409C-BE32-E72D297353CC}">
                  <c16:uniqueId val="{0000000F-DBCE-4971-ABAE-FF0ABCAB3423}"/>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{F03B233B-14C8-4681-9786-E1532853A47A}</c15:txfldGUID>
                      <c15:f>Diagramm!$I$62</c15:f>
                      <c15:dlblFieldTableCache>
                        <c:ptCount val="1"/>
                      </c15:dlblFieldTableCache>
                    </c15:dlblFTEntry>
                  </c15:dlblFieldTable>
                  <c15:showDataLabelsRange val="0"/>
                </c:ext>
                <c:ext xmlns:c16="http://schemas.microsoft.com/office/drawing/2014/chart" uri="{C3380CC4-5D6E-409C-BE32-E72D297353CC}">
                  <c16:uniqueId val="{00000010-DBCE-4971-ABAE-FF0ABCAB3423}"/>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{721F6F63-28F9-4A89-BCFA-AA4F13ABF014}</c15:txfldGUID>
                      <c15:f>Diagramm!$I$63</c15:f>
                      <c15:dlblFieldTableCache>
                        <c:ptCount val="1"/>
                      </c15:dlblFieldTableCache>
                    </c15:dlblFTEntry>
                  </c15:dlblFieldTable>
                  <c15:showDataLabelsRange val="0"/>
                </c:ext>
                <c:ext xmlns:c16="http://schemas.microsoft.com/office/drawing/2014/chart" uri="{C3380CC4-5D6E-409C-BE32-E72D297353CC}">
                  <c16:uniqueId val="{00000011-DBCE-4971-ABAE-FF0ABCAB3423}"/>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{B3CC3BA9-5EEC-427B-B039-DBFBE3F16840}</c15:txfldGUID>
                      <c15:f>Diagramm!$I$64</c15:f>
                      <c15:dlblFieldTableCache>
                        <c:ptCount val="1"/>
                      </c15:dlblFieldTableCache>
                    </c15:dlblFTEntry>
                  </c15:dlblFieldTable>
                  <c15:showDataLabelsRange val="0"/>
                </c:ext>
                <c:ext xmlns:c16="http://schemas.microsoft.com/office/drawing/2014/chart" uri="{C3380CC4-5D6E-409C-BE32-E72D297353CC}">
                  <c16:uniqueId val="{00000012-DBCE-4971-ABAE-FF0ABCAB3423}"/>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{CFC305CF-5558-46E7-9550-95AFB5EAC8A3}</c15:txfldGUID>
                      <c15:f>Diagramm!$I$65</c15:f>
                      <c15:dlblFieldTableCache>
                        <c:ptCount val="1"/>
                      </c15:dlblFieldTableCache>
                    </c15:dlblFTEntry>
                  </c15:dlblFieldTable>
                  <c15:showDataLabelsRange val="0"/>
                </c:ext>
                <c:ext xmlns:c16="http://schemas.microsoft.com/office/drawing/2014/chart" uri="{C3380CC4-5D6E-409C-BE32-E72D297353CC}">
                  <c16:uniqueId val="{00000013-DBCE-4971-ABAE-FF0ABCAB3423}"/>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{7D63B58C-C1D5-4855-983F-AC01F0854D62}</c15:txfldGUID>
                      <c15:f>Diagramm!$I$66</c15:f>
                      <c15:dlblFieldTableCache>
                        <c:ptCount val="1"/>
                      </c15:dlblFieldTableCache>
                    </c15:dlblFTEntry>
                  </c15:dlblFieldTable>
                  <c15:showDataLabelsRange val="0"/>
                </c:ext>
                <c:ext xmlns:c16="http://schemas.microsoft.com/office/drawing/2014/chart" uri="{C3380CC4-5D6E-409C-BE32-E72D297353CC}">
                  <c16:uniqueId val="{00000014-DBCE-4971-ABAE-FF0ABCAB3423}"/>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{40714019-545A-465C-9083-6C6BB0D10B04}</c15:txfldGUID>
                      <c15:f>Diagramm!$I$67</c15:f>
                      <c15:dlblFieldTableCache>
                        <c:ptCount val="1"/>
                      </c15:dlblFieldTableCache>
                    </c15:dlblFTEntry>
                  </c15:dlblFieldTable>
                  <c15:showDataLabelsRange val="0"/>
                </c:ext>
                <c:ext xmlns:c16="http://schemas.microsoft.com/office/drawing/2014/chart" uri="{C3380CC4-5D6E-409C-BE32-E72D297353CC}">
                  <c16:uniqueId val="{00000015-DBCE-4971-ABAE-FF0ABCAB34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BCE-4971-ABAE-FF0ABCAB3423}"/>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{441F48F6-C99F-4459-927D-90959F12B109}</c15:txfldGUID>
                      <c15:f>Diagramm!$K$46</c15:f>
                      <c15:dlblFieldTableCache>
                        <c:ptCount val="1"/>
                      </c15:dlblFieldTableCache>
                    </c15:dlblFTEntry>
                  </c15:dlblFieldTable>
                  <c15:showDataLabelsRange val="0"/>
                </c:ext>
                <c:ext xmlns:c16="http://schemas.microsoft.com/office/drawing/2014/chart" uri="{C3380CC4-5D6E-409C-BE32-E72D297353CC}">
                  <c16:uniqueId val="{00000017-DBCE-4971-ABAE-FF0ABCAB3423}"/>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{50DB6A84-64E9-454F-BCDB-F5974DEFC6DD}</c15:txfldGUID>
                      <c15:f>Diagramm!$K$47</c15:f>
                      <c15:dlblFieldTableCache>
                        <c:ptCount val="1"/>
                      </c15:dlblFieldTableCache>
                    </c15:dlblFTEntry>
                  </c15:dlblFieldTable>
                  <c15:showDataLabelsRange val="0"/>
                </c:ext>
                <c:ext xmlns:c16="http://schemas.microsoft.com/office/drawing/2014/chart" uri="{C3380CC4-5D6E-409C-BE32-E72D297353CC}">
                  <c16:uniqueId val="{00000018-DBCE-4971-ABAE-FF0ABCAB3423}"/>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{7F806441-EBE3-43EF-8EF6-12A967F0AE31}</c15:txfldGUID>
                      <c15:f>Diagramm!$K$48</c15:f>
                      <c15:dlblFieldTableCache>
                        <c:ptCount val="1"/>
                      </c15:dlblFieldTableCache>
                    </c15:dlblFTEntry>
                  </c15:dlblFieldTable>
                  <c15:showDataLabelsRange val="0"/>
                </c:ext>
                <c:ext xmlns:c16="http://schemas.microsoft.com/office/drawing/2014/chart" uri="{C3380CC4-5D6E-409C-BE32-E72D297353CC}">
                  <c16:uniqueId val="{00000019-DBCE-4971-ABAE-FF0ABCAB3423}"/>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{8F39F077-A65F-4410-B946-94FDD65F47E0}</c15:txfldGUID>
                      <c15:f>Diagramm!$K$49</c15:f>
                      <c15:dlblFieldTableCache>
                        <c:ptCount val="1"/>
                      </c15:dlblFieldTableCache>
                    </c15:dlblFTEntry>
                  </c15:dlblFieldTable>
                  <c15:showDataLabelsRange val="0"/>
                </c:ext>
                <c:ext xmlns:c16="http://schemas.microsoft.com/office/drawing/2014/chart" uri="{C3380CC4-5D6E-409C-BE32-E72D297353CC}">
                  <c16:uniqueId val="{0000001A-DBCE-4971-ABAE-FF0ABCAB3423}"/>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{0F30B086-49E6-4930-8FBA-BE2EFB8A7661}</c15:txfldGUID>
                      <c15:f>Diagramm!$K$50</c15:f>
                      <c15:dlblFieldTableCache>
                        <c:ptCount val="1"/>
                      </c15:dlblFieldTableCache>
                    </c15:dlblFTEntry>
                  </c15:dlblFieldTable>
                  <c15:showDataLabelsRange val="0"/>
                </c:ext>
                <c:ext xmlns:c16="http://schemas.microsoft.com/office/drawing/2014/chart" uri="{C3380CC4-5D6E-409C-BE32-E72D297353CC}">
                  <c16:uniqueId val="{0000001B-DBCE-4971-ABAE-FF0ABCAB3423}"/>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{F1EBDC0A-2B10-40A0-8D1E-BAB12ADF15A4}</c15:txfldGUID>
                      <c15:f>Diagramm!$K$51</c15:f>
                      <c15:dlblFieldTableCache>
                        <c:ptCount val="1"/>
                      </c15:dlblFieldTableCache>
                    </c15:dlblFTEntry>
                  </c15:dlblFieldTable>
                  <c15:showDataLabelsRange val="0"/>
                </c:ext>
                <c:ext xmlns:c16="http://schemas.microsoft.com/office/drawing/2014/chart" uri="{C3380CC4-5D6E-409C-BE32-E72D297353CC}">
                  <c16:uniqueId val="{0000001C-DBCE-4971-ABAE-FF0ABCAB3423}"/>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{861084B7-C5BB-4954-9AA7-E5352EEF603F}</c15:txfldGUID>
                      <c15:f>Diagramm!$K$52</c15:f>
                      <c15:dlblFieldTableCache>
                        <c:ptCount val="1"/>
                      </c15:dlblFieldTableCache>
                    </c15:dlblFTEntry>
                  </c15:dlblFieldTable>
                  <c15:showDataLabelsRange val="0"/>
                </c:ext>
                <c:ext xmlns:c16="http://schemas.microsoft.com/office/drawing/2014/chart" uri="{C3380CC4-5D6E-409C-BE32-E72D297353CC}">
                  <c16:uniqueId val="{0000001D-DBCE-4971-ABAE-FF0ABCAB3423}"/>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{AB688E48-478A-4198-8EB8-5A3C6887094B}</c15:txfldGUID>
                      <c15:f>Diagramm!$K$53</c15:f>
                      <c15:dlblFieldTableCache>
                        <c:ptCount val="1"/>
                      </c15:dlblFieldTableCache>
                    </c15:dlblFTEntry>
                  </c15:dlblFieldTable>
                  <c15:showDataLabelsRange val="0"/>
                </c:ext>
                <c:ext xmlns:c16="http://schemas.microsoft.com/office/drawing/2014/chart" uri="{C3380CC4-5D6E-409C-BE32-E72D297353CC}">
                  <c16:uniqueId val="{0000001E-DBCE-4971-ABAE-FF0ABCAB3423}"/>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{E10D771C-B5DD-485C-AB83-649B00651513}</c15:txfldGUID>
                      <c15:f>Diagramm!$K$54</c15:f>
                      <c15:dlblFieldTableCache>
                        <c:ptCount val="1"/>
                      </c15:dlblFieldTableCache>
                    </c15:dlblFTEntry>
                  </c15:dlblFieldTable>
                  <c15:showDataLabelsRange val="0"/>
                </c:ext>
                <c:ext xmlns:c16="http://schemas.microsoft.com/office/drawing/2014/chart" uri="{C3380CC4-5D6E-409C-BE32-E72D297353CC}">
                  <c16:uniqueId val="{0000001F-DBCE-4971-ABAE-FF0ABCAB3423}"/>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{ADD2915D-9C20-4BC6-8D82-1D2C004C68DE}</c15:txfldGUID>
                      <c15:f>Diagramm!$K$55</c15:f>
                      <c15:dlblFieldTableCache>
                        <c:ptCount val="1"/>
                      </c15:dlblFieldTableCache>
                    </c15:dlblFTEntry>
                  </c15:dlblFieldTable>
                  <c15:showDataLabelsRange val="0"/>
                </c:ext>
                <c:ext xmlns:c16="http://schemas.microsoft.com/office/drawing/2014/chart" uri="{C3380CC4-5D6E-409C-BE32-E72D297353CC}">
                  <c16:uniqueId val="{00000020-DBCE-4971-ABAE-FF0ABCAB3423}"/>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{E21EB551-F6AB-44A5-AB09-F9B186D67D9A}</c15:txfldGUID>
                      <c15:f>Diagramm!$K$56</c15:f>
                      <c15:dlblFieldTableCache>
                        <c:ptCount val="1"/>
                      </c15:dlblFieldTableCache>
                    </c15:dlblFTEntry>
                  </c15:dlblFieldTable>
                  <c15:showDataLabelsRange val="0"/>
                </c:ext>
                <c:ext xmlns:c16="http://schemas.microsoft.com/office/drawing/2014/chart" uri="{C3380CC4-5D6E-409C-BE32-E72D297353CC}">
                  <c16:uniqueId val="{00000021-DBCE-4971-ABAE-FF0ABCAB3423}"/>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{190F0A1F-2859-4F37-AE3A-C2ADA9071543}</c15:txfldGUID>
                      <c15:f>Diagramm!$K$57</c15:f>
                      <c15:dlblFieldTableCache>
                        <c:ptCount val="1"/>
                      </c15:dlblFieldTableCache>
                    </c15:dlblFTEntry>
                  </c15:dlblFieldTable>
                  <c15:showDataLabelsRange val="0"/>
                </c:ext>
                <c:ext xmlns:c16="http://schemas.microsoft.com/office/drawing/2014/chart" uri="{C3380CC4-5D6E-409C-BE32-E72D297353CC}">
                  <c16:uniqueId val="{00000022-DBCE-4971-ABAE-FF0ABCAB3423}"/>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{953A23EE-3327-45E1-9C2B-5AC8B5174E71}</c15:txfldGUID>
                      <c15:f>Diagramm!$K$58</c15:f>
                      <c15:dlblFieldTableCache>
                        <c:ptCount val="1"/>
                      </c15:dlblFieldTableCache>
                    </c15:dlblFTEntry>
                  </c15:dlblFieldTable>
                  <c15:showDataLabelsRange val="0"/>
                </c:ext>
                <c:ext xmlns:c16="http://schemas.microsoft.com/office/drawing/2014/chart" uri="{C3380CC4-5D6E-409C-BE32-E72D297353CC}">
                  <c16:uniqueId val="{00000023-DBCE-4971-ABAE-FF0ABCAB3423}"/>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{02C8985A-086B-40A9-8654-1F40A7DE4F39}</c15:txfldGUID>
                      <c15:f>Diagramm!$K$59</c15:f>
                      <c15:dlblFieldTableCache>
                        <c:ptCount val="1"/>
                      </c15:dlblFieldTableCache>
                    </c15:dlblFTEntry>
                  </c15:dlblFieldTable>
                  <c15:showDataLabelsRange val="0"/>
                </c:ext>
                <c:ext xmlns:c16="http://schemas.microsoft.com/office/drawing/2014/chart" uri="{C3380CC4-5D6E-409C-BE32-E72D297353CC}">
                  <c16:uniqueId val="{00000024-DBCE-4971-ABAE-FF0ABCAB3423}"/>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{23B7604F-E2D5-450E-9546-F92571DBBC05}</c15:txfldGUID>
                      <c15:f>Diagramm!$K$60</c15:f>
                      <c15:dlblFieldTableCache>
                        <c:ptCount val="1"/>
                      </c15:dlblFieldTableCache>
                    </c15:dlblFTEntry>
                  </c15:dlblFieldTable>
                  <c15:showDataLabelsRange val="0"/>
                </c:ext>
                <c:ext xmlns:c16="http://schemas.microsoft.com/office/drawing/2014/chart" uri="{C3380CC4-5D6E-409C-BE32-E72D297353CC}">
                  <c16:uniqueId val="{00000025-DBCE-4971-ABAE-FF0ABCAB3423}"/>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{7BC9D6DD-D6A0-4BB5-96FF-857E71579F77}</c15:txfldGUID>
                      <c15:f>Diagramm!$K$61</c15:f>
                      <c15:dlblFieldTableCache>
                        <c:ptCount val="1"/>
                      </c15:dlblFieldTableCache>
                    </c15:dlblFTEntry>
                  </c15:dlblFieldTable>
                  <c15:showDataLabelsRange val="0"/>
                </c:ext>
                <c:ext xmlns:c16="http://schemas.microsoft.com/office/drawing/2014/chart" uri="{C3380CC4-5D6E-409C-BE32-E72D297353CC}">
                  <c16:uniqueId val="{00000026-DBCE-4971-ABAE-FF0ABCAB3423}"/>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{3F8217E8-8668-43E8-802E-BB6AF70D0BE3}</c15:txfldGUID>
                      <c15:f>Diagramm!$K$62</c15:f>
                      <c15:dlblFieldTableCache>
                        <c:ptCount val="1"/>
                      </c15:dlblFieldTableCache>
                    </c15:dlblFTEntry>
                  </c15:dlblFieldTable>
                  <c15:showDataLabelsRange val="0"/>
                </c:ext>
                <c:ext xmlns:c16="http://schemas.microsoft.com/office/drawing/2014/chart" uri="{C3380CC4-5D6E-409C-BE32-E72D297353CC}">
                  <c16:uniqueId val="{00000027-DBCE-4971-ABAE-FF0ABCAB3423}"/>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{5C927D31-A138-432C-93DE-33038512CB5E}</c15:txfldGUID>
                      <c15:f>Diagramm!$K$63</c15:f>
                      <c15:dlblFieldTableCache>
                        <c:ptCount val="1"/>
                      </c15:dlblFieldTableCache>
                    </c15:dlblFTEntry>
                  </c15:dlblFieldTable>
                  <c15:showDataLabelsRange val="0"/>
                </c:ext>
                <c:ext xmlns:c16="http://schemas.microsoft.com/office/drawing/2014/chart" uri="{C3380CC4-5D6E-409C-BE32-E72D297353CC}">
                  <c16:uniqueId val="{00000028-DBCE-4971-ABAE-FF0ABCAB3423}"/>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{893827CA-AE91-4581-BD5C-F267F26B3D20}</c15:txfldGUID>
                      <c15:f>Diagramm!$K$64</c15:f>
                      <c15:dlblFieldTableCache>
                        <c:ptCount val="1"/>
                      </c15:dlblFieldTableCache>
                    </c15:dlblFTEntry>
                  </c15:dlblFieldTable>
                  <c15:showDataLabelsRange val="0"/>
                </c:ext>
                <c:ext xmlns:c16="http://schemas.microsoft.com/office/drawing/2014/chart" uri="{C3380CC4-5D6E-409C-BE32-E72D297353CC}">
                  <c16:uniqueId val="{00000029-DBCE-4971-ABAE-FF0ABCAB3423}"/>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{7F92A41A-A8A3-4DC5-83FE-59EC1A0C890B}</c15:txfldGUID>
                      <c15:f>Diagramm!$K$65</c15:f>
                      <c15:dlblFieldTableCache>
                        <c:ptCount val="1"/>
                      </c15:dlblFieldTableCache>
                    </c15:dlblFTEntry>
                  </c15:dlblFieldTable>
                  <c15:showDataLabelsRange val="0"/>
                </c:ext>
                <c:ext xmlns:c16="http://schemas.microsoft.com/office/drawing/2014/chart" uri="{C3380CC4-5D6E-409C-BE32-E72D297353CC}">
                  <c16:uniqueId val="{0000002A-DBCE-4971-ABAE-FF0ABCAB3423}"/>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{A0CB5544-53F7-40A6-9C43-C767D24647B4}</c15:txfldGUID>
                      <c15:f>Diagramm!$K$66</c15:f>
                      <c15:dlblFieldTableCache>
                        <c:ptCount val="1"/>
                      </c15:dlblFieldTableCache>
                    </c15:dlblFTEntry>
                  </c15:dlblFieldTable>
                  <c15:showDataLabelsRange val="0"/>
                </c:ext>
                <c:ext xmlns:c16="http://schemas.microsoft.com/office/drawing/2014/chart" uri="{C3380CC4-5D6E-409C-BE32-E72D297353CC}">
                  <c16:uniqueId val="{0000002B-DBCE-4971-ABAE-FF0ABCAB3423}"/>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{1A0A5F44-62BC-4E89-B546-DED57DDE81AC}</c15:txfldGUID>
                      <c15:f>Diagramm!$K$67</c15:f>
                      <c15:dlblFieldTableCache>
                        <c:ptCount val="1"/>
                      </c15:dlblFieldTableCache>
                    </c15:dlblFTEntry>
                  </c15:dlblFieldTable>
                  <c15:showDataLabelsRange val="0"/>
                </c:ext>
                <c:ext xmlns:c16="http://schemas.microsoft.com/office/drawing/2014/chart" uri="{C3380CC4-5D6E-409C-BE32-E72D297353CC}">
                  <c16:uniqueId val="{0000002C-DBCE-4971-ABAE-FF0ABCAB342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BCE-4971-ABAE-FF0ABCAB3423}"/>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{1F9ACC56-B389-4063-8228-4A8D92194734}</c15:txfldGUID>
                      <c15:f>Diagramm!$J$46</c15:f>
                      <c15:dlblFieldTableCache>
                        <c:ptCount val="1"/>
                      </c15:dlblFieldTableCache>
                    </c15:dlblFTEntry>
                  </c15:dlblFieldTable>
                  <c15:showDataLabelsRange val="0"/>
                </c:ext>
                <c:ext xmlns:c16="http://schemas.microsoft.com/office/drawing/2014/chart" uri="{C3380CC4-5D6E-409C-BE32-E72D297353CC}">
                  <c16:uniqueId val="{0000002E-DBCE-4971-ABAE-FF0ABCAB3423}"/>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{1D2E86B9-78FC-41F5-8136-B10BAA86AC90}</c15:txfldGUID>
                      <c15:f>Diagramm!$J$47</c15:f>
                      <c15:dlblFieldTableCache>
                        <c:ptCount val="1"/>
                      </c15:dlblFieldTableCache>
                    </c15:dlblFTEntry>
                  </c15:dlblFieldTable>
                  <c15:showDataLabelsRange val="0"/>
                </c:ext>
                <c:ext xmlns:c16="http://schemas.microsoft.com/office/drawing/2014/chart" uri="{C3380CC4-5D6E-409C-BE32-E72D297353CC}">
                  <c16:uniqueId val="{0000002F-DBCE-4971-ABAE-FF0ABCAB3423}"/>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{F23ECA65-AAF1-4E6E-A698-AF6896E7C09F}</c15:txfldGUID>
                      <c15:f>Diagramm!$J$48</c15:f>
                      <c15:dlblFieldTableCache>
                        <c:ptCount val="1"/>
                      </c15:dlblFieldTableCache>
                    </c15:dlblFTEntry>
                  </c15:dlblFieldTable>
                  <c15:showDataLabelsRange val="0"/>
                </c:ext>
                <c:ext xmlns:c16="http://schemas.microsoft.com/office/drawing/2014/chart" uri="{C3380CC4-5D6E-409C-BE32-E72D297353CC}">
                  <c16:uniqueId val="{00000030-DBCE-4971-ABAE-FF0ABCAB3423}"/>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{E0B9841E-CC02-45F4-8408-94DD6465995F}</c15:txfldGUID>
                      <c15:f>Diagramm!$J$49</c15:f>
                      <c15:dlblFieldTableCache>
                        <c:ptCount val="1"/>
                      </c15:dlblFieldTableCache>
                    </c15:dlblFTEntry>
                  </c15:dlblFieldTable>
                  <c15:showDataLabelsRange val="0"/>
                </c:ext>
                <c:ext xmlns:c16="http://schemas.microsoft.com/office/drawing/2014/chart" uri="{C3380CC4-5D6E-409C-BE32-E72D297353CC}">
                  <c16:uniqueId val="{00000031-DBCE-4971-ABAE-FF0ABCAB3423}"/>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{3E5800E0-308D-429F-84C1-E8EF179269D5}</c15:txfldGUID>
                      <c15:f>Diagramm!$J$50</c15:f>
                      <c15:dlblFieldTableCache>
                        <c:ptCount val="1"/>
                      </c15:dlblFieldTableCache>
                    </c15:dlblFTEntry>
                  </c15:dlblFieldTable>
                  <c15:showDataLabelsRange val="0"/>
                </c:ext>
                <c:ext xmlns:c16="http://schemas.microsoft.com/office/drawing/2014/chart" uri="{C3380CC4-5D6E-409C-BE32-E72D297353CC}">
                  <c16:uniqueId val="{00000032-DBCE-4971-ABAE-FF0ABCAB3423}"/>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{3EE97292-A1D1-4B18-8AAA-6A20924F2266}</c15:txfldGUID>
                      <c15:f>Diagramm!$J$51</c15:f>
                      <c15:dlblFieldTableCache>
                        <c:ptCount val="1"/>
                      </c15:dlblFieldTableCache>
                    </c15:dlblFTEntry>
                  </c15:dlblFieldTable>
                  <c15:showDataLabelsRange val="0"/>
                </c:ext>
                <c:ext xmlns:c16="http://schemas.microsoft.com/office/drawing/2014/chart" uri="{C3380CC4-5D6E-409C-BE32-E72D297353CC}">
                  <c16:uniqueId val="{00000033-DBCE-4971-ABAE-FF0ABCAB3423}"/>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{DCCDE108-F7B8-4DC1-B517-9D81B3EEB009}</c15:txfldGUID>
                      <c15:f>Diagramm!$J$52</c15:f>
                      <c15:dlblFieldTableCache>
                        <c:ptCount val="1"/>
                      </c15:dlblFieldTableCache>
                    </c15:dlblFTEntry>
                  </c15:dlblFieldTable>
                  <c15:showDataLabelsRange val="0"/>
                </c:ext>
                <c:ext xmlns:c16="http://schemas.microsoft.com/office/drawing/2014/chart" uri="{C3380CC4-5D6E-409C-BE32-E72D297353CC}">
                  <c16:uniqueId val="{00000034-DBCE-4971-ABAE-FF0ABCAB3423}"/>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{66EE5F25-789D-4C0B-87B3-BEA17CCA26B7}</c15:txfldGUID>
                      <c15:f>Diagramm!$J$53</c15:f>
                      <c15:dlblFieldTableCache>
                        <c:ptCount val="1"/>
                      </c15:dlblFieldTableCache>
                    </c15:dlblFTEntry>
                  </c15:dlblFieldTable>
                  <c15:showDataLabelsRange val="0"/>
                </c:ext>
                <c:ext xmlns:c16="http://schemas.microsoft.com/office/drawing/2014/chart" uri="{C3380CC4-5D6E-409C-BE32-E72D297353CC}">
                  <c16:uniqueId val="{00000035-DBCE-4971-ABAE-FF0ABCAB3423}"/>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{8E43B002-E2D4-49B9-935F-8A7E2353636F}</c15:txfldGUID>
                      <c15:f>Diagramm!$J$54</c15:f>
                      <c15:dlblFieldTableCache>
                        <c:ptCount val="1"/>
                      </c15:dlblFieldTableCache>
                    </c15:dlblFTEntry>
                  </c15:dlblFieldTable>
                  <c15:showDataLabelsRange val="0"/>
                </c:ext>
                <c:ext xmlns:c16="http://schemas.microsoft.com/office/drawing/2014/chart" uri="{C3380CC4-5D6E-409C-BE32-E72D297353CC}">
                  <c16:uniqueId val="{00000036-DBCE-4971-ABAE-FF0ABCAB3423}"/>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{5B6D9C44-070F-4606-B982-4B903AEFE24F}</c15:txfldGUID>
                      <c15:f>Diagramm!$J$55</c15:f>
                      <c15:dlblFieldTableCache>
                        <c:ptCount val="1"/>
                      </c15:dlblFieldTableCache>
                    </c15:dlblFTEntry>
                  </c15:dlblFieldTable>
                  <c15:showDataLabelsRange val="0"/>
                </c:ext>
                <c:ext xmlns:c16="http://schemas.microsoft.com/office/drawing/2014/chart" uri="{C3380CC4-5D6E-409C-BE32-E72D297353CC}">
                  <c16:uniqueId val="{00000037-DBCE-4971-ABAE-FF0ABCAB3423}"/>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{44DB3ECF-9922-4F29-BAAE-2040110B90B8}</c15:txfldGUID>
                      <c15:f>Diagramm!$J$56</c15:f>
                      <c15:dlblFieldTableCache>
                        <c:ptCount val="1"/>
                      </c15:dlblFieldTableCache>
                    </c15:dlblFTEntry>
                  </c15:dlblFieldTable>
                  <c15:showDataLabelsRange val="0"/>
                </c:ext>
                <c:ext xmlns:c16="http://schemas.microsoft.com/office/drawing/2014/chart" uri="{C3380CC4-5D6E-409C-BE32-E72D297353CC}">
                  <c16:uniqueId val="{00000038-DBCE-4971-ABAE-FF0ABCAB3423}"/>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{9795CFF2-B60C-4711-9BEE-7F06C7105538}</c15:txfldGUID>
                      <c15:f>Diagramm!$J$57</c15:f>
                      <c15:dlblFieldTableCache>
                        <c:ptCount val="1"/>
                      </c15:dlblFieldTableCache>
                    </c15:dlblFTEntry>
                  </c15:dlblFieldTable>
                  <c15:showDataLabelsRange val="0"/>
                </c:ext>
                <c:ext xmlns:c16="http://schemas.microsoft.com/office/drawing/2014/chart" uri="{C3380CC4-5D6E-409C-BE32-E72D297353CC}">
                  <c16:uniqueId val="{00000039-DBCE-4971-ABAE-FF0ABCAB3423}"/>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{15C1C279-5B72-40E0-87CB-644BB45D3C5A}</c15:txfldGUID>
                      <c15:f>Diagramm!$J$58</c15:f>
                      <c15:dlblFieldTableCache>
                        <c:ptCount val="1"/>
                      </c15:dlblFieldTableCache>
                    </c15:dlblFTEntry>
                  </c15:dlblFieldTable>
                  <c15:showDataLabelsRange val="0"/>
                </c:ext>
                <c:ext xmlns:c16="http://schemas.microsoft.com/office/drawing/2014/chart" uri="{C3380CC4-5D6E-409C-BE32-E72D297353CC}">
                  <c16:uniqueId val="{0000003A-DBCE-4971-ABAE-FF0ABCAB3423}"/>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{840FCB82-D249-40CA-BD84-86148E552998}</c15:txfldGUID>
                      <c15:f>Diagramm!$J$59</c15:f>
                      <c15:dlblFieldTableCache>
                        <c:ptCount val="1"/>
                      </c15:dlblFieldTableCache>
                    </c15:dlblFTEntry>
                  </c15:dlblFieldTable>
                  <c15:showDataLabelsRange val="0"/>
                </c:ext>
                <c:ext xmlns:c16="http://schemas.microsoft.com/office/drawing/2014/chart" uri="{C3380CC4-5D6E-409C-BE32-E72D297353CC}">
                  <c16:uniqueId val="{0000003B-DBCE-4971-ABAE-FF0ABCAB3423}"/>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{F71E5BD2-82A7-4A4C-ADA8-B5FB2814DC7B}</c15:txfldGUID>
                      <c15:f>Diagramm!$J$60</c15:f>
                      <c15:dlblFieldTableCache>
                        <c:ptCount val="1"/>
                      </c15:dlblFieldTableCache>
                    </c15:dlblFTEntry>
                  </c15:dlblFieldTable>
                  <c15:showDataLabelsRange val="0"/>
                </c:ext>
                <c:ext xmlns:c16="http://schemas.microsoft.com/office/drawing/2014/chart" uri="{C3380CC4-5D6E-409C-BE32-E72D297353CC}">
                  <c16:uniqueId val="{0000003C-DBCE-4971-ABAE-FF0ABCAB3423}"/>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{0ECC8132-519B-4138-9FAC-3907A50AE2D6}</c15:txfldGUID>
                      <c15:f>Diagramm!$J$61</c15:f>
                      <c15:dlblFieldTableCache>
                        <c:ptCount val="1"/>
                      </c15:dlblFieldTableCache>
                    </c15:dlblFTEntry>
                  </c15:dlblFieldTable>
                  <c15:showDataLabelsRange val="0"/>
                </c:ext>
                <c:ext xmlns:c16="http://schemas.microsoft.com/office/drawing/2014/chart" uri="{C3380CC4-5D6E-409C-BE32-E72D297353CC}">
                  <c16:uniqueId val="{0000003D-DBCE-4971-ABAE-FF0ABCAB3423}"/>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{B0BC5A2D-03A4-4533-8F10-4440067585DE}</c15:txfldGUID>
                      <c15:f>Diagramm!$J$62</c15:f>
                      <c15:dlblFieldTableCache>
                        <c:ptCount val="1"/>
                      </c15:dlblFieldTableCache>
                    </c15:dlblFTEntry>
                  </c15:dlblFieldTable>
                  <c15:showDataLabelsRange val="0"/>
                </c:ext>
                <c:ext xmlns:c16="http://schemas.microsoft.com/office/drawing/2014/chart" uri="{C3380CC4-5D6E-409C-BE32-E72D297353CC}">
                  <c16:uniqueId val="{0000003E-DBCE-4971-ABAE-FF0ABCAB3423}"/>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{0013310F-4D8D-47F7-86E7-17C21A8D4DFA}</c15:txfldGUID>
                      <c15:f>Diagramm!$J$63</c15:f>
                      <c15:dlblFieldTableCache>
                        <c:ptCount val="1"/>
                      </c15:dlblFieldTableCache>
                    </c15:dlblFTEntry>
                  </c15:dlblFieldTable>
                  <c15:showDataLabelsRange val="0"/>
                </c:ext>
                <c:ext xmlns:c16="http://schemas.microsoft.com/office/drawing/2014/chart" uri="{C3380CC4-5D6E-409C-BE32-E72D297353CC}">
                  <c16:uniqueId val="{0000003F-DBCE-4971-ABAE-FF0ABCAB3423}"/>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{7C8E0A65-FE94-440C-9998-60792B6EA5D2}</c15:txfldGUID>
                      <c15:f>Diagramm!$J$64</c15:f>
                      <c15:dlblFieldTableCache>
                        <c:ptCount val="1"/>
                      </c15:dlblFieldTableCache>
                    </c15:dlblFTEntry>
                  </c15:dlblFieldTable>
                  <c15:showDataLabelsRange val="0"/>
                </c:ext>
                <c:ext xmlns:c16="http://schemas.microsoft.com/office/drawing/2014/chart" uri="{C3380CC4-5D6E-409C-BE32-E72D297353CC}">
                  <c16:uniqueId val="{00000040-DBCE-4971-ABAE-FF0ABCAB3423}"/>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{E4CA2C5C-C83C-4A75-85C8-5B262FAB149E}</c15:txfldGUID>
                      <c15:f>Diagramm!$J$65</c15:f>
                      <c15:dlblFieldTableCache>
                        <c:ptCount val="1"/>
                      </c15:dlblFieldTableCache>
                    </c15:dlblFTEntry>
                  </c15:dlblFieldTable>
                  <c15:showDataLabelsRange val="0"/>
                </c:ext>
                <c:ext xmlns:c16="http://schemas.microsoft.com/office/drawing/2014/chart" uri="{C3380CC4-5D6E-409C-BE32-E72D297353CC}">
                  <c16:uniqueId val="{00000041-DBCE-4971-ABAE-FF0ABCAB3423}"/>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{9B54E7F8-87A2-4FA6-A52A-9B0006AEE5CA}</c15:txfldGUID>
                      <c15:f>Diagramm!$J$66</c15:f>
                      <c15:dlblFieldTableCache>
                        <c:ptCount val="1"/>
                      </c15:dlblFieldTableCache>
                    </c15:dlblFTEntry>
                  </c15:dlblFieldTable>
                  <c15:showDataLabelsRange val="0"/>
                </c:ext>
                <c:ext xmlns:c16="http://schemas.microsoft.com/office/drawing/2014/chart" uri="{C3380CC4-5D6E-409C-BE32-E72D297353CC}">
                  <c16:uniqueId val="{00000042-DBCE-4971-ABAE-FF0ABCAB3423}"/>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{D1433C56-C717-45BA-BAA1-FE9506B7966C}</c15:txfldGUID>
                      <c15:f>Diagramm!$J$67</c15:f>
                      <c15:dlblFieldTableCache>
                        <c:ptCount val="1"/>
                      </c15:dlblFieldTableCache>
                    </c15:dlblFTEntry>
                  </c15:dlblFieldTable>
                  <c15:showDataLabelsRange val="0"/>
                </c:ext>
                <c:ext xmlns:c16="http://schemas.microsoft.com/office/drawing/2014/chart" uri="{C3380CC4-5D6E-409C-BE32-E72D297353CC}">
                  <c16:uniqueId val="{00000043-DBCE-4971-ABAE-FF0ABCAB342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BCE-4971-ABAE-FF0ABCAB3423}"/>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78B-43C9-AF72-72312AE2CC8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78B-43C9-AF72-72312AE2CC8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8B-43C9-AF72-72312AE2CC8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78B-43C9-AF72-72312AE2CC8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78B-43C9-AF72-72312AE2CC8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78B-43C9-AF72-72312AE2CC8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78B-43C9-AF72-72312AE2CC8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78B-43C9-AF72-72312AE2CC8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78B-43C9-AF72-72312AE2CC8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78B-43C9-AF72-72312AE2CC8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78B-43C9-AF72-72312AE2CC8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78B-43C9-AF72-72312AE2CC8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78B-43C9-AF72-72312AE2CC8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78B-43C9-AF72-72312AE2CC8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78B-43C9-AF72-72312AE2CC8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78B-43C9-AF72-72312AE2CC8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78B-43C9-AF72-72312AE2CC8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78B-43C9-AF72-72312AE2CC8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78B-43C9-AF72-72312AE2CC8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78B-43C9-AF72-72312AE2CC8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78B-43C9-AF72-72312AE2CC8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78B-43C9-AF72-72312AE2CC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78B-43C9-AF72-72312AE2CC8E}"/>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78B-43C9-AF72-72312AE2CC8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78B-43C9-AF72-72312AE2CC8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78B-43C9-AF72-72312AE2CC8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78B-43C9-AF72-72312AE2CC8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78B-43C9-AF72-72312AE2CC8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78B-43C9-AF72-72312AE2CC8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78B-43C9-AF72-72312AE2CC8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78B-43C9-AF72-72312AE2CC8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78B-43C9-AF72-72312AE2CC8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578B-43C9-AF72-72312AE2CC8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578B-43C9-AF72-72312AE2CC8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578B-43C9-AF72-72312AE2CC8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578B-43C9-AF72-72312AE2CC8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578B-43C9-AF72-72312AE2CC8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578B-43C9-AF72-72312AE2CC8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578B-43C9-AF72-72312AE2CC8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578B-43C9-AF72-72312AE2CC8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578B-43C9-AF72-72312AE2CC8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578B-43C9-AF72-72312AE2CC8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578B-43C9-AF72-72312AE2CC8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578B-43C9-AF72-72312AE2CC8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578B-43C9-AF72-72312AE2CC8E}"/>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78B-43C9-AF72-72312AE2CC8E}"/>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578B-43C9-AF72-72312AE2CC8E}"/>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578B-43C9-AF72-72312AE2CC8E}"/>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578B-43C9-AF72-72312AE2CC8E}"/>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578B-43C9-AF72-72312AE2CC8E}"/>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578B-43C9-AF72-72312AE2CC8E}"/>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578B-43C9-AF72-72312AE2CC8E}"/>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578B-43C9-AF72-72312AE2CC8E}"/>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578B-43C9-AF72-72312AE2CC8E}"/>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578B-43C9-AF72-72312AE2CC8E}"/>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578B-43C9-AF72-72312AE2CC8E}"/>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578B-43C9-AF72-72312AE2CC8E}"/>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578B-43C9-AF72-72312AE2CC8E}"/>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578B-43C9-AF72-72312AE2CC8E}"/>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578B-43C9-AF72-72312AE2CC8E}"/>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578B-43C9-AF72-72312AE2CC8E}"/>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578B-43C9-AF72-72312AE2CC8E}"/>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578B-43C9-AF72-72312AE2CC8E}"/>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578B-43C9-AF72-72312AE2CC8E}"/>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578B-43C9-AF72-72312AE2CC8E}"/>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578B-43C9-AF72-72312AE2CC8E}"/>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578B-43C9-AF72-72312AE2CC8E}"/>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578B-43C9-AF72-72312AE2CC8E}"/>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78B-43C9-AF72-72312AE2CC8E}"/>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100.9468568741182</c:v>
                </c:pt>
                <c:pt idx="2">
                  <c:v>103.89716256466531</c:v>
                </c:pt>
                <c:pt idx="3">
                  <c:v>102.97538799184824</c:v>
                </c:pt>
                <c:pt idx="4">
                  <c:v>104.21069133092962</c:v>
                </c:pt>
                <c:pt idx="5">
                  <c:v>104.39567330302555</c:v>
                </c:pt>
                <c:pt idx="6">
                  <c:v>106.50572189998432</c:v>
                </c:pt>
                <c:pt idx="7">
                  <c:v>105.75638814861263</c:v>
                </c:pt>
                <c:pt idx="8">
                  <c:v>105.33939488948111</c:v>
                </c:pt>
                <c:pt idx="9">
                  <c:v>105.68427653237184</c:v>
                </c:pt>
                <c:pt idx="10">
                  <c:v>108.2583477034018</c:v>
                </c:pt>
                <c:pt idx="11">
                  <c:v>107.6406960338611</c:v>
                </c:pt>
                <c:pt idx="12">
                  <c:v>108.37121805925693</c:v>
                </c:pt>
                <c:pt idx="13">
                  <c:v>108.85718764696661</c:v>
                </c:pt>
                <c:pt idx="14">
                  <c:v>112.00188117259759</c:v>
                </c:pt>
                <c:pt idx="15">
                  <c:v>110.93588336729896</c:v>
                </c:pt>
                <c:pt idx="16">
                  <c:v>111.27449443486439</c:v>
                </c:pt>
                <c:pt idx="17">
                  <c:v>111.04875372315411</c:v>
                </c:pt>
                <c:pt idx="18">
                  <c:v>114.14328264618278</c:v>
                </c:pt>
                <c:pt idx="19">
                  <c:v>113.96143596174949</c:v>
                </c:pt>
                <c:pt idx="20">
                  <c:v>115.64195014892616</c:v>
                </c:pt>
                <c:pt idx="21">
                  <c:v>116.13419031196113</c:v>
                </c:pt>
                <c:pt idx="22">
                  <c:v>119.69587709672362</c:v>
                </c:pt>
                <c:pt idx="23">
                  <c:v>118.65182630506348</c:v>
                </c:pt>
                <c:pt idx="24">
                  <c:v>119.03433139990594</c:v>
                </c:pt>
              </c:numCache>
            </c:numRef>
          </c:val>
          <c:smooth val="0"/>
          <c:extLst>
            <c:ext xmlns:c16="http://schemas.microsoft.com/office/drawing/2014/chart" uri="{C3380CC4-5D6E-409C-BE32-E72D297353CC}">
              <c16:uniqueId val="{00000000-EA07-400F-96E1-FF7EF4D3895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104.55629139072849</c:v>
                </c:pt>
                <c:pt idx="2">
                  <c:v>107.81456953642383</c:v>
                </c:pt>
                <c:pt idx="3">
                  <c:v>107.97350993377484</c:v>
                </c:pt>
                <c:pt idx="4">
                  <c:v>106.72847682119205</c:v>
                </c:pt>
                <c:pt idx="5">
                  <c:v>109.61589403973511</c:v>
                </c:pt>
                <c:pt idx="6">
                  <c:v>111.92052980132449</c:v>
                </c:pt>
                <c:pt idx="7">
                  <c:v>110.54304635761589</c:v>
                </c:pt>
                <c:pt idx="8">
                  <c:v>110.11920529801324</c:v>
                </c:pt>
                <c:pt idx="9">
                  <c:v>115.25827814569536</c:v>
                </c:pt>
                <c:pt idx="10">
                  <c:v>118.86092715231788</c:v>
                </c:pt>
                <c:pt idx="11">
                  <c:v>116.82119205298014</c:v>
                </c:pt>
                <c:pt idx="12">
                  <c:v>117.66887417218544</c:v>
                </c:pt>
                <c:pt idx="13">
                  <c:v>120.47682119205298</c:v>
                </c:pt>
                <c:pt idx="14">
                  <c:v>124.98013245033113</c:v>
                </c:pt>
                <c:pt idx="15">
                  <c:v>122.43708609271525</c:v>
                </c:pt>
                <c:pt idx="16">
                  <c:v>121.45695364238411</c:v>
                </c:pt>
                <c:pt idx="17">
                  <c:v>123.78807947019868</c:v>
                </c:pt>
                <c:pt idx="18">
                  <c:v>129.11258278145695</c:v>
                </c:pt>
                <c:pt idx="19">
                  <c:v>129.05960264900662</c:v>
                </c:pt>
                <c:pt idx="20">
                  <c:v>130.09271523178808</c:v>
                </c:pt>
                <c:pt idx="21">
                  <c:v>133.98675496688742</c:v>
                </c:pt>
                <c:pt idx="22">
                  <c:v>136.76821192052978</c:v>
                </c:pt>
                <c:pt idx="23">
                  <c:v>135.25827814569536</c:v>
                </c:pt>
                <c:pt idx="24">
                  <c:v>129.90728476821192</c:v>
                </c:pt>
              </c:numCache>
            </c:numRef>
          </c:val>
          <c:smooth val="0"/>
          <c:extLst>
            <c:ext xmlns:c16="http://schemas.microsoft.com/office/drawing/2014/chart" uri="{C3380CC4-5D6E-409C-BE32-E72D297353CC}">
              <c16:uniqueId val="{00000001-EA07-400F-96E1-FF7EF4D3895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105.46994307927253</c:v>
                </c:pt>
                <c:pt idx="2">
                  <c:v>103.49854227405248</c:v>
                </c:pt>
                <c:pt idx="3">
                  <c:v>102.19353047341386</c:v>
                </c:pt>
                <c:pt idx="4">
                  <c:v>97.695404692489234</c:v>
                </c:pt>
                <c:pt idx="5">
                  <c:v>100.22212966819382</c:v>
                </c:pt>
                <c:pt idx="6">
                  <c:v>98.681105095099269</c:v>
                </c:pt>
                <c:pt idx="7">
                  <c:v>97.917534360683049</c:v>
                </c:pt>
                <c:pt idx="8">
                  <c:v>96.348743579064276</c:v>
                </c:pt>
                <c:pt idx="9">
                  <c:v>99.472442038039716</c:v>
                </c:pt>
                <c:pt idx="10">
                  <c:v>98.792169929196177</c:v>
                </c:pt>
                <c:pt idx="11">
                  <c:v>99.139247535748993</c:v>
                </c:pt>
                <c:pt idx="12">
                  <c:v>98.708871303623496</c:v>
                </c:pt>
                <c:pt idx="13">
                  <c:v>100.61085658753296</c:v>
                </c:pt>
                <c:pt idx="14">
                  <c:v>98.347910592808546</c:v>
                </c:pt>
                <c:pt idx="15">
                  <c:v>97.042898792169936</c:v>
                </c:pt>
                <c:pt idx="16">
                  <c:v>97.723170901013461</c:v>
                </c:pt>
                <c:pt idx="17">
                  <c:v>100.34707760655282</c:v>
                </c:pt>
                <c:pt idx="18">
                  <c:v>97.16784673052895</c:v>
                </c:pt>
                <c:pt idx="19">
                  <c:v>96.598639455782305</c:v>
                </c:pt>
                <c:pt idx="20">
                  <c:v>97.57045675413022</c:v>
                </c:pt>
                <c:pt idx="21">
                  <c:v>100.27766208524227</c:v>
                </c:pt>
                <c:pt idx="22">
                  <c:v>97.16784673052895</c:v>
                </c:pt>
                <c:pt idx="23">
                  <c:v>95.626822157434404</c:v>
                </c:pt>
                <c:pt idx="24">
                  <c:v>93.724836873524922</c:v>
                </c:pt>
              </c:numCache>
            </c:numRef>
          </c:val>
          <c:smooth val="0"/>
          <c:extLst>
            <c:ext xmlns:c16="http://schemas.microsoft.com/office/drawing/2014/chart" uri="{C3380CC4-5D6E-409C-BE32-E72D297353CC}">
              <c16:uniqueId val="{00000002-EA07-400F-96E1-FF7EF4D3895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EA07-400F-96E1-FF7EF4D3895E}"/>
                </c:ext>
              </c:extLst>
            </c:dLbl>
            <c:dLbl>
              <c:idx val="1"/>
              <c:delete val="1"/>
              <c:extLst>
                <c:ext xmlns:c15="http://schemas.microsoft.com/office/drawing/2012/chart" uri="{CE6537A1-D6FC-4f65-9D91-7224C49458BB}"/>
                <c:ext xmlns:c16="http://schemas.microsoft.com/office/drawing/2014/chart" uri="{C3380CC4-5D6E-409C-BE32-E72D297353CC}">
                  <c16:uniqueId val="{00000004-EA07-400F-96E1-FF7EF4D3895E}"/>
                </c:ext>
              </c:extLst>
            </c:dLbl>
            <c:dLbl>
              <c:idx val="2"/>
              <c:delete val="1"/>
              <c:extLst>
                <c:ext xmlns:c15="http://schemas.microsoft.com/office/drawing/2012/chart" uri="{CE6537A1-D6FC-4f65-9D91-7224C49458BB}"/>
                <c:ext xmlns:c16="http://schemas.microsoft.com/office/drawing/2014/chart" uri="{C3380CC4-5D6E-409C-BE32-E72D297353CC}">
                  <c16:uniqueId val="{00000005-EA07-400F-96E1-FF7EF4D3895E}"/>
                </c:ext>
              </c:extLst>
            </c:dLbl>
            <c:dLbl>
              <c:idx val="3"/>
              <c:delete val="1"/>
              <c:extLst>
                <c:ext xmlns:c15="http://schemas.microsoft.com/office/drawing/2012/chart" uri="{CE6537A1-D6FC-4f65-9D91-7224C49458BB}"/>
                <c:ext xmlns:c16="http://schemas.microsoft.com/office/drawing/2014/chart" uri="{C3380CC4-5D6E-409C-BE32-E72D297353CC}">
                  <c16:uniqueId val="{00000006-EA07-400F-96E1-FF7EF4D3895E}"/>
                </c:ext>
              </c:extLst>
            </c:dLbl>
            <c:dLbl>
              <c:idx val="4"/>
              <c:delete val="1"/>
              <c:extLst>
                <c:ext xmlns:c15="http://schemas.microsoft.com/office/drawing/2012/chart" uri="{CE6537A1-D6FC-4f65-9D91-7224C49458BB}"/>
                <c:ext xmlns:c16="http://schemas.microsoft.com/office/drawing/2014/chart" uri="{C3380CC4-5D6E-409C-BE32-E72D297353CC}">
                  <c16:uniqueId val="{00000007-EA07-400F-96E1-FF7EF4D3895E}"/>
                </c:ext>
              </c:extLst>
            </c:dLbl>
            <c:dLbl>
              <c:idx val="5"/>
              <c:delete val="1"/>
              <c:extLst>
                <c:ext xmlns:c15="http://schemas.microsoft.com/office/drawing/2012/chart" uri="{CE6537A1-D6FC-4f65-9D91-7224C49458BB}"/>
                <c:ext xmlns:c16="http://schemas.microsoft.com/office/drawing/2014/chart" uri="{C3380CC4-5D6E-409C-BE32-E72D297353CC}">
                  <c16:uniqueId val="{00000008-EA07-400F-96E1-FF7EF4D3895E}"/>
                </c:ext>
              </c:extLst>
            </c:dLbl>
            <c:dLbl>
              <c:idx val="6"/>
              <c:delete val="1"/>
              <c:extLst>
                <c:ext xmlns:c15="http://schemas.microsoft.com/office/drawing/2012/chart" uri="{CE6537A1-D6FC-4f65-9D91-7224C49458BB}"/>
                <c:ext xmlns:c16="http://schemas.microsoft.com/office/drawing/2014/chart" uri="{C3380CC4-5D6E-409C-BE32-E72D297353CC}">
                  <c16:uniqueId val="{00000009-EA07-400F-96E1-FF7EF4D3895E}"/>
                </c:ext>
              </c:extLst>
            </c:dLbl>
            <c:dLbl>
              <c:idx val="7"/>
              <c:delete val="1"/>
              <c:extLst>
                <c:ext xmlns:c15="http://schemas.microsoft.com/office/drawing/2012/chart" uri="{CE6537A1-D6FC-4f65-9D91-7224C49458BB}"/>
                <c:ext xmlns:c16="http://schemas.microsoft.com/office/drawing/2014/chart" uri="{C3380CC4-5D6E-409C-BE32-E72D297353CC}">
                  <c16:uniqueId val="{0000000A-EA07-400F-96E1-FF7EF4D3895E}"/>
                </c:ext>
              </c:extLst>
            </c:dLbl>
            <c:dLbl>
              <c:idx val="8"/>
              <c:delete val="1"/>
              <c:extLst>
                <c:ext xmlns:c15="http://schemas.microsoft.com/office/drawing/2012/chart" uri="{CE6537A1-D6FC-4f65-9D91-7224C49458BB}"/>
                <c:ext xmlns:c16="http://schemas.microsoft.com/office/drawing/2014/chart" uri="{C3380CC4-5D6E-409C-BE32-E72D297353CC}">
                  <c16:uniqueId val="{0000000B-EA07-400F-96E1-FF7EF4D3895E}"/>
                </c:ext>
              </c:extLst>
            </c:dLbl>
            <c:dLbl>
              <c:idx val="9"/>
              <c:delete val="1"/>
              <c:extLst>
                <c:ext xmlns:c15="http://schemas.microsoft.com/office/drawing/2012/chart" uri="{CE6537A1-D6FC-4f65-9D91-7224C49458BB}"/>
                <c:ext xmlns:c16="http://schemas.microsoft.com/office/drawing/2014/chart" uri="{C3380CC4-5D6E-409C-BE32-E72D297353CC}">
                  <c16:uniqueId val="{0000000C-EA07-400F-96E1-FF7EF4D3895E}"/>
                </c:ext>
              </c:extLst>
            </c:dLbl>
            <c:dLbl>
              <c:idx val="10"/>
              <c:delete val="1"/>
              <c:extLst>
                <c:ext xmlns:c15="http://schemas.microsoft.com/office/drawing/2012/chart" uri="{CE6537A1-D6FC-4f65-9D91-7224C49458BB}"/>
                <c:ext xmlns:c16="http://schemas.microsoft.com/office/drawing/2014/chart" uri="{C3380CC4-5D6E-409C-BE32-E72D297353CC}">
                  <c16:uniqueId val="{0000000D-EA07-400F-96E1-FF7EF4D3895E}"/>
                </c:ext>
              </c:extLst>
            </c:dLbl>
            <c:dLbl>
              <c:idx val="11"/>
              <c:delete val="1"/>
              <c:extLst>
                <c:ext xmlns:c15="http://schemas.microsoft.com/office/drawing/2012/chart" uri="{CE6537A1-D6FC-4f65-9D91-7224C49458BB}"/>
                <c:ext xmlns:c16="http://schemas.microsoft.com/office/drawing/2014/chart" uri="{C3380CC4-5D6E-409C-BE32-E72D297353CC}">
                  <c16:uniqueId val="{0000000E-EA07-400F-96E1-FF7EF4D3895E}"/>
                </c:ext>
              </c:extLst>
            </c:dLbl>
            <c:dLbl>
              <c:idx val="12"/>
              <c:delete val="1"/>
              <c:extLst>
                <c:ext xmlns:c15="http://schemas.microsoft.com/office/drawing/2012/chart" uri="{CE6537A1-D6FC-4f65-9D91-7224C49458BB}"/>
                <c:ext xmlns:c16="http://schemas.microsoft.com/office/drawing/2014/chart" uri="{C3380CC4-5D6E-409C-BE32-E72D297353CC}">
                  <c16:uniqueId val="{0000000F-EA07-400F-96E1-FF7EF4D3895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A07-400F-96E1-FF7EF4D3895E}"/>
                </c:ext>
              </c:extLst>
            </c:dLbl>
            <c:dLbl>
              <c:idx val="14"/>
              <c:delete val="1"/>
              <c:extLst>
                <c:ext xmlns:c15="http://schemas.microsoft.com/office/drawing/2012/chart" uri="{CE6537A1-D6FC-4f65-9D91-7224C49458BB}"/>
                <c:ext xmlns:c16="http://schemas.microsoft.com/office/drawing/2014/chart" uri="{C3380CC4-5D6E-409C-BE32-E72D297353CC}">
                  <c16:uniqueId val="{00000011-EA07-400F-96E1-FF7EF4D3895E}"/>
                </c:ext>
              </c:extLst>
            </c:dLbl>
            <c:dLbl>
              <c:idx val="15"/>
              <c:delete val="1"/>
              <c:extLst>
                <c:ext xmlns:c15="http://schemas.microsoft.com/office/drawing/2012/chart" uri="{CE6537A1-D6FC-4f65-9D91-7224C49458BB}"/>
                <c:ext xmlns:c16="http://schemas.microsoft.com/office/drawing/2014/chart" uri="{C3380CC4-5D6E-409C-BE32-E72D297353CC}">
                  <c16:uniqueId val="{00000012-EA07-400F-96E1-FF7EF4D3895E}"/>
                </c:ext>
              </c:extLst>
            </c:dLbl>
            <c:dLbl>
              <c:idx val="16"/>
              <c:delete val="1"/>
              <c:extLst>
                <c:ext xmlns:c15="http://schemas.microsoft.com/office/drawing/2012/chart" uri="{CE6537A1-D6FC-4f65-9D91-7224C49458BB}"/>
                <c:ext xmlns:c16="http://schemas.microsoft.com/office/drawing/2014/chart" uri="{C3380CC4-5D6E-409C-BE32-E72D297353CC}">
                  <c16:uniqueId val="{00000013-EA07-400F-96E1-FF7EF4D3895E}"/>
                </c:ext>
              </c:extLst>
            </c:dLbl>
            <c:dLbl>
              <c:idx val="17"/>
              <c:delete val="1"/>
              <c:extLst>
                <c:ext xmlns:c15="http://schemas.microsoft.com/office/drawing/2012/chart" uri="{CE6537A1-D6FC-4f65-9D91-7224C49458BB}"/>
                <c:ext xmlns:c16="http://schemas.microsoft.com/office/drawing/2014/chart" uri="{C3380CC4-5D6E-409C-BE32-E72D297353CC}">
                  <c16:uniqueId val="{00000014-EA07-400F-96E1-FF7EF4D3895E}"/>
                </c:ext>
              </c:extLst>
            </c:dLbl>
            <c:dLbl>
              <c:idx val="18"/>
              <c:delete val="1"/>
              <c:extLst>
                <c:ext xmlns:c15="http://schemas.microsoft.com/office/drawing/2012/chart" uri="{CE6537A1-D6FC-4f65-9D91-7224C49458BB}"/>
                <c:ext xmlns:c16="http://schemas.microsoft.com/office/drawing/2014/chart" uri="{C3380CC4-5D6E-409C-BE32-E72D297353CC}">
                  <c16:uniqueId val="{00000015-EA07-400F-96E1-FF7EF4D3895E}"/>
                </c:ext>
              </c:extLst>
            </c:dLbl>
            <c:dLbl>
              <c:idx val="19"/>
              <c:delete val="1"/>
              <c:extLst>
                <c:ext xmlns:c15="http://schemas.microsoft.com/office/drawing/2012/chart" uri="{CE6537A1-D6FC-4f65-9D91-7224C49458BB}"/>
                <c:ext xmlns:c16="http://schemas.microsoft.com/office/drawing/2014/chart" uri="{C3380CC4-5D6E-409C-BE32-E72D297353CC}">
                  <c16:uniqueId val="{00000016-EA07-400F-96E1-FF7EF4D3895E}"/>
                </c:ext>
              </c:extLst>
            </c:dLbl>
            <c:dLbl>
              <c:idx val="20"/>
              <c:delete val="1"/>
              <c:extLst>
                <c:ext xmlns:c15="http://schemas.microsoft.com/office/drawing/2012/chart" uri="{CE6537A1-D6FC-4f65-9D91-7224C49458BB}"/>
                <c:ext xmlns:c16="http://schemas.microsoft.com/office/drawing/2014/chart" uri="{C3380CC4-5D6E-409C-BE32-E72D297353CC}">
                  <c16:uniqueId val="{00000017-EA07-400F-96E1-FF7EF4D3895E}"/>
                </c:ext>
              </c:extLst>
            </c:dLbl>
            <c:dLbl>
              <c:idx val="21"/>
              <c:delete val="1"/>
              <c:extLst>
                <c:ext xmlns:c15="http://schemas.microsoft.com/office/drawing/2012/chart" uri="{CE6537A1-D6FC-4f65-9D91-7224C49458BB}"/>
                <c:ext xmlns:c16="http://schemas.microsoft.com/office/drawing/2014/chart" uri="{C3380CC4-5D6E-409C-BE32-E72D297353CC}">
                  <c16:uniqueId val="{00000018-EA07-400F-96E1-FF7EF4D3895E}"/>
                </c:ext>
              </c:extLst>
            </c:dLbl>
            <c:dLbl>
              <c:idx val="22"/>
              <c:delete val="1"/>
              <c:extLst>
                <c:ext xmlns:c15="http://schemas.microsoft.com/office/drawing/2012/chart" uri="{CE6537A1-D6FC-4f65-9D91-7224C49458BB}"/>
                <c:ext xmlns:c16="http://schemas.microsoft.com/office/drawing/2014/chart" uri="{C3380CC4-5D6E-409C-BE32-E72D297353CC}">
                  <c16:uniqueId val="{00000019-EA07-400F-96E1-FF7EF4D3895E}"/>
                </c:ext>
              </c:extLst>
            </c:dLbl>
            <c:dLbl>
              <c:idx val="23"/>
              <c:delete val="1"/>
              <c:extLst>
                <c:ext xmlns:c15="http://schemas.microsoft.com/office/drawing/2012/chart" uri="{CE6537A1-D6FC-4f65-9D91-7224C49458BB}"/>
                <c:ext xmlns:c16="http://schemas.microsoft.com/office/drawing/2014/chart" uri="{C3380CC4-5D6E-409C-BE32-E72D297353CC}">
                  <c16:uniqueId val="{0000001A-EA07-400F-96E1-FF7EF4D3895E}"/>
                </c:ext>
              </c:extLst>
            </c:dLbl>
            <c:dLbl>
              <c:idx val="24"/>
              <c:delete val="1"/>
              <c:extLst>
                <c:ext xmlns:c15="http://schemas.microsoft.com/office/drawing/2012/chart" uri="{CE6537A1-D6FC-4f65-9D91-7224C49458BB}"/>
                <c:ext xmlns:c16="http://schemas.microsoft.com/office/drawing/2014/chart" uri="{C3380CC4-5D6E-409C-BE32-E72D297353CC}">
                  <c16:uniqueId val="{0000001B-EA07-400F-96E1-FF7EF4D3895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EA07-400F-96E1-FF7EF4D3895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Oldenburg (03458)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37966</v>
      </c>
      <c r="F11" s="238">
        <v>37844</v>
      </c>
      <c r="G11" s="238">
        <v>38177</v>
      </c>
      <c r="H11" s="238">
        <v>37041</v>
      </c>
      <c r="I11" s="265">
        <v>36884</v>
      </c>
      <c r="J11" s="263">
        <v>1082</v>
      </c>
      <c r="K11" s="266">
        <v>2.9335213100531394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18.419111836906705</v>
      </c>
      <c r="E13" s="115">
        <v>6993</v>
      </c>
      <c r="F13" s="114">
        <v>6838</v>
      </c>
      <c r="G13" s="114">
        <v>6977</v>
      </c>
      <c r="H13" s="114">
        <v>6879</v>
      </c>
      <c r="I13" s="140">
        <v>6792</v>
      </c>
      <c r="J13" s="115">
        <v>201</v>
      </c>
      <c r="K13" s="116">
        <v>2.9593639575971733</v>
      </c>
    </row>
    <row r="14" spans="1:255" ht="14.1" customHeight="1" x14ac:dyDescent="0.2">
      <c r="A14" s="306" t="s">
        <v>230</v>
      </c>
      <c r="B14" s="307"/>
      <c r="C14" s="308"/>
      <c r="D14" s="113">
        <v>65.023968814202178</v>
      </c>
      <c r="E14" s="115">
        <v>24687</v>
      </c>
      <c r="F14" s="114">
        <v>24724</v>
      </c>
      <c r="G14" s="114">
        <v>24896</v>
      </c>
      <c r="H14" s="114">
        <v>24028</v>
      </c>
      <c r="I14" s="140">
        <v>23963</v>
      </c>
      <c r="J14" s="115">
        <v>724</v>
      </c>
      <c r="K14" s="116">
        <v>3.0213245420022536</v>
      </c>
    </row>
    <row r="15" spans="1:255" ht="14.1" customHeight="1" x14ac:dyDescent="0.2">
      <c r="A15" s="306" t="s">
        <v>231</v>
      </c>
      <c r="B15" s="307"/>
      <c r="C15" s="308"/>
      <c r="D15" s="113">
        <v>8.8131486066480527</v>
      </c>
      <c r="E15" s="115">
        <v>3346</v>
      </c>
      <c r="F15" s="114">
        <v>3360</v>
      </c>
      <c r="G15" s="114">
        <v>3380</v>
      </c>
      <c r="H15" s="114">
        <v>3235</v>
      </c>
      <c r="I15" s="140">
        <v>3224</v>
      </c>
      <c r="J15" s="115">
        <v>122</v>
      </c>
      <c r="K15" s="116">
        <v>3.7841191066997517</v>
      </c>
    </row>
    <row r="16" spans="1:255" ht="14.1" customHeight="1" x14ac:dyDescent="0.2">
      <c r="A16" s="306" t="s">
        <v>232</v>
      </c>
      <c r="B16" s="307"/>
      <c r="C16" s="308"/>
      <c r="D16" s="113">
        <v>7.0115366380445661</v>
      </c>
      <c r="E16" s="115">
        <v>2662</v>
      </c>
      <c r="F16" s="114">
        <v>2641</v>
      </c>
      <c r="G16" s="114">
        <v>2642</v>
      </c>
      <c r="H16" s="114">
        <v>2621</v>
      </c>
      <c r="I16" s="140">
        <v>2620</v>
      </c>
      <c r="J16" s="115">
        <v>42</v>
      </c>
      <c r="K16" s="116">
        <v>1.6030534351145038</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2.2046041194753201</v>
      </c>
      <c r="E18" s="115">
        <v>837</v>
      </c>
      <c r="F18" s="114">
        <v>839</v>
      </c>
      <c r="G18" s="114">
        <v>863</v>
      </c>
      <c r="H18" s="114">
        <v>846</v>
      </c>
      <c r="I18" s="140">
        <v>837</v>
      </c>
      <c r="J18" s="115">
        <v>0</v>
      </c>
      <c r="K18" s="116">
        <v>0</v>
      </c>
    </row>
    <row r="19" spans="1:255" ht="14.1" customHeight="1" x14ac:dyDescent="0.2">
      <c r="A19" s="306" t="s">
        <v>235</v>
      </c>
      <c r="B19" s="307" t="s">
        <v>236</v>
      </c>
      <c r="C19" s="308"/>
      <c r="D19" s="113">
        <v>1.5434862771953854</v>
      </c>
      <c r="E19" s="115">
        <v>586</v>
      </c>
      <c r="F19" s="114">
        <v>591</v>
      </c>
      <c r="G19" s="114">
        <v>605</v>
      </c>
      <c r="H19" s="114">
        <v>591</v>
      </c>
      <c r="I19" s="140">
        <v>579</v>
      </c>
      <c r="J19" s="115">
        <v>7</v>
      </c>
      <c r="K19" s="116">
        <v>1.2089810017271156</v>
      </c>
    </row>
    <row r="20" spans="1:255" ht="14.1" customHeight="1" x14ac:dyDescent="0.2">
      <c r="A20" s="306">
        <v>12</v>
      </c>
      <c r="B20" s="307" t="s">
        <v>237</v>
      </c>
      <c r="C20" s="308"/>
      <c r="D20" s="113">
        <v>1.9701838487067376</v>
      </c>
      <c r="E20" s="115">
        <v>748</v>
      </c>
      <c r="F20" s="114">
        <v>697</v>
      </c>
      <c r="G20" s="114">
        <v>762</v>
      </c>
      <c r="H20" s="114">
        <v>742</v>
      </c>
      <c r="I20" s="140">
        <v>717</v>
      </c>
      <c r="J20" s="115">
        <v>31</v>
      </c>
      <c r="K20" s="116">
        <v>4.3235704323570436</v>
      </c>
    </row>
    <row r="21" spans="1:255" ht="14.1" customHeight="1" x14ac:dyDescent="0.2">
      <c r="A21" s="306">
        <v>21</v>
      </c>
      <c r="B21" s="307" t="s">
        <v>238</v>
      </c>
      <c r="C21" s="308"/>
      <c r="D21" s="113">
        <v>0.23968814202180899</v>
      </c>
      <c r="E21" s="115">
        <v>91</v>
      </c>
      <c r="F21" s="114">
        <v>88</v>
      </c>
      <c r="G21" s="114">
        <v>89</v>
      </c>
      <c r="H21" s="114">
        <v>87</v>
      </c>
      <c r="I21" s="140">
        <v>88</v>
      </c>
      <c r="J21" s="115">
        <v>3</v>
      </c>
      <c r="K21" s="116">
        <v>3.4090909090909092</v>
      </c>
    </row>
    <row r="22" spans="1:255" ht="14.1" customHeight="1" x14ac:dyDescent="0.2">
      <c r="A22" s="306">
        <v>22</v>
      </c>
      <c r="B22" s="307" t="s">
        <v>239</v>
      </c>
      <c r="C22" s="308"/>
      <c r="D22" s="113">
        <v>1.493441500289733</v>
      </c>
      <c r="E22" s="115">
        <v>567</v>
      </c>
      <c r="F22" s="114">
        <v>554</v>
      </c>
      <c r="G22" s="114">
        <v>564</v>
      </c>
      <c r="H22" s="114">
        <v>533</v>
      </c>
      <c r="I22" s="140">
        <v>545</v>
      </c>
      <c r="J22" s="115">
        <v>22</v>
      </c>
      <c r="K22" s="116">
        <v>4.0366972477064218</v>
      </c>
    </row>
    <row r="23" spans="1:255" ht="14.1" customHeight="1" x14ac:dyDescent="0.2">
      <c r="A23" s="306">
        <v>23</v>
      </c>
      <c r="B23" s="307" t="s">
        <v>240</v>
      </c>
      <c r="C23" s="308"/>
      <c r="D23" s="113">
        <v>0.42669757151135224</v>
      </c>
      <c r="E23" s="115">
        <v>162</v>
      </c>
      <c r="F23" s="114">
        <v>162</v>
      </c>
      <c r="G23" s="114">
        <v>167</v>
      </c>
      <c r="H23" s="114">
        <v>172</v>
      </c>
      <c r="I23" s="140">
        <v>180</v>
      </c>
      <c r="J23" s="115">
        <v>-18</v>
      </c>
      <c r="K23" s="116">
        <v>-10</v>
      </c>
    </row>
    <row r="24" spans="1:255" ht="14.1" customHeight="1" x14ac:dyDescent="0.2">
      <c r="A24" s="306">
        <v>24</v>
      </c>
      <c r="B24" s="307" t="s">
        <v>241</v>
      </c>
      <c r="C24" s="308"/>
      <c r="D24" s="113">
        <v>3.4293841858504979</v>
      </c>
      <c r="E24" s="115">
        <v>1302</v>
      </c>
      <c r="F24" s="114">
        <v>1317</v>
      </c>
      <c r="G24" s="114">
        <v>1315</v>
      </c>
      <c r="H24" s="114">
        <v>1296</v>
      </c>
      <c r="I24" s="140">
        <v>1297</v>
      </c>
      <c r="J24" s="115">
        <v>5</v>
      </c>
      <c r="K24" s="116">
        <v>0.38550501156515032</v>
      </c>
    </row>
    <row r="25" spans="1:255" ht="14.1" customHeight="1" x14ac:dyDescent="0.2">
      <c r="A25" s="306">
        <v>25</v>
      </c>
      <c r="B25" s="307" t="s">
        <v>242</v>
      </c>
      <c r="C25" s="308"/>
      <c r="D25" s="113">
        <v>6.816625401675183</v>
      </c>
      <c r="E25" s="115">
        <v>2588</v>
      </c>
      <c r="F25" s="114">
        <v>2613</v>
      </c>
      <c r="G25" s="114">
        <v>2646</v>
      </c>
      <c r="H25" s="114">
        <v>2444</v>
      </c>
      <c r="I25" s="140">
        <v>2471</v>
      </c>
      <c r="J25" s="115">
        <v>117</v>
      </c>
      <c r="K25" s="116">
        <v>4.7349251315256984</v>
      </c>
    </row>
    <row r="26" spans="1:255" ht="14.1" customHeight="1" x14ac:dyDescent="0.2">
      <c r="A26" s="306">
        <v>26</v>
      </c>
      <c r="B26" s="307" t="s">
        <v>243</v>
      </c>
      <c r="C26" s="308"/>
      <c r="D26" s="113">
        <v>3.5321076752884157</v>
      </c>
      <c r="E26" s="115">
        <v>1341</v>
      </c>
      <c r="F26" s="114">
        <v>1371</v>
      </c>
      <c r="G26" s="114">
        <v>1379</v>
      </c>
      <c r="H26" s="114">
        <v>1331</v>
      </c>
      <c r="I26" s="140">
        <v>1338</v>
      </c>
      <c r="J26" s="115">
        <v>3</v>
      </c>
      <c r="K26" s="116">
        <v>0.22421524663677131</v>
      </c>
    </row>
    <row r="27" spans="1:255" ht="14.1" customHeight="1" x14ac:dyDescent="0.2">
      <c r="A27" s="306">
        <v>27</v>
      </c>
      <c r="B27" s="307" t="s">
        <v>244</v>
      </c>
      <c r="C27" s="308"/>
      <c r="D27" s="113">
        <v>2.241479218247906</v>
      </c>
      <c r="E27" s="115">
        <v>851</v>
      </c>
      <c r="F27" s="114">
        <v>836</v>
      </c>
      <c r="G27" s="114">
        <v>832</v>
      </c>
      <c r="H27" s="114">
        <v>801</v>
      </c>
      <c r="I27" s="140">
        <v>801</v>
      </c>
      <c r="J27" s="115">
        <v>50</v>
      </c>
      <c r="K27" s="116">
        <v>6.2421972534332086</v>
      </c>
    </row>
    <row r="28" spans="1:255" ht="14.1" customHeight="1" x14ac:dyDescent="0.2">
      <c r="A28" s="306">
        <v>28</v>
      </c>
      <c r="B28" s="307" t="s">
        <v>245</v>
      </c>
      <c r="C28" s="308"/>
      <c r="D28" s="113">
        <v>0.27392930516778169</v>
      </c>
      <c r="E28" s="115">
        <v>104</v>
      </c>
      <c r="F28" s="114">
        <v>105</v>
      </c>
      <c r="G28" s="114">
        <v>106</v>
      </c>
      <c r="H28" s="114">
        <v>102</v>
      </c>
      <c r="I28" s="140">
        <v>96</v>
      </c>
      <c r="J28" s="115">
        <v>8</v>
      </c>
      <c r="K28" s="116">
        <v>8.3333333333333339</v>
      </c>
    </row>
    <row r="29" spans="1:255" ht="14.1" customHeight="1" x14ac:dyDescent="0.2">
      <c r="A29" s="306">
        <v>29</v>
      </c>
      <c r="B29" s="307" t="s">
        <v>246</v>
      </c>
      <c r="C29" s="308"/>
      <c r="D29" s="113">
        <v>3.9614391824263815</v>
      </c>
      <c r="E29" s="115">
        <v>1504</v>
      </c>
      <c r="F29" s="114">
        <v>1540</v>
      </c>
      <c r="G29" s="114">
        <v>1532</v>
      </c>
      <c r="H29" s="114">
        <v>1436</v>
      </c>
      <c r="I29" s="140">
        <v>1446</v>
      </c>
      <c r="J29" s="115">
        <v>58</v>
      </c>
      <c r="K29" s="116">
        <v>4.0110650069156293</v>
      </c>
    </row>
    <row r="30" spans="1:255" ht="14.1" customHeight="1" x14ac:dyDescent="0.2">
      <c r="A30" s="306" t="s">
        <v>247</v>
      </c>
      <c r="B30" s="307" t="s">
        <v>248</v>
      </c>
      <c r="C30" s="308"/>
      <c r="D30" s="113">
        <v>2.5206763946689144</v>
      </c>
      <c r="E30" s="115">
        <v>957</v>
      </c>
      <c r="F30" s="114">
        <v>979</v>
      </c>
      <c r="G30" s="114">
        <v>964</v>
      </c>
      <c r="H30" s="114">
        <v>878</v>
      </c>
      <c r="I30" s="140">
        <v>887</v>
      </c>
      <c r="J30" s="115">
        <v>70</v>
      </c>
      <c r="K30" s="116">
        <v>7.8917700112739571</v>
      </c>
    </row>
    <row r="31" spans="1:255" ht="14.1" customHeight="1" x14ac:dyDescent="0.2">
      <c r="A31" s="306" t="s">
        <v>249</v>
      </c>
      <c r="B31" s="307" t="s">
        <v>250</v>
      </c>
      <c r="C31" s="308"/>
      <c r="D31" s="113">
        <v>1.4223252383711742</v>
      </c>
      <c r="E31" s="115">
        <v>540</v>
      </c>
      <c r="F31" s="114">
        <v>555</v>
      </c>
      <c r="G31" s="114">
        <v>562</v>
      </c>
      <c r="H31" s="114">
        <v>552</v>
      </c>
      <c r="I31" s="140">
        <v>553</v>
      </c>
      <c r="J31" s="115">
        <v>-13</v>
      </c>
      <c r="K31" s="116">
        <v>-2.3508137432188065</v>
      </c>
    </row>
    <row r="32" spans="1:255" ht="14.1" customHeight="1" x14ac:dyDescent="0.2">
      <c r="A32" s="306">
        <v>31</v>
      </c>
      <c r="B32" s="307" t="s">
        <v>251</v>
      </c>
      <c r="C32" s="308"/>
      <c r="D32" s="113">
        <v>0.58473370910814937</v>
      </c>
      <c r="E32" s="115">
        <v>222</v>
      </c>
      <c r="F32" s="114">
        <v>219</v>
      </c>
      <c r="G32" s="114">
        <v>221</v>
      </c>
      <c r="H32" s="114">
        <v>225</v>
      </c>
      <c r="I32" s="140">
        <v>225</v>
      </c>
      <c r="J32" s="115">
        <v>-3</v>
      </c>
      <c r="K32" s="116">
        <v>-1.3333333333333333</v>
      </c>
    </row>
    <row r="33" spans="1:11" ht="14.1" customHeight="1" x14ac:dyDescent="0.2">
      <c r="A33" s="306">
        <v>32</v>
      </c>
      <c r="B33" s="307" t="s">
        <v>252</v>
      </c>
      <c r="C33" s="308"/>
      <c r="D33" s="113">
        <v>3.1580888163093292</v>
      </c>
      <c r="E33" s="115">
        <v>1199</v>
      </c>
      <c r="F33" s="114">
        <v>1197</v>
      </c>
      <c r="G33" s="114">
        <v>1258</v>
      </c>
      <c r="H33" s="114">
        <v>1253</v>
      </c>
      <c r="I33" s="140">
        <v>1189</v>
      </c>
      <c r="J33" s="115">
        <v>10</v>
      </c>
      <c r="K33" s="116">
        <v>0.84104289318755254</v>
      </c>
    </row>
    <row r="34" spans="1:11" ht="14.1" customHeight="1" x14ac:dyDescent="0.2">
      <c r="A34" s="306">
        <v>33</v>
      </c>
      <c r="B34" s="307" t="s">
        <v>253</v>
      </c>
      <c r="C34" s="308"/>
      <c r="D34" s="113">
        <v>1.972817784333351</v>
      </c>
      <c r="E34" s="115">
        <v>749</v>
      </c>
      <c r="F34" s="114">
        <v>739</v>
      </c>
      <c r="G34" s="114">
        <v>762</v>
      </c>
      <c r="H34" s="114">
        <v>743</v>
      </c>
      <c r="I34" s="140">
        <v>730</v>
      </c>
      <c r="J34" s="115">
        <v>19</v>
      </c>
      <c r="K34" s="116">
        <v>2.6027397260273974</v>
      </c>
    </row>
    <row r="35" spans="1:11" ht="14.1" customHeight="1" x14ac:dyDescent="0.2">
      <c r="A35" s="306">
        <v>34</v>
      </c>
      <c r="B35" s="307" t="s">
        <v>254</v>
      </c>
      <c r="C35" s="308"/>
      <c r="D35" s="113">
        <v>2.562819364694727</v>
      </c>
      <c r="E35" s="115">
        <v>973</v>
      </c>
      <c r="F35" s="114">
        <v>1002</v>
      </c>
      <c r="G35" s="114">
        <v>1000</v>
      </c>
      <c r="H35" s="114">
        <v>983</v>
      </c>
      <c r="I35" s="140">
        <v>969</v>
      </c>
      <c r="J35" s="115">
        <v>4</v>
      </c>
      <c r="K35" s="116">
        <v>0.41279669762641896</v>
      </c>
    </row>
    <row r="36" spans="1:11" ht="14.1" customHeight="1" x14ac:dyDescent="0.2">
      <c r="A36" s="306">
        <v>41</v>
      </c>
      <c r="B36" s="307" t="s">
        <v>255</v>
      </c>
      <c r="C36" s="308"/>
      <c r="D36" s="113">
        <v>0.56893009534846972</v>
      </c>
      <c r="E36" s="115">
        <v>216</v>
      </c>
      <c r="F36" s="114">
        <v>214</v>
      </c>
      <c r="G36" s="114">
        <v>224</v>
      </c>
      <c r="H36" s="114">
        <v>201</v>
      </c>
      <c r="I36" s="140">
        <v>203</v>
      </c>
      <c r="J36" s="115">
        <v>13</v>
      </c>
      <c r="K36" s="116">
        <v>6.4039408866995071</v>
      </c>
    </row>
    <row r="37" spans="1:11" ht="14.1" customHeight="1" x14ac:dyDescent="0.2">
      <c r="A37" s="306">
        <v>42</v>
      </c>
      <c r="B37" s="307" t="s">
        <v>256</v>
      </c>
      <c r="C37" s="308"/>
      <c r="D37" s="113">
        <v>0.13433071695727755</v>
      </c>
      <c r="E37" s="115">
        <v>51</v>
      </c>
      <c r="F37" s="114">
        <v>50</v>
      </c>
      <c r="G37" s="114">
        <v>53</v>
      </c>
      <c r="H37" s="114">
        <v>48</v>
      </c>
      <c r="I37" s="140">
        <v>49</v>
      </c>
      <c r="J37" s="115">
        <v>2</v>
      </c>
      <c r="K37" s="116">
        <v>4.0816326530612246</v>
      </c>
    </row>
    <row r="38" spans="1:11" ht="14.1" customHeight="1" x14ac:dyDescent="0.2">
      <c r="A38" s="306">
        <v>43</v>
      </c>
      <c r="B38" s="307" t="s">
        <v>257</v>
      </c>
      <c r="C38" s="308"/>
      <c r="D38" s="113">
        <v>0.66638571353316123</v>
      </c>
      <c r="E38" s="115">
        <v>253</v>
      </c>
      <c r="F38" s="114">
        <v>244</v>
      </c>
      <c r="G38" s="114">
        <v>240</v>
      </c>
      <c r="H38" s="114">
        <v>232</v>
      </c>
      <c r="I38" s="140">
        <v>226</v>
      </c>
      <c r="J38" s="115">
        <v>27</v>
      </c>
      <c r="K38" s="116">
        <v>11.946902654867257</v>
      </c>
    </row>
    <row r="39" spans="1:11" ht="14.1" customHeight="1" x14ac:dyDescent="0.2">
      <c r="A39" s="306">
        <v>51</v>
      </c>
      <c r="B39" s="307" t="s">
        <v>258</v>
      </c>
      <c r="C39" s="308"/>
      <c r="D39" s="113">
        <v>6.2845704050992994</v>
      </c>
      <c r="E39" s="115">
        <v>2386</v>
      </c>
      <c r="F39" s="114">
        <v>2305</v>
      </c>
      <c r="G39" s="114">
        <v>2372</v>
      </c>
      <c r="H39" s="114">
        <v>2315</v>
      </c>
      <c r="I39" s="140">
        <v>2316</v>
      </c>
      <c r="J39" s="115">
        <v>70</v>
      </c>
      <c r="K39" s="116">
        <v>3.0224525043177892</v>
      </c>
    </row>
    <row r="40" spans="1:11" ht="14.1" customHeight="1" x14ac:dyDescent="0.2">
      <c r="A40" s="306" t="s">
        <v>259</v>
      </c>
      <c r="B40" s="307" t="s">
        <v>260</v>
      </c>
      <c r="C40" s="308"/>
      <c r="D40" s="113">
        <v>5.3495232576515832</v>
      </c>
      <c r="E40" s="115">
        <v>2031</v>
      </c>
      <c r="F40" s="114">
        <v>1966</v>
      </c>
      <c r="G40" s="114">
        <v>2002</v>
      </c>
      <c r="H40" s="114">
        <v>1976</v>
      </c>
      <c r="I40" s="140">
        <v>1996</v>
      </c>
      <c r="J40" s="115">
        <v>35</v>
      </c>
      <c r="K40" s="116">
        <v>1.7535070140280562</v>
      </c>
    </row>
    <row r="41" spans="1:11" ht="14.1" customHeight="1" x14ac:dyDescent="0.2">
      <c r="A41" s="306"/>
      <c r="B41" s="307" t="s">
        <v>261</v>
      </c>
      <c r="C41" s="308"/>
      <c r="D41" s="113">
        <v>4.7674234841700471</v>
      </c>
      <c r="E41" s="115">
        <v>1810</v>
      </c>
      <c r="F41" s="114">
        <v>1752</v>
      </c>
      <c r="G41" s="114">
        <v>1793</v>
      </c>
      <c r="H41" s="114">
        <v>1778</v>
      </c>
      <c r="I41" s="140">
        <v>1791</v>
      </c>
      <c r="J41" s="115">
        <v>19</v>
      </c>
      <c r="K41" s="116">
        <v>1.0608598548297041</v>
      </c>
    </row>
    <row r="42" spans="1:11" ht="14.1" customHeight="1" x14ac:dyDescent="0.2">
      <c r="A42" s="306">
        <v>52</v>
      </c>
      <c r="B42" s="307" t="s">
        <v>262</v>
      </c>
      <c r="C42" s="308"/>
      <c r="D42" s="113">
        <v>6.6322499078122528</v>
      </c>
      <c r="E42" s="115">
        <v>2518</v>
      </c>
      <c r="F42" s="114">
        <v>2442</v>
      </c>
      <c r="G42" s="114">
        <v>2446</v>
      </c>
      <c r="H42" s="114">
        <v>2407</v>
      </c>
      <c r="I42" s="140">
        <v>2360</v>
      </c>
      <c r="J42" s="115">
        <v>158</v>
      </c>
      <c r="K42" s="116">
        <v>6.6949152542372881</v>
      </c>
    </row>
    <row r="43" spans="1:11" ht="14.1" customHeight="1" x14ac:dyDescent="0.2">
      <c r="A43" s="306" t="s">
        <v>263</v>
      </c>
      <c r="B43" s="307" t="s">
        <v>264</v>
      </c>
      <c r="C43" s="308"/>
      <c r="D43" s="113">
        <v>5.6497919190854979</v>
      </c>
      <c r="E43" s="115">
        <v>2145</v>
      </c>
      <c r="F43" s="114">
        <v>2073</v>
      </c>
      <c r="G43" s="114">
        <v>2064</v>
      </c>
      <c r="H43" s="114">
        <v>2052</v>
      </c>
      <c r="I43" s="140">
        <v>2018</v>
      </c>
      <c r="J43" s="115">
        <v>127</v>
      </c>
      <c r="K43" s="116">
        <v>6.2933597621407333</v>
      </c>
    </row>
    <row r="44" spans="1:11" ht="14.1" customHeight="1" x14ac:dyDescent="0.2">
      <c r="A44" s="306">
        <v>53</v>
      </c>
      <c r="B44" s="307" t="s">
        <v>265</v>
      </c>
      <c r="C44" s="308"/>
      <c r="D44" s="113">
        <v>0.54259073908233679</v>
      </c>
      <c r="E44" s="115">
        <v>206</v>
      </c>
      <c r="F44" s="114">
        <v>209</v>
      </c>
      <c r="G44" s="114">
        <v>207</v>
      </c>
      <c r="H44" s="114">
        <v>198</v>
      </c>
      <c r="I44" s="140">
        <v>192</v>
      </c>
      <c r="J44" s="115">
        <v>14</v>
      </c>
      <c r="K44" s="116">
        <v>7.291666666666667</v>
      </c>
    </row>
    <row r="45" spans="1:11" ht="14.1" customHeight="1" x14ac:dyDescent="0.2">
      <c r="A45" s="306" t="s">
        <v>266</v>
      </c>
      <c r="B45" s="307" t="s">
        <v>267</v>
      </c>
      <c r="C45" s="308"/>
      <c r="D45" s="113">
        <v>0.45303692777748511</v>
      </c>
      <c r="E45" s="115">
        <v>172</v>
      </c>
      <c r="F45" s="114">
        <v>173</v>
      </c>
      <c r="G45" s="114">
        <v>171</v>
      </c>
      <c r="H45" s="114">
        <v>164</v>
      </c>
      <c r="I45" s="140">
        <v>158</v>
      </c>
      <c r="J45" s="115">
        <v>14</v>
      </c>
      <c r="K45" s="116">
        <v>8.8607594936708853</v>
      </c>
    </row>
    <row r="46" spans="1:11" ht="14.1" customHeight="1" x14ac:dyDescent="0.2">
      <c r="A46" s="306">
        <v>54</v>
      </c>
      <c r="B46" s="307" t="s">
        <v>268</v>
      </c>
      <c r="C46" s="308"/>
      <c r="D46" s="113">
        <v>3.6163936153400411</v>
      </c>
      <c r="E46" s="115">
        <v>1373</v>
      </c>
      <c r="F46" s="114">
        <v>1356</v>
      </c>
      <c r="G46" s="114">
        <v>1375</v>
      </c>
      <c r="H46" s="114">
        <v>1312</v>
      </c>
      <c r="I46" s="140">
        <v>1291</v>
      </c>
      <c r="J46" s="115">
        <v>82</v>
      </c>
      <c r="K46" s="116">
        <v>6.3516653756777695</v>
      </c>
    </row>
    <row r="47" spans="1:11" ht="14.1" customHeight="1" x14ac:dyDescent="0.2">
      <c r="A47" s="306">
        <v>61</v>
      </c>
      <c r="B47" s="307" t="s">
        <v>269</v>
      </c>
      <c r="C47" s="308"/>
      <c r="D47" s="113">
        <v>2.7603645366907235</v>
      </c>
      <c r="E47" s="115">
        <v>1048</v>
      </c>
      <c r="F47" s="114">
        <v>1064</v>
      </c>
      <c r="G47" s="114">
        <v>1075</v>
      </c>
      <c r="H47" s="114">
        <v>1054</v>
      </c>
      <c r="I47" s="140">
        <v>1055</v>
      </c>
      <c r="J47" s="115">
        <v>-7</v>
      </c>
      <c r="K47" s="116">
        <v>-0.6635071090047393</v>
      </c>
    </row>
    <row r="48" spans="1:11" ht="14.1" customHeight="1" x14ac:dyDescent="0.2">
      <c r="A48" s="306">
        <v>62</v>
      </c>
      <c r="B48" s="307" t="s">
        <v>270</v>
      </c>
      <c r="C48" s="308"/>
      <c r="D48" s="113">
        <v>7.1590370331349105</v>
      </c>
      <c r="E48" s="115">
        <v>2718</v>
      </c>
      <c r="F48" s="114">
        <v>2715</v>
      </c>
      <c r="G48" s="114">
        <v>2741</v>
      </c>
      <c r="H48" s="114">
        <v>2736</v>
      </c>
      <c r="I48" s="140">
        <v>2699</v>
      </c>
      <c r="J48" s="115">
        <v>19</v>
      </c>
      <c r="K48" s="116">
        <v>0.70396443127084107</v>
      </c>
    </row>
    <row r="49" spans="1:11" ht="14.1" customHeight="1" x14ac:dyDescent="0.2">
      <c r="A49" s="306">
        <v>63</v>
      </c>
      <c r="B49" s="307" t="s">
        <v>271</v>
      </c>
      <c r="C49" s="308"/>
      <c r="D49" s="113">
        <v>1.7779065479639677</v>
      </c>
      <c r="E49" s="115">
        <v>675</v>
      </c>
      <c r="F49" s="114">
        <v>696</v>
      </c>
      <c r="G49" s="114">
        <v>700</v>
      </c>
      <c r="H49" s="114">
        <v>656</v>
      </c>
      <c r="I49" s="140">
        <v>629</v>
      </c>
      <c r="J49" s="115">
        <v>46</v>
      </c>
      <c r="K49" s="116">
        <v>7.3131955484896665</v>
      </c>
    </row>
    <row r="50" spans="1:11" ht="14.1" customHeight="1" x14ac:dyDescent="0.2">
      <c r="A50" s="306" t="s">
        <v>272</v>
      </c>
      <c r="B50" s="307" t="s">
        <v>273</v>
      </c>
      <c r="C50" s="308"/>
      <c r="D50" s="113">
        <v>0.32660801770004744</v>
      </c>
      <c r="E50" s="115">
        <v>124</v>
      </c>
      <c r="F50" s="114">
        <v>129</v>
      </c>
      <c r="G50" s="114">
        <v>131</v>
      </c>
      <c r="H50" s="114">
        <v>117</v>
      </c>
      <c r="I50" s="140">
        <v>107</v>
      </c>
      <c r="J50" s="115">
        <v>17</v>
      </c>
      <c r="K50" s="116">
        <v>15.88785046728972</v>
      </c>
    </row>
    <row r="51" spans="1:11" ht="14.1" customHeight="1" x14ac:dyDescent="0.2">
      <c r="A51" s="306" t="s">
        <v>274</v>
      </c>
      <c r="B51" s="307" t="s">
        <v>275</v>
      </c>
      <c r="C51" s="308"/>
      <c r="D51" s="113">
        <v>1.2853605857872834</v>
      </c>
      <c r="E51" s="115">
        <v>488</v>
      </c>
      <c r="F51" s="114">
        <v>503</v>
      </c>
      <c r="G51" s="114">
        <v>503</v>
      </c>
      <c r="H51" s="114">
        <v>478</v>
      </c>
      <c r="I51" s="140">
        <v>458</v>
      </c>
      <c r="J51" s="115">
        <v>30</v>
      </c>
      <c r="K51" s="116">
        <v>6.5502183406113534</v>
      </c>
    </row>
    <row r="52" spans="1:11" ht="14.1" customHeight="1" x14ac:dyDescent="0.2">
      <c r="A52" s="306">
        <v>71</v>
      </c>
      <c r="B52" s="307" t="s">
        <v>276</v>
      </c>
      <c r="C52" s="308"/>
      <c r="D52" s="113">
        <v>9.8561871147869144</v>
      </c>
      <c r="E52" s="115">
        <v>3742</v>
      </c>
      <c r="F52" s="114">
        <v>3727</v>
      </c>
      <c r="G52" s="114">
        <v>3745</v>
      </c>
      <c r="H52" s="114">
        <v>3617</v>
      </c>
      <c r="I52" s="140">
        <v>3632</v>
      </c>
      <c r="J52" s="115">
        <v>110</v>
      </c>
      <c r="K52" s="116">
        <v>3.0286343612334803</v>
      </c>
    </row>
    <row r="53" spans="1:11" ht="14.1" customHeight="1" x14ac:dyDescent="0.2">
      <c r="A53" s="306" t="s">
        <v>277</v>
      </c>
      <c r="B53" s="307" t="s">
        <v>278</v>
      </c>
      <c r="C53" s="308"/>
      <c r="D53" s="113">
        <v>2.7998735710899227</v>
      </c>
      <c r="E53" s="115">
        <v>1063</v>
      </c>
      <c r="F53" s="114">
        <v>1057</v>
      </c>
      <c r="G53" s="114">
        <v>1080</v>
      </c>
      <c r="H53" s="114">
        <v>1036</v>
      </c>
      <c r="I53" s="140">
        <v>1054</v>
      </c>
      <c r="J53" s="115">
        <v>9</v>
      </c>
      <c r="K53" s="116">
        <v>0.85388994307400379</v>
      </c>
    </row>
    <row r="54" spans="1:11" ht="14.1" customHeight="1" x14ac:dyDescent="0.2">
      <c r="A54" s="306" t="s">
        <v>279</v>
      </c>
      <c r="B54" s="307" t="s">
        <v>280</v>
      </c>
      <c r="C54" s="308"/>
      <c r="D54" s="113">
        <v>6.2924722119791392</v>
      </c>
      <c r="E54" s="115">
        <v>2389</v>
      </c>
      <c r="F54" s="114">
        <v>2380</v>
      </c>
      <c r="G54" s="114">
        <v>2373</v>
      </c>
      <c r="H54" s="114">
        <v>2301</v>
      </c>
      <c r="I54" s="140">
        <v>2298</v>
      </c>
      <c r="J54" s="115">
        <v>91</v>
      </c>
      <c r="K54" s="116">
        <v>3.9599651871192343</v>
      </c>
    </row>
    <row r="55" spans="1:11" ht="14.1" customHeight="1" x14ac:dyDescent="0.2">
      <c r="A55" s="306">
        <v>72</v>
      </c>
      <c r="B55" s="307" t="s">
        <v>281</v>
      </c>
      <c r="C55" s="308"/>
      <c r="D55" s="113">
        <v>3.2160354000948215</v>
      </c>
      <c r="E55" s="115">
        <v>1221</v>
      </c>
      <c r="F55" s="114">
        <v>1219</v>
      </c>
      <c r="G55" s="114">
        <v>1227</v>
      </c>
      <c r="H55" s="114">
        <v>1214</v>
      </c>
      <c r="I55" s="140">
        <v>1208</v>
      </c>
      <c r="J55" s="115">
        <v>13</v>
      </c>
      <c r="K55" s="116">
        <v>1.076158940397351</v>
      </c>
    </row>
    <row r="56" spans="1:11" ht="14.1" customHeight="1" x14ac:dyDescent="0.2">
      <c r="A56" s="306" t="s">
        <v>282</v>
      </c>
      <c r="B56" s="307" t="s">
        <v>283</v>
      </c>
      <c r="C56" s="308"/>
      <c r="D56" s="113">
        <v>1.2590212295211505</v>
      </c>
      <c r="E56" s="115">
        <v>478</v>
      </c>
      <c r="F56" s="114">
        <v>475</v>
      </c>
      <c r="G56" s="114">
        <v>480</v>
      </c>
      <c r="H56" s="114">
        <v>488</v>
      </c>
      <c r="I56" s="140">
        <v>482</v>
      </c>
      <c r="J56" s="115">
        <v>-4</v>
      </c>
      <c r="K56" s="116">
        <v>-0.82987551867219922</v>
      </c>
    </row>
    <row r="57" spans="1:11" ht="14.1" customHeight="1" x14ac:dyDescent="0.2">
      <c r="A57" s="306" t="s">
        <v>284</v>
      </c>
      <c r="B57" s="307" t="s">
        <v>285</v>
      </c>
      <c r="C57" s="308"/>
      <c r="D57" s="113">
        <v>0.9482168255807828</v>
      </c>
      <c r="E57" s="115">
        <v>360</v>
      </c>
      <c r="F57" s="114">
        <v>353</v>
      </c>
      <c r="G57" s="114">
        <v>355</v>
      </c>
      <c r="H57" s="114">
        <v>355</v>
      </c>
      <c r="I57" s="140">
        <v>352</v>
      </c>
      <c r="J57" s="115">
        <v>8</v>
      </c>
      <c r="K57" s="116">
        <v>2.2727272727272729</v>
      </c>
    </row>
    <row r="58" spans="1:11" ht="14.1" customHeight="1" x14ac:dyDescent="0.2">
      <c r="A58" s="306">
        <v>73</v>
      </c>
      <c r="B58" s="307" t="s">
        <v>286</v>
      </c>
      <c r="C58" s="308"/>
      <c r="D58" s="113">
        <v>2.1124163725438549</v>
      </c>
      <c r="E58" s="115">
        <v>802</v>
      </c>
      <c r="F58" s="114">
        <v>805</v>
      </c>
      <c r="G58" s="114">
        <v>810</v>
      </c>
      <c r="H58" s="114">
        <v>779</v>
      </c>
      <c r="I58" s="140">
        <v>773</v>
      </c>
      <c r="J58" s="115">
        <v>29</v>
      </c>
      <c r="K58" s="116">
        <v>3.7516170763260024</v>
      </c>
    </row>
    <row r="59" spans="1:11" ht="14.1" customHeight="1" x14ac:dyDescent="0.2">
      <c r="A59" s="306" t="s">
        <v>287</v>
      </c>
      <c r="B59" s="307" t="s">
        <v>288</v>
      </c>
      <c r="C59" s="308"/>
      <c r="D59" s="113">
        <v>1.7963440973502607</v>
      </c>
      <c r="E59" s="115">
        <v>682</v>
      </c>
      <c r="F59" s="114">
        <v>685</v>
      </c>
      <c r="G59" s="114">
        <v>691</v>
      </c>
      <c r="H59" s="114">
        <v>664</v>
      </c>
      <c r="I59" s="140">
        <v>657</v>
      </c>
      <c r="J59" s="115">
        <v>25</v>
      </c>
      <c r="K59" s="116">
        <v>3.8051750380517504</v>
      </c>
    </row>
    <row r="60" spans="1:11" ht="14.1" customHeight="1" x14ac:dyDescent="0.2">
      <c r="A60" s="306">
        <v>81</v>
      </c>
      <c r="B60" s="307" t="s">
        <v>289</v>
      </c>
      <c r="C60" s="308"/>
      <c r="D60" s="113">
        <v>6.300374018858979</v>
      </c>
      <c r="E60" s="115">
        <v>2392</v>
      </c>
      <c r="F60" s="114">
        <v>2405</v>
      </c>
      <c r="G60" s="114">
        <v>2404</v>
      </c>
      <c r="H60" s="114">
        <v>2334</v>
      </c>
      <c r="I60" s="140">
        <v>2356</v>
      </c>
      <c r="J60" s="115">
        <v>36</v>
      </c>
      <c r="K60" s="116">
        <v>1.5280135823429541</v>
      </c>
    </row>
    <row r="61" spans="1:11" ht="14.1" customHeight="1" x14ac:dyDescent="0.2">
      <c r="A61" s="306" t="s">
        <v>290</v>
      </c>
      <c r="B61" s="307" t="s">
        <v>291</v>
      </c>
      <c r="C61" s="308"/>
      <c r="D61" s="113">
        <v>2.1176842437970818</v>
      </c>
      <c r="E61" s="115">
        <v>804</v>
      </c>
      <c r="F61" s="114">
        <v>808</v>
      </c>
      <c r="G61" s="114">
        <v>816</v>
      </c>
      <c r="H61" s="114">
        <v>790</v>
      </c>
      <c r="I61" s="140">
        <v>800</v>
      </c>
      <c r="J61" s="115">
        <v>4</v>
      </c>
      <c r="K61" s="116">
        <v>0.5</v>
      </c>
    </row>
    <row r="62" spans="1:11" ht="14.1" customHeight="1" x14ac:dyDescent="0.2">
      <c r="A62" s="306" t="s">
        <v>292</v>
      </c>
      <c r="B62" s="307" t="s">
        <v>293</v>
      </c>
      <c r="C62" s="308"/>
      <c r="D62" s="113">
        <v>2.2757203813938789</v>
      </c>
      <c r="E62" s="115">
        <v>864</v>
      </c>
      <c r="F62" s="114">
        <v>885</v>
      </c>
      <c r="G62" s="114">
        <v>883</v>
      </c>
      <c r="H62" s="114">
        <v>865</v>
      </c>
      <c r="I62" s="140">
        <v>866</v>
      </c>
      <c r="J62" s="115">
        <v>-2</v>
      </c>
      <c r="K62" s="116">
        <v>-0.23094688221709006</v>
      </c>
    </row>
    <row r="63" spans="1:11" ht="14.1" customHeight="1" x14ac:dyDescent="0.2">
      <c r="A63" s="306"/>
      <c r="B63" s="307" t="s">
        <v>294</v>
      </c>
      <c r="C63" s="308"/>
      <c r="D63" s="113">
        <v>1.8621924880155929</v>
      </c>
      <c r="E63" s="115">
        <v>707</v>
      </c>
      <c r="F63" s="114">
        <v>724</v>
      </c>
      <c r="G63" s="114">
        <v>723</v>
      </c>
      <c r="H63" s="114">
        <v>708</v>
      </c>
      <c r="I63" s="140">
        <v>711</v>
      </c>
      <c r="J63" s="115">
        <v>-4</v>
      </c>
      <c r="K63" s="116">
        <v>-0.56258790436005623</v>
      </c>
    </row>
    <row r="64" spans="1:11" ht="14.1" customHeight="1" x14ac:dyDescent="0.2">
      <c r="A64" s="306" t="s">
        <v>295</v>
      </c>
      <c r="B64" s="307" t="s">
        <v>296</v>
      </c>
      <c r="C64" s="308"/>
      <c r="D64" s="113">
        <v>0.40826002212505924</v>
      </c>
      <c r="E64" s="115">
        <v>155</v>
      </c>
      <c r="F64" s="114">
        <v>152</v>
      </c>
      <c r="G64" s="114">
        <v>148</v>
      </c>
      <c r="H64" s="114">
        <v>141</v>
      </c>
      <c r="I64" s="140">
        <v>141</v>
      </c>
      <c r="J64" s="115">
        <v>14</v>
      </c>
      <c r="K64" s="116">
        <v>9.9290780141843964</v>
      </c>
    </row>
    <row r="65" spans="1:11" ht="14.1" customHeight="1" x14ac:dyDescent="0.2">
      <c r="A65" s="306" t="s">
        <v>297</v>
      </c>
      <c r="B65" s="307" t="s">
        <v>298</v>
      </c>
      <c r="C65" s="308"/>
      <c r="D65" s="113">
        <v>0.79544855923721225</v>
      </c>
      <c r="E65" s="115">
        <v>302</v>
      </c>
      <c r="F65" s="114">
        <v>305</v>
      </c>
      <c r="G65" s="114">
        <v>302</v>
      </c>
      <c r="H65" s="114">
        <v>286</v>
      </c>
      <c r="I65" s="140">
        <v>297</v>
      </c>
      <c r="J65" s="115">
        <v>5</v>
      </c>
      <c r="K65" s="116">
        <v>1.6835016835016836</v>
      </c>
    </row>
    <row r="66" spans="1:11" ht="14.1" customHeight="1" x14ac:dyDescent="0.2">
      <c r="A66" s="306">
        <v>82</v>
      </c>
      <c r="B66" s="307" t="s">
        <v>299</v>
      </c>
      <c r="C66" s="308"/>
      <c r="D66" s="113">
        <v>3.7033134910182794</v>
      </c>
      <c r="E66" s="115">
        <v>1406</v>
      </c>
      <c r="F66" s="114">
        <v>1378</v>
      </c>
      <c r="G66" s="114">
        <v>1365</v>
      </c>
      <c r="H66" s="114">
        <v>1318</v>
      </c>
      <c r="I66" s="140">
        <v>1329</v>
      </c>
      <c r="J66" s="115">
        <v>77</v>
      </c>
      <c r="K66" s="116">
        <v>5.7938299473288186</v>
      </c>
    </row>
    <row r="67" spans="1:11" ht="14.1" customHeight="1" x14ac:dyDescent="0.2">
      <c r="A67" s="306" t="s">
        <v>300</v>
      </c>
      <c r="B67" s="307" t="s">
        <v>301</v>
      </c>
      <c r="C67" s="308"/>
      <c r="D67" s="113">
        <v>2.5865247853342463</v>
      </c>
      <c r="E67" s="115">
        <v>982</v>
      </c>
      <c r="F67" s="114">
        <v>948</v>
      </c>
      <c r="G67" s="114">
        <v>935</v>
      </c>
      <c r="H67" s="114">
        <v>908</v>
      </c>
      <c r="I67" s="140">
        <v>913</v>
      </c>
      <c r="J67" s="115">
        <v>69</v>
      </c>
      <c r="K67" s="116">
        <v>7.5575027382256295</v>
      </c>
    </row>
    <row r="68" spans="1:11" ht="14.1" customHeight="1" x14ac:dyDescent="0.2">
      <c r="A68" s="306" t="s">
        <v>302</v>
      </c>
      <c r="B68" s="307" t="s">
        <v>303</v>
      </c>
      <c r="C68" s="308"/>
      <c r="D68" s="113">
        <v>0.65058209977348158</v>
      </c>
      <c r="E68" s="115">
        <v>247</v>
      </c>
      <c r="F68" s="114">
        <v>250</v>
      </c>
      <c r="G68" s="114">
        <v>241</v>
      </c>
      <c r="H68" s="114">
        <v>229</v>
      </c>
      <c r="I68" s="140">
        <v>235</v>
      </c>
      <c r="J68" s="115">
        <v>12</v>
      </c>
      <c r="K68" s="116">
        <v>5.1063829787234045</v>
      </c>
    </row>
    <row r="69" spans="1:11" ht="14.1" customHeight="1" x14ac:dyDescent="0.2">
      <c r="A69" s="306">
        <v>83</v>
      </c>
      <c r="B69" s="307" t="s">
        <v>304</v>
      </c>
      <c r="C69" s="308"/>
      <c r="D69" s="113">
        <v>7.2643944581994413</v>
      </c>
      <c r="E69" s="115">
        <v>2758</v>
      </c>
      <c r="F69" s="114">
        <v>2756</v>
      </c>
      <c r="G69" s="114">
        <v>2730</v>
      </c>
      <c r="H69" s="114">
        <v>2655</v>
      </c>
      <c r="I69" s="140">
        <v>2653</v>
      </c>
      <c r="J69" s="115">
        <v>105</v>
      </c>
      <c r="K69" s="116">
        <v>3.9577836411609497</v>
      </c>
    </row>
    <row r="70" spans="1:11" ht="14.1" customHeight="1" x14ac:dyDescent="0.2">
      <c r="A70" s="306" t="s">
        <v>305</v>
      </c>
      <c r="B70" s="307" t="s">
        <v>306</v>
      </c>
      <c r="C70" s="308"/>
      <c r="D70" s="113">
        <v>6.1792129800347677</v>
      </c>
      <c r="E70" s="115">
        <v>2346</v>
      </c>
      <c r="F70" s="114">
        <v>2342</v>
      </c>
      <c r="G70" s="114">
        <v>2331</v>
      </c>
      <c r="H70" s="114">
        <v>2271</v>
      </c>
      <c r="I70" s="140">
        <v>2260</v>
      </c>
      <c r="J70" s="115">
        <v>86</v>
      </c>
      <c r="K70" s="116">
        <v>3.8053097345132745</v>
      </c>
    </row>
    <row r="71" spans="1:11" ht="14.1" customHeight="1" x14ac:dyDescent="0.2">
      <c r="A71" s="306"/>
      <c r="B71" s="307" t="s">
        <v>307</v>
      </c>
      <c r="C71" s="308"/>
      <c r="D71" s="113">
        <v>2.6154980772269925</v>
      </c>
      <c r="E71" s="115">
        <v>993</v>
      </c>
      <c r="F71" s="114">
        <v>1002</v>
      </c>
      <c r="G71" s="114">
        <v>997</v>
      </c>
      <c r="H71" s="114">
        <v>970</v>
      </c>
      <c r="I71" s="140">
        <v>966</v>
      </c>
      <c r="J71" s="115">
        <v>27</v>
      </c>
      <c r="K71" s="116">
        <v>2.7950310559006213</v>
      </c>
    </row>
    <row r="72" spans="1:11" ht="14.1" customHeight="1" x14ac:dyDescent="0.2">
      <c r="A72" s="306">
        <v>84</v>
      </c>
      <c r="B72" s="307" t="s">
        <v>308</v>
      </c>
      <c r="C72" s="308"/>
      <c r="D72" s="113">
        <v>1.0193330874993416</v>
      </c>
      <c r="E72" s="115">
        <v>387</v>
      </c>
      <c r="F72" s="114">
        <v>398</v>
      </c>
      <c r="G72" s="114">
        <v>391</v>
      </c>
      <c r="H72" s="114">
        <v>398</v>
      </c>
      <c r="I72" s="140">
        <v>405</v>
      </c>
      <c r="J72" s="115">
        <v>-18</v>
      </c>
      <c r="K72" s="116">
        <v>-4.4444444444444446</v>
      </c>
    </row>
    <row r="73" spans="1:11" ht="14.1" customHeight="1" x14ac:dyDescent="0.2">
      <c r="A73" s="306" t="s">
        <v>309</v>
      </c>
      <c r="B73" s="307" t="s">
        <v>310</v>
      </c>
      <c r="C73" s="308"/>
      <c r="D73" s="113">
        <v>0.36611705209924672</v>
      </c>
      <c r="E73" s="115">
        <v>139</v>
      </c>
      <c r="F73" s="114">
        <v>141</v>
      </c>
      <c r="G73" s="114">
        <v>135</v>
      </c>
      <c r="H73" s="114">
        <v>147</v>
      </c>
      <c r="I73" s="140">
        <v>153</v>
      </c>
      <c r="J73" s="115">
        <v>-14</v>
      </c>
      <c r="K73" s="116">
        <v>-9.1503267973856204</v>
      </c>
    </row>
    <row r="74" spans="1:11" ht="14.1" customHeight="1" x14ac:dyDescent="0.2">
      <c r="A74" s="306" t="s">
        <v>311</v>
      </c>
      <c r="B74" s="307" t="s">
        <v>312</v>
      </c>
      <c r="C74" s="308"/>
      <c r="D74" s="113">
        <v>0.19491123636938312</v>
      </c>
      <c r="E74" s="115">
        <v>74</v>
      </c>
      <c r="F74" s="114">
        <v>79</v>
      </c>
      <c r="G74" s="114">
        <v>77</v>
      </c>
      <c r="H74" s="114">
        <v>82</v>
      </c>
      <c r="I74" s="140">
        <v>86</v>
      </c>
      <c r="J74" s="115">
        <v>-12</v>
      </c>
      <c r="K74" s="116">
        <v>-13.953488372093023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0.12116103882421114</v>
      </c>
      <c r="E76" s="115">
        <v>46</v>
      </c>
      <c r="F76" s="114">
        <v>40</v>
      </c>
      <c r="G76" s="114">
        <v>42</v>
      </c>
      <c r="H76" s="114">
        <v>44</v>
      </c>
      <c r="I76" s="140">
        <v>41</v>
      </c>
      <c r="J76" s="115">
        <v>5</v>
      </c>
      <c r="K76" s="116">
        <v>12.195121951219512</v>
      </c>
    </row>
    <row r="77" spans="1:11" ht="14.1" customHeight="1" x14ac:dyDescent="0.2">
      <c r="A77" s="306">
        <v>92</v>
      </c>
      <c r="B77" s="307" t="s">
        <v>316</v>
      </c>
      <c r="C77" s="308"/>
      <c r="D77" s="113">
        <v>0.32397408207343414</v>
      </c>
      <c r="E77" s="115">
        <v>123</v>
      </c>
      <c r="F77" s="114">
        <v>121</v>
      </c>
      <c r="G77" s="114">
        <v>119</v>
      </c>
      <c r="H77" s="114">
        <v>117</v>
      </c>
      <c r="I77" s="140">
        <v>120</v>
      </c>
      <c r="J77" s="115">
        <v>3</v>
      </c>
      <c r="K77" s="116">
        <v>2.5</v>
      </c>
    </row>
    <row r="78" spans="1:11" ht="14.1" customHeight="1" x14ac:dyDescent="0.2">
      <c r="A78" s="306">
        <v>93</v>
      </c>
      <c r="B78" s="307" t="s">
        <v>317</v>
      </c>
      <c r="C78" s="308"/>
      <c r="D78" s="113">
        <v>0.28973291892746139</v>
      </c>
      <c r="E78" s="115">
        <v>110</v>
      </c>
      <c r="F78" s="114">
        <v>113</v>
      </c>
      <c r="G78" s="114">
        <v>110</v>
      </c>
      <c r="H78" s="114">
        <v>110</v>
      </c>
      <c r="I78" s="140">
        <v>111</v>
      </c>
      <c r="J78" s="115">
        <v>-1</v>
      </c>
      <c r="K78" s="116">
        <v>-0.90090090090090091</v>
      </c>
    </row>
    <row r="79" spans="1:11" ht="14.1" customHeight="1" x14ac:dyDescent="0.2">
      <c r="A79" s="306">
        <v>94</v>
      </c>
      <c r="B79" s="307" t="s">
        <v>318</v>
      </c>
      <c r="C79" s="308"/>
      <c r="D79" s="113">
        <v>5.0044776905652427E-2</v>
      </c>
      <c r="E79" s="115">
        <v>19</v>
      </c>
      <c r="F79" s="114">
        <v>27</v>
      </c>
      <c r="G79" s="114">
        <v>23</v>
      </c>
      <c r="H79" s="114">
        <v>24</v>
      </c>
      <c r="I79" s="140">
        <v>22</v>
      </c>
      <c r="J79" s="115">
        <v>-3</v>
      </c>
      <c r="K79" s="116">
        <v>-13.636363636363637</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224</v>
      </c>
      <c r="C81" s="312"/>
      <c r="D81" s="125">
        <v>0.73223410419849344</v>
      </c>
      <c r="E81" s="143">
        <v>278</v>
      </c>
      <c r="F81" s="144">
        <v>281</v>
      </c>
      <c r="G81" s="144">
        <v>282</v>
      </c>
      <c r="H81" s="144">
        <v>278</v>
      </c>
      <c r="I81" s="145">
        <v>285</v>
      </c>
      <c r="J81" s="143">
        <v>-7</v>
      </c>
      <c r="K81" s="146">
        <v>-2.4561403508771931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11655</v>
      </c>
      <c r="E12" s="114">
        <v>11994</v>
      </c>
      <c r="F12" s="114">
        <v>12162</v>
      </c>
      <c r="G12" s="114">
        <v>12281</v>
      </c>
      <c r="H12" s="140">
        <v>11939</v>
      </c>
      <c r="I12" s="115">
        <v>-284</v>
      </c>
      <c r="J12" s="116">
        <v>-2.3787586900075381</v>
      </c>
      <c r="K12"/>
      <c r="L12"/>
      <c r="M12"/>
      <c r="N12"/>
      <c r="O12"/>
      <c r="P12"/>
    </row>
    <row r="13" spans="1:16" s="110" customFormat="1" ht="14.45" customHeight="1" x14ac:dyDescent="0.2">
      <c r="A13" s="120" t="s">
        <v>105</v>
      </c>
      <c r="B13" s="119" t="s">
        <v>106</v>
      </c>
      <c r="C13" s="113">
        <v>38.687258687258691</v>
      </c>
      <c r="D13" s="115">
        <v>4509</v>
      </c>
      <c r="E13" s="114">
        <v>4666</v>
      </c>
      <c r="F13" s="114">
        <v>4719</v>
      </c>
      <c r="G13" s="114">
        <v>4753</v>
      </c>
      <c r="H13" s="140">
        <v>4604</v>
      </c>
      <c r="I13" s="115">
        <v>-95</v>
      </c>
      <c r="J13" s="116">
        <v>-2.0634231103388356</v>
      </c>
      <c r="K13"/>
      <c r="L13"/>
      <c r="M13"/>
      <c r="N13"/>
      <c r="O13"/>
      <c r="P13"/>
    </row>
    <row r="14" spans="1:16" s="110" customFormat="1" ht="14.45" customHeight="1" x14ac:dyDescent="0.2">
      <c r="A14" s="120"/>
      <c r="B14" s="119" t="s">
        <v>107</v>
      </c>
      <c r="C14" s="113">
        <v>61.312741312741309</v>
      </c>
      <c r="D14" s="115">
        <v>7146</v>
      </c>
      <c r="E14" s="114">
        <v>7328</v>
      </c>
      <c r="F14" s="114">
        <v>7443</v>
      </c>
      <c r="G14" s="114">
        <v>7528</v>
      </c>
      <c r="H14" s="140">
        <v>7335</v>
      </c>
      <c r="I14" s="115">
        <v>-189</v>
      </c>
      <c r="J14" s="116">
        <v>-2.576687116564417</v>
      </c>
      <c r="K14"/>
      <c r="L14"/>
      <c r="M14"/>
      <c r="N14"/>
      <c r="O14"/>
      <c r="P14"/>
    </row>
    <row r="15" spans="1:16" s="110" customFormat="1" ht="14.45" customHeight="1" x14ac:dyDescent="0.2">
      <c r="A15" s="118" t="s">
        <v>105</v>
      </c>
      <c r="B15" s="121" t="s">
        <v>108</v>
      </c>
      <c r="C15" s="113">
        <v>15.975975975975976</v>
      </c>
      <c r="D15" s="115">
        <v>1862</v>
      </c>
      <c r="E15" s="114">
        <v>1939</v>
      </c>
      <c r="F15" s="114">
        <v>2017</v>
      </c>
      <c r="G15" s="114">
        <v>2096</v>
      </c>
      <c r="H15" s="140">
        <v>1932</v>
      </c>
      <c r="I15" s="115">
        <v>-70</v>
      </c>
      <c r="J15" s="116">
        <v>-3.6231884057971016</v>
      </c>
      <c r="K15"/>
      <c r="L15"/>
      <c r="M15"/>
      <c r="N15"/>
      <c r="O15"/>
      <c r="P15"/>
    </row>
    <row r="16" spans="1:16" s="110" customFormat="1" ht="14.45" customHeight="1" x14ac:dyDescent="0.2">
      <c r="A16" s="118"/>
      <c r="B16" s="121" t="s">
        <v>109</v>
      </c>
      <c r="C16" s="113">
        <v>48.065208065208068</v>
      </c>
      <c r="D16" s="115">
        <v>5602</v>
      </c>
      <c r="E16" s="114">
        <v>5789</v>
      </c>
      <c r="F16" s="114">
        <v>5875</v>
      </c>
      <c r="G16" s="114">
        <v>5916</v>
      </c>
      <c r="H16" s="140">
        <v>5848</v>
      </c>
      <c r="I16" s="115">
        <v>-246</v>
      </c>
      <c r="J16" s="116">
        <v>-4.2065663474692201</v>
      </c>
      <c r="K16"/>
      <c r="L16"/>
      <c r="M16"/>
      <c r="N16"/>
      <c r="O16"/>
      <c r="P16"/>
    </row>
    <row r="17" spans="1:16" s="110" customFormat="1" ht="14.45" customHeight="1" x14ac:dyDescent="0.2">
      <c r="A17" s="118"/>
      <c r="B17" s="121" t="s">
        <v>110</v>
      </c>
      <c r="C17" s="113">
        <v>20.231660231660232</v>
      </c>
      <c r="D17" s="115">
        <v>2358</v>
      </c>
      <c r="E17" s="114">
        <v>2395</v>
      </c>
      <c r="F17" s="114">
        <v>2402</v>
      </c>
      <c r="G17" s="114">
        <v>2398</v>
      </c>
      <c r="H17" s="140">
        <v>2321</v>
      </c>
      <c r="I17" s="115">
        <v>37</v>
      </c>
      <c r="J17" s="116">
        <v>1.5941404566996984</v>
      </c>
      <c r="K17"/>
      <c r="L17"/>
      <c r="M17"/>
      <c r="N17"/>
      <c r="O17"/>
      <c r="P17"/>
    </row>
    <row r="18" spans="1:16" s="110" customFormat="1" ht="14.45" customHeight="1" x14ac:dyDescent="0.2">
      <c r="A18" s="120"/>
      <c r="B18" s="121" t="s">
        <v>111</v>
      </c>
      <c r="C18" s="113">
        <v>15.727155727155727</v>
      </c>
      <c r="D18" s="115">
        <v>1833</v>
      </c>
      <c r="E18" s="114">
        <v>1871</v>
      </c>
      <c r="F18" s="114">
        <v>1868</v>
      </c>
      <c r="G18" s="114">
        <v>1871</v>
      </c>
      <c r="H18" s="140">
        <v>1838</v>
      </c>
      <c r="I18" s="115">
        <v>-5</v>
      </c>
      <c r="J18" s="116">
        <v>-0.27203482045701849</v>
      </c>
      <c r="K18"/>
      <c r="L18"/>
      <c r="M18"/>
      <c r="N18"/>
      <c r="O18"/>
      <c r="P18"/>
    </row>
    <row r="19" spans="1:16" s="110" customFormat="1" ht="14.45" customHeight="1" x14ac:dyDescent="0.2">
      <c r="A19" s="120"/>
      <c r="B19" s="121" t="s">
        <v>112</v>
      </c>
      <c r="C19" s="113">
        <v>1.5272415272415272</v>
      </c>
      <c r="D19" s="115">
        <v>178</v>
      </c>
      <c r="E19" s="114">
        <v>171</v>
      </c>
      <c r="F19" s="114">
        <v>154</v>
      </c>
      <c r="G19" s="114">
        <v>144</v>
      </c>
      <c r="H19" s="140">
        <v>157</v>
      </c>
      <c r="I19" s="115">
        <v>21</v>
      </c>
      <c r="J19" s="116">
        <v>13.375796178343949</v>
      </c>
      <c r="K19"/>
      <c r="L19"/>
      <c r="M19"/>
      <c r="N19"/>
      <c r="O19"/>
      <c r="P19"/>
    </row>
    <row r="20" spans="1:16" s="110" customFormat="1" ht="14.45" customHeight="1" x14ac:dyDescent="0.2">
      <c r="A20" s="120" t="s">
        <v>113</v>
      </c>
      <c r="B20" s="119" t="s">
        <v>116</v>
      </c>
      <c r="C20" s="113">
        <v>92.972972972972968</v>
      </c>
      <c r="D20" s="115">
        <v>10836</v>
      </c>
      <c r="E20" s="114">
        <v>11117</v>
      </c>
      <c r="F20" s="114">
        <v>11296</v>
      </c>
      <c r="G20" s="114">
        <v>11396</v>
      </c>
      <c r="H20" s="140">
        <v>11119</v>
      </c>
      <c r="I20" s="115">
        <v>-283</v>
      </c>
      <c r="J20" s="116">
        <v>-2.5451929130317477</v>
      </c>
      <c r="K20"/>
      <c r="L20"/>
      <c r="M20"/>
      <c r="N20"/>
      <c r="O20"/>
      <c r="P20"/>
    </row>
    <row r="21" spans="1:16" s="110" customFormat="1" ht="14.45" customHeight="1" x14ac:dyDescent="0.2">
      <c r="A21" s="123"/>
      <c r="B21" s="124" t="s">
        <v>117</v>
      </c>
      <c r="C21" s="125">
        <v>6.7953667953667951</v>
      </c>
      <c r="D21" s="143">
        <v>792</v>
      </c>
      <c r="E21" s="144">
        <v>853</v>
      </c>
      <c r="F21" s="144">
        <v>840</v>
      </c>
      <c r="G21" s="144">
        <v>860</v>
      </c>
      <c r="H21" s="145">
        <v>798</v>
      </c>
      <c r="I21" s="143">
        <v>-6</v>
      </c>
      <c r="J21" s="146">
        <v>-0.75187969924812026</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727574</v>
      </c>
      <c r="E23" s="114">
        <v>756013</v>
      </c>
      <c r="F23" s="114">
        <v>760512</v>
      </c>
      <c r="G23" s="114">
        <v>766078</v>
      </c>
      <c r="H23" s="140">
        <v>749151</v>
      </c>
      <c r="I23" s="115">
        <v>-21577</v>
      </c>
      <c r="J23" s="116">
        <v>-2.8801937126160149</v>
      </c>
      <c r="K23"/>
      <c r="L23"/>
      <c r="M23"/>
      <c r="N23"/>
      <c r="O23"/>
      <c r="P23"/>
    </row>
    <row r="24" spans="1:16" s="110" customFormat="1" ht="14.45" customHeight="1" x14ac:dyDescent="0.2">
      <c r="A24" s="120" t="s">
        <v>105</v>
      </c>
      <c r="B24" s="119" t="s">
        <v>106</v>
      </c>
      <c r="C24" s="113">
        <v>40.626108134705198</v>
      </c>
      <c r="D24" s="115">
        <v>295585</v>
      </c>
      <c r="E24" s="114">
        <v>305608</v>
      </c>
      <c r="F24" s="114">
        <v>307415</v>
      </c>
      <c r="G24" s="114">
        <v>307749</v>
      </c>
      <c r="H24" s="140">
        <v>299849</v>
      </c>
      <c r="I24" s="115">
        <v>-4264</v>
      </c>
      <c r="J24" s="116">
        <v>-1.4220490980460165</v>
      </c>
      <c r="K24"/>
      <c r="L24"/>
      <c r="M24"/>
      <c r="N24"/>
      <c r="O24"/>
      <c r="P24"/>
    </row>
    <row r="25" spans="1:16" s="110" customFormat="1" ht="14.45" customHeight="1" x14ac:dyDescent="0.2">
      <c r="A25" s="120"/>
      <c r="B25" s="119" t="s">
        <v>107</v>
      </c>
      <c r="C25" s="113">
        <v>59.373891865294802</v>
      </c>
      <c r="D25" s="115">
        <v>431989</v>
      </c>
      <c r="E25" s="114">
        <v>450405</v>
      </c>
      <c r="F25" s="114">
        <v>453097</v>
      </c>
      <c r="G25" s="114">
        <v>458329</v>
      </c>
      <c r="H25" s="140">
        <v>449302</v>
      </c>
      <c r="I25" s="115">
        <v>-17313</v>
      </c>
      <c r="J25" s="116">
        <v>-3.8533102456699502</v>
      </c>
      <c r="K25"/>
      <c r="L25"/>
      <c r="M25"/>
      <c r="N25"/>
      <c r="O25"/>
      <c r="P25"/>
    </row>
    <row r="26" spans="1:16" s="110" customFormat="1" ht="14.45" customHeight="1" x14ac:dyDescent="0.2">
      <c r="A26" s="118" t="s">
        <v>105</v>
      </c>
      <c r="B26" s="121" t="s">
        <v>108</v>
      </c>
      <c r="C26" s="113">
        <v>18.742011121892755</v>
      </c>
      <c r="D26" s="115">
        <v>136362</v>
      </c>
      <c r="E26" s="114">
        <v>143633</v>
      </c>
      <c r="F26" s="114">
        <v>143796</v>
      </c>
      <c r="G26" s="114">
        <v>148587</v>
      </c>
      <c r="H26" s="140">
        <v>138735</v>
      </c>
      <c r="I26" s="115">
        <v>-2373</v>
      </c>
      <c r="J26" s="116">
        <v>-1.7104551843442535</v>
      </c>
      <c r="K26"/>
      <c r="L26"/>
      <c r="M26"/>
      <c r="N26"/>
      <c r="O26"/>
      <c r="P26"/>
    </row>
    <row r="27" spans="1:16" s="110" customFormat="1" ht="14.45" customHeight="1" x14ac:dyDescent="0.2">
      <c r="A27" s="118"/>
      <c r="B27" s="121" t="s">
        <v>109</v>
      </c>
      <c r="C27" s="113">
        <v>46.537121997212658</v>
      </c>
      <c r="D27" s="115">
        <v>338592</v>
      </c>
      <c r="E27" s="114">
        <v>354638</v>
      </c>
      <c r="F27" s="114">
        <v>358135</v>
      </c>
      <c r="G27" s="114">
        <v>360077</v>
      </c>
      <c r="H27" s="140">
        <v>357831</v>
      </c>
      <c r="I27" s="115">
        <v>-19239</v>
      </c>
      <c r="J27" s="116">
        <v>-5.3765604433377767</v>
      </c>
      <c r="K27"/>
      <c r="L27"/>
      <c r="M27"/>
      <c r="N27"/>
      <c r="O27"/>
      <c r="P27"/>
    </row>
    <row r="28" spans="1:16" s="110" customFormat="1" ht="14.45" customHeight="1" x14ac:dyDescent="0.2">
      <c r="A28" s="118"/>
      <c r="B28" s="121" t="s">
        <v>110</v>
      </c>
      <c r="C28" s="113">
        <v>18.958346504960321</v>
      </c>
      <c r="D28" s="115">
        <v>137936</v>
      </c>
      <c r="E28" s="114">
        <v>140642</v>
      </c>
      <c r="F28" s="114">
        <v>141563</v>
      </c>
      <c r="G28" s="114">
        <v>141545</v>
      </c>
      <c r="H28" s="140">
        <v>139611</v>
      </c>
      <c r="I28" s="115">
        <v>-1675</v>
      </c>
      <c r="J28" s="116">
        <v>-1.1997621963885368</v>
      </c>
      <c r="K28"/>
      <c r="L28"/>
      <c r="M28"/>
      <c r="N28"/>
      <c r="O28"/>
      <c r="P28"/>
    </row>
    <row r="29" spans="1:16" s="110" customFormat="1" ht="14.45" customHeight="1" x14ac:dyDescent="0.2">
      <c r="A29" s="118"/>
      <c r="B29" s="121" t="s">
        <v>111</v>
      </c>
      <c r="C29" s="113">
        <v>15.761970603677426</v>
      </c>
      <c r="D29" s="115">
        <v>114680</v>
      </c>
      <c r="E29" s="114">
        <v>117099</v>
      </c>
      <c r="F29" s="114">
        <v>117017</v>
      </c>
      <c r="G29" s="114">
        <v>115869</v>
      </c>
      <c r="H29" s="140">
        <v>112974</v>
      </c>
      <c r="I29" s="115">
        <v>1706</v>
      </c>
      <c r="J29" s="116">
        <v>1.5100819657620337</v>
      </c>
      <c r="K29"/>
      <c r="L29"/>
      <c r="M29"/>
      <c r="N29"/>
      <c r="O29"/>
      <c r="P29"/>
    </row>
    <row r="30" spans="1:16" s="110" customFormat="1" ht="14.45" customHeight="1" x14ac:dyDescent="0.2">
      <c r="A30" s="120"/>
      <c r="B30" s="121" t="s">
        <v>112</v>
      </c>
      <c r="C30" s="113">
        <v>1.5153097829224245</v>
      </c>
      <c r="D30" s="115">
        <v>11025</v>
      </c>
      <c r="E30" s="114">
        <v>11206</v>
      </c>
      <c r="F30" s="114">
        <v>11815</v>
      </c>
      <c r="G30" s="114">
        <v>10353</v>
      </c>
      <c r="H30" s="140">
        <v>9957</v>
      </c>
      <c r="I30" s="115">
        <v>1068</v>
      </c>
      <c r="J30" s="116">
        <v>10.726122326001807</v>
      </c>
      <c r="K30"/>
      <c r="L30"/>
      <c r="M30"/>
      <c r="N30"/>
      <c r="O30"/>
      <c r="P30"/>
    </row>
    <row r="31" spans="1:16" s="110" customFormat="1" ht="14.45" customHeight="1" x14ac:dyDescent="0.2">
      <c r="A31" s="120" t="s">
        <v>113</v>
      </c>
      <c r="B31" s="119" t="s">
        <v>116</v>
      </c>
      <c r="C31" s="113">
        <v>90.790490039501137</v>
      </c>
      <c r="D31" s="115">
        <v>660568</v>
      </c>
      <c r="E31" s="114">
        <v>686374</v>
      </c>
      <c r="F31" s="114">
        <v>690983</v>
      </c>
      <c r="G31" s="114">
        <v>697278</v>
      </c>
      <c r="H31" s="140">
        <v>682550</v>
      </c>
      <c r="I31" s="115">
        <v>-21982</v>
      </c>
      <c r="J31" s="116">
        <v>-3.2205699216174639</v>
      </c>
      <c r="K31"/>
      <c r="L31"/>
      <c r="M31"/>
      <c r="N31"/>
      <c r="O31"/>
      <c r="P31"/>
    </row>
    <row r="32" spans="1:16" s="110" customFormat="1" ht="14.45" customHeight="1" x14ac:dyDescent="0.2">
      <c r="A32" s="123"/>
      <c r="B32" s="124" t="s">
        <v>117</v>
      </c>
      <c r="C32" s="125">
        <v>8.9948238942018275</v>
      </c>
      <c r="D32" s="143">
        <v>65444</v>
      </c>
      <c r="E32" s="144">
        <v>67989</v>
      </c>
      <c r="F32" s="144">
        <v>67856</v>
      </c>
      <c r="G32" s="144">
        <v>67043</v>
      </c>
      <c r="H32" s="145">
        <v>64887</v>
      </c>
      <c r="I32" s="143">
        <v>557</v>
      </c>
      <c r="J32" s="146">
        <v>0.85841539907839781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12905</v>
      </c>
      <c r="E56" s="114">
        <v>13270</v>
      </c>
      <c r="F56" s="114">
        <v>13282</v>
      </c>
      <c r="G56" s="114">
        <v>13315</v>
      </c>
      <c r="H56" s="140">
        <v>13041</v>
      </c>
      <c r="I56" s="115">
        <v>-136</v>
      </c>
      <c r="J56" s="116">
        <v>-1.042864810980753</v>
      </c>
      <c r="K56"/>
      <c r="L56"/>
      <c r="M56"/>
      <c r="N56"/>
      <c r="O56"/>
      <c r="P56"/>
    </row>
    <row r="57" spans="1:16" s="110" customFormat="1" ht="14.45" customHeight="1" x14ac:dyDescent="0.2">
      <c r="A57" s="120" t="s">
        <v>105</v>
      </c>
      <c r="B57" s="119" t="s">
        <v>106</v>
      </c>
      <c r="C57" s="113">
        <v>39.248353351414181</v>
      </c>
      <c r="D57" s="115">
        <v>5065</v>
      </c>
      <c r="E57" s="114">
        <v>5139</v>
      </c>
      <c r="F57" s="114">
        <v>5114</v>
      </c>
      <c r="G57" s="114">
        <v>5116</v>
      </c>
      <c r="H57" s="140">
        <v>4952</v>
      </c>
      <c r="I57" s="115">
        <v>113</v>
      </c>
      <c r="J57" s="116">
        <v>2.2819063004846525</v>
      </c>
    </row>
    <row r="58" spans="1:16" s="110" customFormat="1" ht="14.45" customHeight="1" x14ac:dyDescent="0.2">
      <c r="A58" s="120"/>
      <c r="B58" s="119" t="s">
        <v>107</v>
      </c>
      <c r="C58" s="113">
        <v>60.751646648585819</v>
      </c>
      <c r="D58" s="115">
        <v>7840</v>
      </c>
      <c r="E58" s="114">
        <v>8131</v>
      </c>
      <c r="F58" s="114">
        <v>8168</v>
      </c>
      <c r="G58" s="114">
        <v>8199</v>
      </c>
      <c r="H58" s="140">
        <v>8089</v>
      </c>
      <c r="I58" s="115">
        <v>-249</v>
      </c>
      <c r="J58" s="116">
        <v>-3.0782544195821484</v>
      </c>
    </row>
    <row r="59" spans="1:16" s="110" customFormat="1" ht="14.45" customHeight="1" x14ac:dyDescent="0.2">
      <c r="A59" s="118" t="s">
        <v>105</v>
      </c>
      <c r="B59" s="121" t="s">
        <v>108</v>
      </c>
      <c r="C59" s="113">
        <v>16.822936846183651</v>
      </c>
      <c r="D59" s="115">
        <v>2171</v>
      </c>
      <c r="E59" s="114">
        <v>2268</v>
      </c>
      <c r="F59" s="114">
        <v>2277</v>
      </c>
      <c r="G59" s="114">
        <v>2376</v>
      </c>
      <c r="H59" s="140">
        <v>2208</v>
      </c>
      <c r="I59" s="115">
        <v>-37</v>
      </c>
      <c r="J59" s="116">
        <v>-1.6757246376811594</v>
      </c>
    </row>
    <row r="60" spans="1:16" s="110" customFormat="1" ht="14.45" customHeight="1" x14ac:dyDescent="0.2">
      <c r="A60" s="118"/>
      <c r="B60" s="121" t="s">
        <v>109</v>
      </c>
      <c r="C60" s="113">
        <v>47.345989926385123</v>
      </c>
      <c r="D60" s="115">
        <v>6110</v>
      </c>
      <c r="E60" s="114">
        <v>6332</v>
      </c>
      <c r="F60" s="114">
        <v>6346</v>
      </c>
      <c r="G60" s="114">
        <v>6330</v>
      </c>
      <c r="H60" s="140">
        <v>6307</v>
      </c>
      <c r="I60" s="115">
        <v>-197</v>
      </c>
      <c r="J60" s="116">
        <v>-3.1235135563659426</v>
      </c>
    </row>
    <row r="61" spans="1:16" s="110" customFormat="1" ht="14.45" customHeight="1" x14ac:dyDescent="0.2">
      <c r="A61" s="118"/>
      <c r="B61" s="121" t="s">
        <v>110</v>
      </c>
      <c r="C61" s="113">
        <v>19.891514916698952</v>
      </c>
      <c r="D61" s="115">
        <v>2567</v>
      </c>
      <c r="E61" s="114">
        <v>2588</v>
      </c>
      <c r="F61" s="114">
        <v>2588</v>
      </c>
      <c r="G61" s="114">
        <v>2563</v>
      </c>
      <c r="H61" s="140">
        <v>2532</v>
      </c>
      <c r="I61" s="115">
        <v>35</v>
      </c>
      <c r="J61" s="116">
        <v>1.382306477093207</v>
      </c>
    </row>
    <row r="62" spans="1:16" s="110" customFormat="1" ht="14.45" customHeight="1" x14ac:dyDescent="0.2">
      <c r="A62" s="120"/>
      <c r="B62" s="121" t="s">
        <v>111</v>
      </c>
      <c r="C62" s="113">
        <v>15.939558310732274</v>
      </c>
      <c r="D62" s="115">
        <v>2057</v>
      </c>
      <c r="E62" s="114">
        <v>2082</v>
      </c>
      <c r="F62" s="114">
        <v>2071</v>
      </c>
      <c r="G62" s="114">
        <v>2046</v>
      </c>
      <c r="H62" s="140">
        <v>1994</v>
      </c>
      <c r="I62" s="115">
        <v>63</v>
      </c>
      <c r="J62" s="116">
        <v>3.1594784353059175</v>
      </c>
    </row>
    <row r="63" spans="1:16" s="110" customFormat="1" ht="14.45" customHeight="1" x14ac:dyDescent="0.2">
      <c r="A63" s="120"/>
      <c r="B63" s="121" t="s">
        <v>112</v>
      </c>
      <c r="C63" s="113">
        <v>1.5730337078651686</v>
      </c>
      <c r="D63" s="115">
        <v>203</v>
      </c>
      <c r="E63" s="114">
        <v>209</v>
      </c>
      <c r="F63" s="114">
        <v>189</v>
      </c>
      <c r="G63" s="114">
        <v>172</v>
      </c>
      <c r="H63" s="140">
        <v>170</v>
      </c>
      <c r="I63" s="115">
        <v>33</v>
      </c>
      <c r="J63" s="116">
        <v>19.411764705882351</v>
      </c>
    </row>
    <row r="64" spans="1:16" s="110" customFormat="1" ht="14.45" customHeight="1" x14ac:dyDescent="0.2">
      <c r="A64" s="120" t="s">
        <v>113</v>
      </c>
      <c r="B64" s="119" t="s">
        <v>116</v>
      </c>
      <c r="C64" s="113">
        <v>93.010461061604033</v>
      </c>
      <c r="D64" s="115">
        <v>12003</v>
      </c>
      <c r="E64" s="114">
        <v>12336</v>
      </c>
      <c r="F64" s="114">
        <v>12389</v>
      </c>
      <c r="G64" s="114">
        <v>12418</v>
      </c>
      <c r="H64" s="140">
        <v>12201</v>
      </c>
      <c r="I64" s="115">
        <v>-198</v>
      </c>
      <c r="J64" s="116">
        <v>-1.622817801819523</v>
      </c>
    </row>
    <row r="65" spans="1:10" s="110" customFormat="1" ht="14.45" customHeight="1" x14ac:dyDescent="0.2">
      <c r="A65" s="123"/>
      <c r="B65" s="124" t="s">
        <v>117</v>
      </c>
      <c r="C65" s="125">
        <v>6.811313444401395</v>
      </c>
      <c r="D65" s="143">
        <v>879</v>
      </c>
      <c r="E65" s="144">
        <v>908</v>
      </c>
      <c r="F65" s="144">
        <v>871</v>
      </c>
      <c r="G65" s="144">
        <v>872</v>
      </c>
      <c r="H65" s="145">
        <v>819</v>
      </c>
      <c r="I65" s="143">
        <v>60</v>
      </c>
      <c r="J65" s="146">
        <v>7.3260073260073257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11655</v>
      </c>
      <c r="G11" s="114">
        <v>11994</v>
      </c>
      <c r="H11" s="114">
        <v>12162</v>
      </c>
      <c r="I11" s="114">
        <v>12281</v>
      </c>
      <c r="J11" s="140">
        <v>11939</v>
      </c>
      <c r="K11" s="114">
        <v>-284</v>
      </c>
      <c r="L11" s="116">
        <v>-2.3787586900075381</v>
      </c>
    </row>
    <row r="12" spans="1:17" s="110" customFormat="1" ht="24" customHeight="1" x14ac:dyDescent="0.2">
      <c r="A12" s="604" t="s">
        <v>185</v>
      </c>
      <c r="B12" s="605"/>
      <c r="C12" s="605"/>
      <c r="D12" s="606"/>
      <c r="E12" s="113">
        <v>38.687258687258691</v>
      </c>
      <c r="F12" s="115">
        <v>4509</v>
      </c>
      <c r="G12" s="114">
        <v>4666</v>
      </c>
      <c r="H12" s="114">
        <v>4719</v>
      </c>
      <c r="I12" s="114">
        <v>4753</v>
      </c>
      <c r="J12" s="140">
        <v>4604</v>
      </c>
      <c r="K12" s="114">
        <v>-95</v>
      </c>
      <c r="L12" s="116">
        <v>-2.0634231103388356</v>
      </c>
    </row>
    <row r="13" spans="1:17" s="110" customFormat="1" ht="15" customHeight="1" x14ac:dyDescent="0.2">
      <c r="A13" s="120"/>
      <c r="B13" s="612" t="s">
        <v>107</v>
      </c>
      <c r="C13" s="612"/>
      <c r="E13" s="113">
        <v>61.312741312741309</v>
      </c>
      <c r="F13" s="115">
        <v>7146</v>
      </c>
      <c r="G13" s="114">
        <v>7328</v>
      </c>
      <c r="H13" s="114">
        <v>7443</v>
      </c>
      <c r="I13" s="114">
        <v>7528</v>
      </c>
      <c r="J13" s="140">
        <v>7335</v>
      </c>
      <c r="K13" s="114">
        <v>-189</v>
      </c>
      <c r="L13" s="116">
        <v>-2.576687116564417</v>
      </c>
    </row>
    <row r="14" spans="1:17" s="110" customFormat="1" ht="22.5" customHeight="1" x14ac:dyDescent="0.2">
      <c r="A14" s="604" t="s">
        <v>186</v>
      </c>
      <c r="B14" s="605"/>
      <c r="C14" s="605"/>
      <c r="D14" s="606"/>
      <c r="E14" s="113">
        <v>15.975975975975976</v>
      </c>
      <c r="F14" s="115">
        <v>1862</v>
      </c>
      <c r="G14" s="114">
        <v>1939</v>
      </c>
      <c r="H14" s="114">
        <v>2017</v>
      </c>
      <c r="I14" s="114">
        <v>2096</v>
      </c>
      <c r="J14" s="140">
        <v>1932</v>
      </c>
      <c r="K14" s="114">
        <v>-70</v>
      </c>
      <c r="L14" s="116">
        <v>-3.6231884057971016</v>
      </c>
    </row>
    <row r="15" spans="1:17" s="110" customFormat="1" ht="15" customHeight="1" x14ac:dyDescent="0.2">
      <c r="A15" s="120"/>
      <c r="B15" s="119"/>
      <c r="C15" s="258" t="s">
        <v>106</v>
      </c>
      <c r="E15" s="113">
        <v>46.348012889366274</v>
      </c>
      <c r="F15" s="115">
        <v>863</v>
      </c>
      <c r="G15" s="114">
        <v>891</v>
      </c>
      <c r="H15" s="114">
        <v>902</v>
      </c>
      <c r="I15" s="114">
        <v>967</v>
      </c>
      <c r="J15" s="140">
        <v>886</v>
      </c>
      <c r="K15" s="114">
        <v>-23</v>
      </c>
      <c r="L15" s="116">
        <v>-2.5959367945823928</v>
      </c>
    </row>
    <row r="16" spans="1:17" s="110" customFormat="1" ht="15" customHeight="1" x14ac:dyDescent="0.2">
      <c r="A16" s="120"/>
      <c r="B16" s="119"/>
      <c r="C16" s="258" t="s">
        <v>107</v>
      </c>
      <c r="E16" s="113">
        <v>53.651987110633726</v>
      </c>
      <c r="F16" s="115">
        <v>999</v>
      </c>
      <c r="G16" s="114">
        <v>1048</v>
      </c>
      <c r="H16" s="114">
        <v>1115</v>
      </c>
      <c r="I16" s="114">
        <v>1129</v>
      </c>
      <c r="J16" s="140">
        <v>1046</v>
      </c>
      <c r="K16" s="114">
        <v>-47</v>
      </c>
      <c r="L16" s="116">
        <v>-4.4933078393881454</v>
      </c>
    </row>
    <row r="17" spans="1:12" s="110" customFormat="1" ht="15" customHeight="1" x14ac:dyDescent="0.2">
      <c r="A17" s="120"/>
      <c r="B17" s="121" t="s">
        <v>109</v>
      </c>
      <c r="C17" s="258"/>
      <c r="E17" s="113">
        <v>48.065208065208068</v>
      </c>
      <c r="F17" s="115">
        <v>5602</v>
      </c>
      <c r="G17" s="114">
        <v>5789</v>
      </c>
      <c r="H17" s="114">
        <v>5875</v>
      </c>
      <c r="I17" s="114">
        <v>5916</v>
      </c>
      <c r="J17" s="140">
        <v>5848</v>
      </c>
      <c r="K17" s="114">
        <v>-246</v>
      </c>
      <c r="L17" s="116">
        <v>-4.2065663474692201</v>
      </c>
    </row>
    <row r="18" spans="1:12" s="110" customFormat="1" ht="15" customHeight="1" x14ac:dyDescent="0.2">
      <c r="A18" s="120"/>
      <c r="B18" s="119"/>
      <c r="C18" s="258" t="s">
        <v>106</v>
      </c>
      <c r="E18" s="113">
        <v>34.68404141378079</v>
      </c>
      <c r="F18" s="115">
        <v>1943</v>
      </c>
      <c r="G18" s="114">
        <v>2031</v>
      </c>
      <c r="H18" s="114">
        <v>2049</v>
      </c>
      <c r="I18" s="114">
        <v>2003</v>
      </c>
      <c r="J18" s="140">
        <v>1973</v>
      </c>
      <c r="K18" s="114">
        <v>-30</v>
      </c>
      <c r="L18" s="116">
        <v>-1.5205271160669032</v>
      </c>
    </row>
    <row r="19" spans="1:12" s="110" customFormat="1" ht="15" customHeight="1" x14ac:dyDescent="0.2">
      <c r="A19" s="120"/>
      <c r="B19" s="119"/>
      <c r="C19" s="258" t="s">
        <v>107</v>
      </c>
      <c r="E19" s="113">
        <v>65.31595858621921</v>
      </c>
      <c r="F19" s="115">
        <v>3659</v>
      </c>
      <c r="G19" s="114">
        <v>3758</v>
      </c>
      <c r="H19" s="114">
        <v>3826</v>
      </c>
      <c r="I19" s="114">
        <v>3913</v>
      </c>
      <c r="J19" s="140">
        <v>3875</v>
      </c>
      <c r="K19" s="114">
        <v>-216</v>
      </c>
      <c r="L19" s="116">
        <v>-5.5741935483870968</v>
      </c>
    </row>
    <row r="20" spans="1:12" s="110" customFormat="1" ht="15" customHeight="1" x14ac:dyDescent="0.2">
      <c r="A20" s="120"/>
      <c r="B20" s="121" t="s">
        <v>110</v>
      </c>
      <c r="C20" s="258"/>
      <c r="E20" s="113">
        <v>20.231660231660232</v>
      </c>
      <c r="F20" s="115">
        <v>2358</v>
      </c>
      <c r="G20" s="114">
        <v>2395</v>
      </c>
      <c r="H20" s="114">
        <v>2402</v>
      </c>
      <c r="I20" s="114">
        <v>2398</v>
      </c>
      <c r="J20" s="140">
        <v>2321</v>
      </c>
      <c r="K20" s="114">
        <v>37</v>
      </c>
      <c r="L20" s="116">
        <v>1.5941404566996984</v>
      </c>
    </row>
    <row r="21" spans="1:12" s="110" customFormat="1" ht="15" customHeight="1" x14ac:dyDescent="0.2">
      <c r="A21" s="120"/>
      <c r="B21" s="119"/>
      <c r="C21" s="258" t="s">
        <v>106</v>
      </c>
      <c r="E21" s="113">
        <v>30.322307039864292</v>
      </c>
      <c r="F21" s="115">
        <v>715</v>
      </c>
      <c r="G21" s="114">
        <v>736</v>
      </c>
      <c r="H21" s="114">
        <v>752</v>
      </c>
      <c r="I21" s="114">
        <v>761</v>
      </c>
      <c r="J21" s="140">
        <v>726</v>
      </c>
      <c r="K21" s="114">
        <v>-11</v>
      </c>
      <c r="L21" s="116">
        <v>-1.5151515151515151</v>
      </c>
    </row>
    <row r="22" spans="1:12" s="110" customFormat="1" ht="15" customHeight="1" x14ac:dyDescent="0.2">
      <c r="A22" s="120"/>
      <c r="B22" s="119"/>
      <c r="C22" s="258" t="s">
        <v>107</v>
      </c>
      <c r="E22" s="113">
        <v>69.677692960135701</v>
      </c>
      <c r="F22" s="115">
        <v>1643</v>
      </c>
      <c r="G22" s="114">
        <v>1659</v>
      </c>
      <c r="H22" s="114">
        <v>1650</v>
      </c>
      <c r="I22" s="114">
        <v>1637</v>
      </c>
      <c r="J22" s="140">
        <v>1595</v>
      </c>
      <c r="K22" s="114">
        <v>48</v>
      </c>
      <c r="L22" s="116">
        <v>3.0094043887147337</v>
      </c>
    </row>
    <row r="23" spans="1:12" s="110" customFormat="1" ht="15" customHeight="1" x14ac:dyDescent="0.2">
      <c r="A23" s="120"/>
      <c r="B23" s="121" t="s">
        <v>111</v>
      </c>
      <c r="C23" s="258"/>
      <c r="E23" s="113">
        <v>15.727155727155727</v>
      </c>
      <c r="F23" s="115">
        <v>1833</v>
      </c>
      <c r="G23" s="114">
        <v>1871</v>
      </c>
      <c r="H23" s="114">
        <v>1868</v>
      </c>
      <c r="I23" s="114">
        <v>1871</v>
      </c>
      <c r="J23" s="140">
        <v>1838</v>
      </c>
      <c r="K23" s="114">
        <v>-5</v>
      </c>
      <c r="L23" s="116">
        <v>-0.27203482045701849</v>
      </c>
    </row>
    <row r="24" spans="1:12" s="110" customFormat="1" ht="15" customHeight="1" x14ac:dyDescent="0.2">
      <c r="A24" s="120"/>
      <c r="B24" s="119"/>
      <c r="C24" s="258" t="s">
        <v>106</v>
      </c>
      <c r="E24" s="113">
        <v>53.900709219858157</v>
      </c>
      <c r="F24" s="115">
        <v>988</v>
      </c>
      <c r="G24" s="114">
        <v>1008</v>
      </c>
      <c r="H24" s="114">
        <v>1016</v>
      </c>
      <c r="I24" s="114">
        <v>1022</v>
      </c>
      <c r="J24" s="140">
        <v>1019</v>
      </c>
      <c r="K24" s="114">
        <v>-31</v>
      </c>
      <c r="L24" s="116">
        <v>-3.0421982335623161</v>
      </c>
    </row>
    <row r="25" spans="1:12" s="110" customFormat="1" ht="15" customHeight="1" x14ac:dyDescent="0.2">
      <c r="A25" s="120"/>
      <c r="B25" s="119"/>
      <c r="C25" s="258" t="s">
        <v>107</v>
      </c>
      <c r="E25" s="113">
        <v>46.099290780141843</v>
      </c>
      <c r="F25" s="115">
        <v>845</v>
      </c>
      <c r="G25" s="114">
        <v>863</v>
      </c>
      <c r="H25" s="114">
        <v>852</v>
      </c>
      <c r="I25" s="114">
        <v>849</v>
      </c>
      <c r="J25" s="140">
        <v>819</v>
      </c>
      <c r="K25" s="114">
        <v>26</v>
      </c>
      <c r="L25" s="116">
        <v>3.1746031746031744</v>
      </c>
    </row>
    <row r="26" spans="1:12" s="110" customFormat="1" ht="15" customHeight="1" x14ac:dyDescent="0.2">
      <c r="A26" s="120"/>
      <c r="C26" s="121" t="s">
        <v>187</v>
      </c>
      <c r="D26" s="110" t="s">
        <v>188</v>
      </c>
      <c r="E26" s="113">
        <v>1.5272415272415272</v>
      </c>
      <c r="F26" s="115">
        <v>178</v>
      </c>
      <c r="G26" s="114">
        <v>171</v>
      </c>
      <c r="H26" s="114">
        <v>154</v>
      </c>
      <c r="I26" s="114">
        <v>144</v>
      </c>
      <c r="J26" s="140">
        <v>157</v>
      </c>
      <c r="K26" s="114">
        <v>21</v>
      </c>
      <c r="L26" s="116">
        <v>13.375796178343949</v>
      </c>
    </row>
    <row r="27" spans="1:12" s="110" customFormat="1" ht="15" customHeight="1" x14ac:dyDescent="0.2">
      <c r="A27" s="120"/>
      <c r="B27" s="119"/>
      <c r="D27" s="259" t="s">
        <v>106</v>
      </c>
      <c r="E27" s="113">
        <v>46.629213483146067</v>
      </c>
      <c r="F27" s="115">
        <v>83</v>
      </c>
      <c r="G27" s="114">
        <v>75</v>
      </c>
      <c r="H27" s="114">
        <v>72</v>
      </c>
      <c r="I27" s="114">
        <v>69</v>
      </c>
      <c r="J27" s="140">
        <v>83</v>
      </c>
      <c r="K27" s="114">
        <v>0</v>
      </c>
      <c r="L27" s="116">
        <v>0</v>
      </c>
    </row>
    <row r="28" spans="1:12" s="110" customFormat="1" ht="15" customHeight="1" x14ac:dyDescent="0.2">
      <c r="A28" s="120"/>
      <c r="B28" s="119"/>
      <c r="D28" s="259" t="s">
        <v>107</v>
      </c>
      <c r="E28" s="113">
        <v>53.370786516853933</v>
      </c>
      <c r="F28" s="115">
        <v>95</v>
      </c>
      <c r="G28" s="114">
        <v>96</v>
      </c>
      <c r="H28" s="114">
        <v>82</v>
      </c>
      <c r="I28" s="114">
        <v>75</v>
      </c>
      <c r="J28" s="140">
        <v>74</v>
      </c>
      <c r="K28" s="114">
        <v>21</v>
      </c>
      <c r="L28" s="116">
        <v>28.378378378378379</v>
      </c>
    </row>
    <row r="29" spans="1:12" s="110" customFormat="1" ht="24" customHeight="1" x14ac:dyDescent="0.2">
      <c r="A29" s="604" t="s">
        <v>189</v>
      </c>
      <c r="B29" s="605"/>
      <c r="C29" s="605"/>
      <c r="D29" s="606"/>
      <c r="E29" s="113">
        <v>92.972972972972968</v>
      </c>
      <c r="F29" s="115">
        <v>10836</v>
      </c>
      <c r="G29" s="114">
        <v>11117</v>
      </c>
      <c r="H29" s="114">
        <v>11296</v>
      </c>
      <c r="I29" s="114">
        <v>11396</v>
      </c>
      <c r="J29" s="140">
        <v>11119</v>
      </c>
      <c r="K29" s="114">
        <v>-283</v>
      </c>
      <c r="L29" s="116">
        <v>-2.5451929130317477</v>
      </c>
    </row>
    <row r="30" spans="1:12" s="110" customFormat="1" ht="15" customHeight="1" x14ac:dyDescent="0.2">
      <c r="A30" s="120"/>
      <c r="B30" s="119"/>
      <c r="C30" s="258" t="s">
        <v>106</v>
      </c>
      <c r="E30" s="113">
        <v>38.593576965669989</v>
      </c>
      <c r="F30" s="115">
        <v>4182</v>
      </c>
      <c r="G30" s="114">
        <v>4285</v>
      </c>
      <c r="H30" s="114">
        <v>4349</v>
      </c>
      <c r="I30" s="114">
        <v>4391</v>
      </c>
      <c r="J30" s="140">
        <v>4280</v>
      </c>
      <c r="K30" s="114">
        <v>-98</v>
      </c>
      <c r="L30" s="116">
        <v>-2.2897196261682242</v>
      </c>
    </row>
    <row r="31" spans="1:12" s="110" customFormat="1" ht="15" customHeight="1" x14ac:dyDescent="0.2">
      <c r="A31" s="120"/>
      <c r="B31" s="119"/>
      <c r="C31" s="258" t="s">
        <v>107</v>
      </c>
      <c r="E31" s="113">
        <v>61.406423034330011</v>
      </c>
      <c r="F31" s="115">
        <v>6654</v>
      </c>
      <c r="G31" s="114">
        <v>6832</v>
      </c>
      <c r="H31" s="114">
        <v>6947</v>
      </c>
      <c r="I31" s="114">
        <v>7005</v>
      </c>
      <c r="J31" s="140">
        <v>6839</v>
      </c>
      <c r="K31" s="114">
        <v>-185</v>
      </c>
      <c r="L31" s="116">
        <v>-2.7050738412048547</v>
      </c>
    </row>
    <row r="32" spans="1:12" s="110" customFormat="1" ht="15" customHeight="1" x14ac:dyDescent="0.2">
      <c r="A32" s="120"/>
      <c r="B32" s="119" t="s">
        <v>117</v>
      </c>
      <c r="C32" s="258"/>
      <c r="E32" s="113">
        <v>6.7953667953667951</v>
      </c>
      <c r="F32" s="114">
        <v>792</v>
      </c>
      <c r="G32" s="114">
        <v>853</v>
      </c>
      <c r="H32" s="114">
        <v>840</v>
      </c>
      <c r="I32" s="114">
        <v>860</v>
      </c>
      <c r="J32" s="140">
        <v>798</v>
      </c>
      <c r="K32" s="114">
        <v>-6</v>
      </c>
      <c r="L32" s="116">
        <v>-0.75187969924812026</v>
      </c>
    </row>
    <row r="33" spans="1:12" s="110" customFormat="1" ht="15" customHeight="1" x14ac:dyDescent="0.2">
      <c r="A33" s="120"/>
      <c r="B33" s="119"/>
      <c r="C33" s="258" t="s">
        <v>106</v>
      </c>
      <c r="E33" s="113">
        <v>39.898989898989896</v>
      </c>
      <c r="F33" s="114">
        <v>316</v>
      </c>
      <c r="G33" s="114">
        <v>370</v>
      </c>
      <c r="H33" s="114">
        <v>358</v>
      </c>
      <c r="I33" s="114">
        <v>351</v>
      </c>
      <c r="J33" s="140">
        <v>315</v>
      </c>
      <c r="K33" s="114">
        <v>1</v>
      </c>
      <c r="L33" s="116">
        <v>0.31746031746031744</v>
      </c>
    </row>
    <row r="34" spans="1:12" s="110" customFormat="1" ht="15" customHeight="1" x14ac:dyDescent="0.2">
      <c r="A34" s="120"/>
      <c r="B34" s="119"/>
      <c r="C34" s="258" t="s">
        <v>107</v>
      </c>
      <c r="E34" s="113">
        <v>60.101010101010104</v>
      </c>
      <c r="F34" s="114">
        <v>476</v>
      </c>
      <c r="G34" s="114">
        <v>483</v>
      </c>
      <c r="H34" s="114">
        <v>482</v>
      </c>
      <c r="I34" s="114">
        <v>509</v>
      </c>
      <c r="J34" s="140">
        <v>483</v>
      </c>
      <c r="K34" s="114">
        <v>-7</v>
      </c>
      <c r="L34" s="116">
        <v>-1.4492753623188406</v>
      </c>
    </row>
    <row r="35" spans="1:12" s="110" customFormat="1" ht="24" customHeight="1" x14ac:dyDescent="0.2">
      <c r="A35" s="604" t="s">
        <v>192</v>
      </c>
      <c r="B35" s="605"/>
      <c r="C35" s="605"/>
      <c r="D35" s="606"/>
      <c r="E35" s="113">
        <v>16.559416559416558</v>
      </c>
      <c r="F35" s="114">
        <v>1930</v>
      </c>
      <c r="G35" s="114">
        <v>1979</v>
      </c>
      <c r="H35" s="114">
        <v>2036</v>
      </c>
      <c r="I35" s="114">
        <v>2102</v>
      </c>
      <c r="J35" s="114">
        <v>1951</v>
      </c>
      <c r="K35" s="318">
        <v>-21</v>
      </c>
      <c r="L35" s="319">
        <v>-1.0763710917478215</v>
      </c>
    </row>
    <row r="36" spans="1:12" s="110" customFormat="1" ht="15" customHeight="1" x14ac:dyDescent="0.2">
      <c r="A36" s="120"/>
      <c r="B36" s="119"/>
      <c r="C36" s="258" t="s">
        <v>106</v>
      </c>
      <c r="E36" s="113">
        <v>39.948186528497409</v>
      </c>
      <c r="F36" s="114">
        <v>771</v>
      </c>
      <c r="G36" s="114">
        <v>788</v>
      </c>
      <c r="H36" s="114">
        <v>806</v>
      </c>
      <c r="I36" s="114">
        <v>865</v>
      </c>
      <c r="J36" s="114">
        <v>787</v>
      </c>
      <c r="K36" s="318">
        <v>-16</v>
      </c>
      <c r="L36" s="116">
        <v>-2.0330368487928845</v>
      </c>
    </row>
    <row r="37" spans="1:12" s="110" customFormat="1" ht="15" customHeight="1" x14ac:dyDescent="0.2">
      <c r="A37" s="120"/>
      <c r="B37" s="119"/>
      <c r="C37" s="258" t="s">
        <v>107</v>
      </c>
      <c r="E37" s="113">
        <v>60.051813471502591</v>
      </c>
      <c r="F37" s="114">
        <v>1159</v>
      </c>
      <c r="G37" s="114">
        <v>1191</v>
      </c>
      <c r="H37" s="114">
        <v>1230</v>
      </c>
      <c r="I37" s="114">
        <v>1237</v>
      </c>
      <c r="J37" s="140">
        <v>1164</v>
      </c>
      <c r="K37" s="114">
        <v>-5</v>
      </c>
      <c r="L37" s="116">
        <v>-0.42955326460481097</v>
      </c>
    </row>
    <row r="38" spans="1:12" s="110" customFormat="1" ht="15" customHeight="1" x14ac:dyDescent="0.2">
      <c r="A38" s="120"/>
      <c r="B38" s="119" t="s">
        <v>328</v>
      </c>
      <c r="C38" s="258"/>
      <c r="E38" s="113">
        <v>56.525096525096522</v>
      </c>
      <c r="F38" s="114">
        <v>6588</v>
      </c>
      <c r="G38" s="114">
        <v>6722</v>
      </c>
      <c r="H38" s="114">
        <v>6797</v>
      </c>
      <c r="I38" s="114">
        <v>6837</v>
      </c>
      <c r="J38" s="140">
        <v>6688</v>
      </c>
      <c r="K38" s="114">
        <v>-100</v>
      </c>
      <c r="L38" s="116">
        <v>-1.4952153110047848</v>
      </c>
    </row>
    <row r="39" spans="1:12" s="110" customFormat="1" ht="15" customHeight="1" x14ac:dyDescent="0.2">
      <c r="A39" s="120"/>
      <c r="B39" s="119"/>
      <c r="C39" s="258" t="s">
        <v>106</v>
      </c>
      <c r="E39" s="113">
        <v>39.617486338797811</v>
      </c>
      <c r="F39" s="115">
        <v>2610</v>
      </c>
      <c r="G39" s="114">
        <v>2678</v>
      </c>
      <c r="H39" s="114">
        <v>2717</v>
      </c>
      <c r="I39" s="114">
        <v>2709</v>
      </c>
      <c r="J39" s="140">
        <v>2643</v>
      </c>
      <c r="K39" s="114">
        <v>-33</v>
      </c>
      <c r="L39" s="116">
        <v>-1.2485811577752555</v>
      </c>
    </row>
    <row r="40" spans="1:12" s="110" customFormat="1" ht="15" customHeight="1" x14ac:dyDescent="0.2">
      <c r="A40" s="120"/>
      <c r="B40" s="119"/>
      <c r="C40" s="258" t="s">
        <v>107</v>
      </c>
      <c r="E40" s="113">
        <v>60.382513661202189</v>
      </c>
      <c r="F40" s="115">
        <v>3978</v>
      </c>
      <c r="G40" s="114">
        <v>4044</v>
      </c>
      <c r="H40" s="114">
        <v>4080</v>
      </c>
      <c r="I40" s="114">
        <v>4128</v>
      </c>
      <c r="J40" s="140">
        <v>4045</v>
      </c>
      <c r="K40" s="114">
        <v>-67</v>
      </c>
      <c r="L40" s="116">
        <v>-1.6563658838071693</v>
      </c>
    </row>
    <row r="41" spans="1:12" s="110" customFormat="1" ht="15" customHeight="1" x14ac:dyDescent="0.2">
      <c r="A41" s="120"/>
      <c r="B41" s="320" t="s">
        <v>516</v>
      </c>
      <c r="C41" s="258"/>
      <c r="E41" s="113">
        <v>5.3281853281853282</v>
      </c>
      <c r="F41" s="115">
        <v>621</v>
      </c>
      <c r="G41" s="114">
        <v>631</v>
      </c>
      <c r="H41" s="114">
        <v>629</v>
      </c>
      <c r="I41" s="114">
        <v>621</v>
      </c>
      <c r="J41" s="140">
        <v>607</v>
      </c>
      <c r="K41" s="114">
        <v>14</v>
      </c>
      <c r="L41" s="116">
        <v>2.3064250411861615</v>
      </c>
    </row>
    <row r="42" spans="1:12" s="110" customFormat="1" ht="15" customHeight="1" x14ac:dyDescent="0.2">
      <c r="A42" s="120"/>
      <c r="B42" s="119"/>
      <c r="C42" s="268" t="s">
        <v>106</v>
      </c>
      <c r="D42" s="182"/>
      <c r="E42" s="113">
        <v>39.613526570048307</v>
      </c>
      <c r="F42" s="115">
        <v>246</v>
      </c>
      <c r="G42" s="114">
        <v>253</v>
      </c>
      <c r="H42" s="114">
        <v>243</v>
      </c>
      <c r="I42" s="114">
        <v>245</v>
      </c>
      <c r="J42" s="140">
        <v>247</v>
      </c>
      <c r="K42" s="114">
        <v>-1</v>
      </c>
      <c r="L42" s="116">
        <v>-0.40485829959514169</v>
      </c>
    </row>
    <row r="43" spans="1:12" s="110" customFormat="1" ht="15" customHeight="1" x14ac:dyDescent="0.2">
      <c r="A43" s="120"/>
      <c r="B43" s="119"/>
      <c r="C43" s="268" t="s">
        <v>107</v>
      </c>
      <c r="D43" s="182"/>
      <c r="E43" s="113">
        <v>60.386473429951693</v>
      </c>
      <c r="F43" s="115">
        <v>375</v>
      </c>
      <c r="G43" s="114">
        <v>378</v>
      </c>
      <c r="H43" s="114">
        <v>386</v>
      </c>
      <c r="I43" s="114">
        <v>376</v>
      </c>
      <c r="J43" s="140">
        <v>360</v>
      </c>
      <c r="K43" s="114">
        <v>15</v>
      </c>
      <c r="L43" s="116">
        <v>4.166666666666667</v>
      </c>
    </row>
    <row r="44" spans="1:12" s="110" customFormat="1" ht="15" customHeight="1" x14ac:dyDescent="0.2">
      <c r="A44" s="120"/>
      <c r="B44" s="119" t="s">
        <v>205</v>
      </c>
      <c r="C44" s="268"/>
      <c r="D44" s="182"/>
      <c r="E44" s="113">
        <v>21.587301587301589</v>
      </c>
      <c r="F44" s="115">
        <v>2516</v>
      </c>
      <c r="G44" s="114">
        <v>2662</v>
      </c>
      <c r="H44" s="114">
        <v>2700</v>
      </c>
      <c r="I44" s="114">
        <v>2721</v>
      </c>
      <c r="J44" s="140">
        <v>2693</v>
      </c>
      <c r="K44" s="114">
        <v>-177</v>
      </c>
      <c r="L44" s="116">
        <v>-6.5725956182695882</v>
      </c>
    </row>
    <row r="45" spans="1:12" s="110" customFormat="1" ht="15" customHeight="1" x14ac:dyDescent="0.2">
      <c r="A45" s="120"/>
      <c r="B45" s="119"/>
      <c r="C45" s="268" t="s">
        <v>106</v>
      </c>
      <c r="D45" s="182"/>
      <c r="E45" s="113">
        <v>35.055643879173289</v>
      </c>
      <c r="F45" s="115">
        <v>882</v>
      </c>
      <c r="G45" s="114">
        <v>947</v>
      </c>
      <c r="H45" s="114">
        <v>953</v>
      </c>
      <c r="I45" s="114">
        <v>934</v>
      </c>
      <c r="J45" s="140">
        <v>927</v>
      </c>
      <c r="K45" s="114">
        <v>-45</v>
      </c>
      <c r="L45" s="116">
        <v>-4.8543689320388346</v>
      </c>
    </row>
    <row r="46" spans="1:12" s="110" customFormat="1" ht="15" customHeight="1" x14ac:dyDescent="0.2">
      <c r="A46" s="123"/>
      <c r="B46" s="124"/>
      <c r="C46" s="260" t="s">
        <v>107</v>
      </c>
      <c r="D46" s="261"/>
      <c r="E46" s="125">
        <v>64.944356120826711</v>
      </c>
      <c r="F46" s="143">
        <v>1634</v>
      </c>
      <c r="G46" s="144">
        <v>1715</v>
      </c>
      <c r="H46" s="144">
        <v>1747</v>
      </c>
      <c r="I46" s="144">
        <v>1787</v>
      </c>
      <c r="J46" s="145">
        <v>1766</v>
      </c>
      <c r="K46" s="144">
        <v>-132</v>
      </c>
      <c r="L46" s="146">
        <v>-7.4745186862967161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11655</v>
      </c>
      <c r="E11" s="114">
        <v>11994</v>
      </c>
      <c r="F11" s="114">
        <v>12162</v>
      </c>
      <c r="G11" s="114">
        <v>12281</v>
      </c>
      <c r="H11" s="140">
        <v>11939</v>
      </c>
      <c r="I11" s="115">
        <v>-284</v>
      </c>
      <c r="J11" s="116">
        <v>-2.3787586900075381</v>
      </c>
    </row>
    <row r="12" spans="1:15" s="110" customFormat="1" ht="24.95" customHeight="1" x14ac:dyDescent="0.2">
      <c r="A12" s="193" t="s">
        <v>132</v>
      </c>
      <c r="B12" s="194" t="s">
        <v>133</v>
      </c>
      <c r="C12" s="113">
        <v>7.2672672672672673</v>
      </c>
      <c r="D12" s="115">
        <v>847</v>
      </c>
      <c r="E12" s="114">
        <v>854</v>
      </c>
      <c r="F12" s="114">
        <v>842</v>
      </c>
      <c r="G12" s="114">
        <v>822</v>
      </c>
      <c r="H12" s="140">
        <v>780</v>
      </c>
      <c r="I12" s="115">
        <v>67</v>
      </c>
      <c r="J12" s="116">
        <v>8.5897435897435894</v>
      </c>
    </row>
    <row r="13" spans="1:15" s="110" customFormat="1" ht="24.95" customHeight="1" x14ac:dyDescent="0.2">
      <c r="A13" s="193" t="s">
        <v>134</v>
      </c>
      <c r="B13" s="199" t="s">
        <v>214</v>
      </c>
      <c r="C13" s="113">
        <v>0.90090090090090091</v>
      </c>
      <c r="D13" s="115">
        <v>105</v>
      </c>
      <c r="E13" s="114">
        <v>101</v>
      </c>
      <c r="F13" s="114">
        <v>98</v>
      </c>
      <c r="G13" s="114">
        <v>99</v>
      </c>
      <c r="H13" s="140">
        <v>99</v>
      </c>
      <c r="I13" s="115">
        <v>6</v>
      </c>
      <c r="J13" s="116">
        <v>6.0606060606060606</v>
      </c>
    </row>
    <row r="14" spans="1:15" s="287" customFormat="1" ht="24.95" customHeight="1" x14ac:dyDescent="0.2">
      <c r="A14" s="193" t="s">
        <v>215</v>
      </c>
      <c r="B14" s="199" t="s">
        <v>137</v>
      </c>
      <c r="C14" s="113">
        <v>7.3616473616473614</v>
      </c>
      <c r="D14" s="115">
        <v>858</v>
      </c>
      <c r="E14" s="114">
        <v>863</v>
      </c>
      <c r="F14" s="114">
        <v>855</v>
      </c>
      <c r="G14" s="114">
        <v>847</v>
      </c>
      <c r="H14" s="140">
        <v>856</v>
      </c>
      <c r="I14" s="115">
        <v>2</v>
      </c>
      <c r="J14" s="116">
        <v>0.23364485981308411</v>
      </c>
      <c r="K14" s="110"/>
      <c r="L14" s="110"/>
      <c r="M14" s="110"/>
      <c r="N14" s="110"/>
      <c r="O14" s="110"/>
    </row>
    <row r="15" spans="1:15" s="110" customFormat="1" ht="24.95" customHeight="1" x14ac:dyDescent="0.2">
      <c r="A15" s="193" t="s">
        <v>216</v>
      </c>
      <c r="B15" s="199" t="s">
        <v>217</v>
      </c>
      <c r="C15" s="113">
        <v>3.1574431574431574</v>
      </c>
      <c r="D15" s="115">
        <v>368</v>
      </c>
      <c r="E15" s="114">
        <v>387</v>
      </c>
      <c r="F15" s="114">
        <v>375</v>
      </c>
      <c r="G15" s="114">
        <v>368</v>
      </c>
      <c r="H15" s="140">
        <v>359</v>
      </c>
      <c r="I15" s="115">
        <v>9</v>
      </c>
      <c r="J15" s="116">
        <v>2.5069637883008355</v>
      </c>
    </row>
    <row r="16" spans="1:15" s="287" customFormat="1" ht="24.95" customHeight="1" x14ac:dyDescent="0.2">
      <c r="A16" s="193" t="s">
        <v>218</v>
      </c>
      <c r="B16" s="199" t="s">
        <v>141</v>
      </c>
      <c r="C16" s="113">
        <v>3.0630630630630629</v>
      </c>
      <c r="D16" s="115">
        <v>357</v>
      </c>
      <c r="E16" s="114">
        <v>356</v>
      </c>
      <c r="F16" s="114">
        <v>357</v>
      </c>
      <c r="G16" s="114">
        <v>368</v>
      </c>
      <c r="H16" s="140">
        <v>383</v>
      </c>
      <c r="I16" s="115">
        <v>-26</v>
      </c>
      <c r="J16" s="116">
        <v>-6.7885117493472587</v>
      </c>
      <c r="K16" s="110"/>
      <c r="L16" s="110"/>
      <c r="M16" s="110"/>
      <c r="N16" s="110"/>
      <c r="O16" s="110"/>
    </row>
    <row r="17" spans="1:15" s="110" customFormat="1" ht="24.95" customHeight="1" x14ac:dyDescent="0.2">
      <c r="A17" s="193" t="s">
        <v>142</v>
      </c>
      <c r="B17" s="199" t="s">
        <v>220</v>
      </c>
      <c r="C17" s="113">
        <v>1.1411411411411412</v>
      </c>
      <c r="D17" s="115">
        <v>133</v>
      </c>
      <c r="E17" s="114">
        <v>120</v>
      </c>
      <c r="F17" s="114">
        <v>123</v>
      </c>
      <c r="G17" s="114">
        <v>111</v>
      </c>
      <c r="H17" s="140">
        <v>114</v>
      </c>
      <c r="I17" s="115">
        <v>19</v>
      </c>
      <c r="J17" s="116">
        <v>16.666666666666668</v>
      </c>
    </row>
    <row r="18" spans="1:15" s="287" customFormat="1" ht="24.95" customHeight="1" x14ac:dyDescent="0.2">
      <c r="A18" s="201" t="s">
        <v>144</v>
      </c>
      <c r="B18" s="202" t="s">
        <v>145</v>
      </c>
      <c r="C18" s="113">
        <v>5.5855855855855854</v>
      </c>
      <c r="D18" s="115">
        <v>651</v>
      </c>
      <c r="E18" s="114">
        <v>652</v>
      </c>
      <c r="F18" s="114">
        <v>656</v>
      </c>
      <c r="G18" s="114">
        <v>651</v>
      </c>
      <c r="H18" s="140">
        <v>637</v>
      </c>
      <c r="I18" s="115">
        <v>14</v>
      </c>
      <c r="J18" s="116">
        <v>2.197802197802198</v>
      </c>
      <c r="K18" s="110"/>
      <c r="L18" s="110"/>
      <c r="M18" s="110"/>
      <c r="N18" s="110"/>
      <c r="O18" s="110"/>
    </row>
    <row r="19" spans="1:15" s="110" customFormat="1" ht="24.95" customHeight="1" x14ac:dyDescent="0.2">
      <c r="A19" s="193" t="s">
        <v>146</v>
      </c>
      <c r="B19" s="199" t="s">
        <v>147</v>
      </c>
      <c r="C19" s="113">
        <v>18.309738309738311</v>
      </c>
      <c r="D19" s="115">
        <v>2134</v>
      </c>
      <c r="E19" s="114">
        <v>2122</v>
      </c>
      <c r="F19" s="114">
        <v>2129</v>
      </c>
      <c r="G19" s="114">
        <v>2193</v>
      </c>
      <c r="H19" s="140">
        <v>2126</v>
      </c>
      <c r="I19" s="115">
        <v>8</v>
      </c>
      <c r="J19" s="116">
        <v>0.37629350893697083</v>
      </c>
    </row>
    <row r="20" spans="1:15" s="287" customFormat="1" ht="24.95" customHeight="1" x14ac:dyDescent="0.2">
      <c r="A20" s="193" t="s">
        <v>148</v>
      </c>
      <c r="B20" s="199" t="s">
        <v>149</v>
      </c>
      <c r="C20" s="113">
        <v>5.7314457314457314</v>
      </c>
      <c r="D20" s="115">
        <v>668</v>
      </c>
      <c r="E20" s="114">
        <v>712</v>
      </c>
      <c r="F20" s="114">
        <v>712</v>
      </c>
      <c r="G20" s="114">
        <v>710</v>
      </c>
      <c r="H20" s="140">
        <v>682</v>
      </c>
      <c r="I20" s="115">
        <v>-14</v>
      </c>
      <c r="J20" s="116">
        <v>-2.0527859237536656</v>
      </c>
      <c r="K20" s="110"/>
      <c r="L20" s="110"/>
      <c r="M20" s="110"/>
      <c r="N20" s="110"/>
      <c r="O20" s="110"/>
    </row>
    <row r="21" spans="1:15" s="110" customFormat="1" ht="24.95" customHeight="1" x14ac:dyDescent="0.2">
      <c r="A21" s="201" t="s">
        <v>150</v>
      </c>
      <c r="B21" s="202" t="s">
        <v>151</v>
      </c>
      <c r="C21" s="113">
        <v>13.865293865293864</v>
      </c>
      <c r="D21" s="115">
        <v>1616</v>
      </c>
      <c r="E21" s="114">
        <v>1805</v>
      </c>
      <c r="F21" s="114">
        <v>1884</v>
      </c>
      <c r="G21" s="114">
        <v>1983</v>
      </c>
      <c r="H21" s="140">
        <v>1880</v>
      </c>
      <c r="I21" s="115">
        <v>-264</v>
      </c>
      <c r="J21" s="116">
        <v>-14.042553191489361</v>
      </c>
    </row>
    <row r="22" spans="1:15" s="110" customFormat="1" ht="24.95" customHeight="1" x14ac:dyDescent="0.2">
      <c r="A22" s="201" t="s">
        <v>152</v>
      </c>
      <c r="B22" s="199" t="s">
        <v>153</v>
      </c>
      <c r="C22" s="113">
        <v>1.0982410982410982</v>
      </c>
      <c r="D22" s="115">
        <v>128</v>
      </c>
      <c r="E22" s="114">
        <v>130</v>
      </c>
      <c r="F22" s="114">
        <v>131</v>
      </c>
      <c r="G22" s="114">
        <v>131</v>
      </c>
      <c r="H22" s="140">
        <v>131</v>
      </c>
      <c r="I22" s="115">
        <v>-3</v>
      </c>
      <c r="J22" s="116">
        <v>-2.2900763358778624</v>
      </c>
    </row>
    <row r="23" spans="1:15" s="110" customFormat="1" ht="24.95" customHeight="1" x14ac:dyDescent="0.2">
      <c r="A23" s="193" t="s">
        <v>154</v>
      </c>
      <c r="B23" s="199" t="s">
        <v>155</v>
      </c>
      <c r="C23" s="113">
        <v>1.226941226941227</v>
      </c>
      <c r="D23" s="115">
        <v>143</v>
      </c>
      <c r="E23" s="114">
        <v>149</v>
      </c>
      <c r="F23" s="114">
        <v>148</v>
      </c>
      <c r="G23" s="114">
        <v>146</v>
      </c>
      <c r="H23" s="140">
        <v>149</v>
      </c>
      <c r="I23" s="115">
        <v>-6</v>
      </c>
      <c r="J23" s="116">
        <v>-4.026845637583893</v>
      </c>
    </row>
    <row r="24" spans="1:15" s="110" customFormat="1" ht="24.95" customHeight="1" x14ac:dyDescent="0.2">
      <c r="A24" s="193" t="s">
        <v>156</v>
      </c>
      <c r="B24" s="199" t="s">
        <v>221</v>
      </c>
      <c r="C24" s="113">
        <v>5.1737451737451741</v>
      </c>
      <c r="D24" s="115">
        <v>603</v>
      </c>
      <c r="E24" s="114">
        <v>626</v>
      </c>
      <c r="F24" s="114">
        <v>647</v>
      </c>
      <c r="G24" s="114">
        <v>643</v>
      </c>
      <c r="H24" s="140">
        <v>655</v>
      </c>
      <c r="I24" s="115">
        <v>-52</v>
      </c>
      <c r="J24" s="116">
        <v>-7.9389312977099236</v>
      </c>
    </row>
    <row r="25" spans="1:15" s="110" customFormat="1" ht="24.95" customHeight="1" x14ac:dyDescent="0.2">
      <c r="A25" s="193" t="s">
        <v>222</v>
      </c>
      <c r="B25" s="204" t="s">
        <v>159</v>
      </c>
      <c r="C25" s="113">
        <v>9.9013299013299019</v>
      </c>
      <c r="D25" s="115">
        <v>1154</v>
      </c>
      <c r="E25" s="114">
        <v>1193</v>
      </c>
      <c r="F25" s="114">
        <v>1246</v>
      </c>
      <c r="G25" s="114">
        <v>1249</v>
      </c>
      <c r="H25" s="140">
        <v>1220</v>
      </c>
      <c r="I25" s="115">
        <v>-66</v>
      </c>
      <c r="J25" s="116">
        <v>-5.4098360655737707</v>
      </c>
    </row>
    <row r="26" spans="1:15" s="110" customFormat="1" ht="24.95" customHeight="1" x14ac:dyDescent="0.2">
      <c r="A26" s="201">
        <v>782.78300000000002</v>
      </c>
      <c r="B26" s="203" t="s">
        <v>160</v>
      </c>
      <c r="C26" s="113">
        <v>6.006006006006006E-2</v>
      </c>
      <c r="D26" s="115">
        <v>7</v>
      </c>
      <c r="E26" s="114">
        <v>7</v>
      </c>
      <c r="F26" s="114">
        <v>7</v>
      </c>
      <c r="G26" s="114">
        <v>7</v>
      </c>
      <c r="H26" s="140">
        <v>7</v>
      </c>
      <c r="I26" s="115">
        <v>0</v>
      </c>
      <c r="J26" s="116">
        <v>0</v>
      </c>
    </row>
    <row r="27" spans="1:15" s="110" customFormat="1" ht="24.95" customHeight="1" x14ac:dyDescent="0.2">
      <c r="A27" s="193" t="s">
        <v>161</v>
      </c>
      <c r="B27" s="199" t="s">
        <v>162</v>
      </c>
      <c r="C27" s="113">
        <v>1.4586014586014586</v>
      </c>
      <c r="D27" s="115">
        <v>170</v>
      </c>
      <c r="E27" s="114">
        <v>172</v>
      </c>
      <c r="F27" s="114">
        <v>182</v>
      </c>
      <c r="G27" s="114">
        <v>194</v>
      </c>
      <c r="H27" s="140">
        <v>183</v>
      </c>
      <c r="I27" s="115">
        <v>-13</v>
      </c>
      <c r="J27" s="116">
        <v>-7.1038251366120218</v>
      </c>
    </row>
    <row r="28" spans="1:15" s="110" customFormat="1" ht="24.95" customHeight="1" x14ac:dyDescent="0.2">
      <c r="A28" s="193" t="s">
        <v>163</v>
      </c>
      <c r="B28" s="199" t="s">
        <v>164</v>
      </c>
      <c r="C28" s="113">
        <v>2.3251823251823254</v>
      </c>
      <c r="D28" s="115">
        <v>271</v>
      </c>
      <c r="E28" s="114">
        <v>279</v>
      </c>
      <c r="F28" s="114">
        <v>281</v>
      </c>
      <c r="G28" s="114">
        <v>291</v>
      </c>
      <c r="H28" s="140">
        <v>288</v>
      </c>
      <c r="I28" s="115">
        <v>-17</v>
      </c>
      <c r="J28" s="116">
        <v>-5.9027777777777777</v>
      </c>
    </row>
    <row r="29" spans="1:15" s="110" customFormat="1" ht="24.95" customHeight="1" x14ac:dyDescent="0.2">
      <c r="A29" s="193">
        <v>86</v>
      </c>
      <c r="B29" s="199" t="s">
        <v>165</v>
      </c>
      <c r="C29" s="113">
        <v>4.2471042471042475</v>
      </c>
      <c r="D29" s="115">
        <v>495</v>
      </c>
      <c r="E29" s="114">
        <v>501</v>
      </c>
      <c r="F29" s="114">
        <v>518</v>
      </c>
      <c r="G29" s="114">
        <v>499</v>
      </c>
      <c r="H29" s="140">
        <v>493</v>
      </c>
      <c r="I29" s="115">
        <v>2</v>
      </c>
      <c r="J29" s="116">
        <v>0.40567951318458417</v>
      </c>
    </row>
    <row r="30" spans="1:15" s="110" customFormat="1" ht="24.95" customHeight="1" x14ac:dyDescent="0.2">
      <c r="A30" s="193">
        <v>87.88</v>
      </c>
      <c r="B30" s="204" t="s">
        <v>166</v>
      </c>
      <c r="C30" s="113">
        <v>4.8906048906048909</v>
      </c>
      <c r="D30" s="115">
        <v>570</v>
      </c>
      <c r="E30" s="114">
        <v>559</v>
      </c>
      <c r="F30" s="114">
        <v>560</v>
      </c>
      <c r="G30" s="114">
        <v>539</v>
      </c>
      <c r="H30" s="140">
        <v>520</v>
      </c>
      <c r="I30" s="115">
        <v>50</v>
      </c>
      <c r="J30" s="116">
        <v>9.615384615384615</v>
      </c>
    </row>
    <row r="31" spans="1:15" s="110" customFormat="1" ht="24.95" customHeight="1" x14ac:dyDescent="0.2">
      <c r="A31" s="193" t="s">
        <v>167</v>
      </c>
      <c r="B31" s="199" t="s">
        <v>168</v>
      </c>
      <c r="C31" s="113">
        <v>10.596310596310596</v>
      </c>
      <c r="D31" s="115">
        <v>1235</v>
      </c>
      <c r="E31" s="114">
        <v>1269</v>
      </c>
      <c r="F31" s="114">
        <v>1266</v>
      </c>
      <c r="G31" s="114">
        <v>1277</v>
      </c>
      <c r="H31" s="140">
        <v>1233</v>
      </c>
      <c r="I31" s="115">
        <v>2</v>
      </c>
      <c r="J31" s="116">
        <v>0.16220600162206</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7.2672672672672673</v>
      </c>
      <c r="D34" s="115">
        <v>847</v>
      </c>
      <c r="E34" s="114">
        <v>854</v>
      </c>
      <c r="F34" s="114">
        <v>842</v>
      </c>
      <c r="G34" s="114">
        <v>822</v>
      </c>
      <c r="H34" s="140">
        <v>780</v>
      </c>
      <c r="I34" s="115">
        <v>67</v>
      </c>
      <c r="J34" s="116">
        <v>8.5897435897435894</v>
      </c>
    </row>
    <row r="35" spans="1:10" s="110" customFormat="1" ht="24.95" customHeight="1" x14ac:dyDescent="0.2">
      <c r="A35" s="292" t="s">
        <v>171</v>
      </c>
      <c r="B35" s="293" t="s">
        <v>172</v>
      </c>
      <c r="C35" s="113">
        <v>13.848133848133848</v>
      </c>
      <c r="D35" s="115">
        <v>1614</v>
      </c>
      <c r="E35" s="114">
        <v>1616</v>
      </c>
      <c r="F35" s="114">
        <v>1609</v>
      </c>
      <c r="G35" s="114">
        <v>1597</v>
      </c>
      <c r="H35" s="140">
        <v>1592</v>
      </c>
      <c r="I35" s="115">
        <v>22</v>
      </c>
      <c r="J35" s="116">
        <v>1.3819095477386936</v>
      </c>
    </row>
    <row r="36" spans="1:10" s="110" customFormat="1" ht="24.95" customHeight="1" x14ac:dyDescent="0.2">
      <c r="A36" s="294" t="s">
        <v>173</v>
      </c>
      <c r="B36" s="295" t="s">
        <v>174</v>
      </c>
      <c r="C36" s="125">
        <v>78.884598884598887</v>
      </c>
      <c r="D36" s="143">
        <v>9194</v>
      </c>
      <c r="E36" s="144">
        <v>9524</v>
      </c>
      <c r="F36" s="144">
        <v>9711</v>
      </c>
      <c r="G36" s="144">
        <v>9862</v>
      </c>
      <c r="H36" s="145">
        <v>9567</v>
      </c>
      <c r="I36" s="143">
        <v>-373</v>
      </c>
      <c r="J36" s="146">
        <v>-3.8988188564858368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11655</v>
      </c>
      <c r="F11" s="264">
        <v>11994</v>
      </c>
      <c r="G11" s="264">
        <v>12162</v>
      </c>
      <c r="H11" s="264">
        <v>12281</v>
      </c>
      <c r="I11" s="265">
        <v>11939</v>
      </c>
      <c r="J11" s="263">
        <v>-284</v>
      </c>
      <c r="K11" s="266">
        <v>-2.3787586900075381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44.290004290004291</v>
      </c>
      <c r="E13" s="115">
        <v>5162</v>
      </c>
      <c r="F13" s="114">
        <v>5328</v>
      </c>
      <c r="G13" s="114">
        <v>5357</v>
      </c>
      <c r="H13" s="114">
        <v>5407</v>
      </c>
      <c r="I13" s="140">
        <v>5217</v>
      </c>
      <c r="J13" s="115">
        <v>-55</v>
      </c>
      <c r="K13" s="116">
        <v>-1.0542457350967989</v>
      </c>
    </row>
    <row r="14" spans="1:15" ht="15.95" customHeight="1" x14ac:dyDescent="0.2">
      <c r="A14" s="306" t="s">
        <v>230</v>
      </c>
      <c r="B14" s="307"/>
      <c r="C14" s="308"/>
      <c r="D14" s="113">
        <v>43.200343200343198</v>
      </c>
      <c r="E14" s="115">
        <v>5035</v>
      </c>
      <c r="F14" s="114">
        <v>5205</v>
      </c>
      <c r="G14" s="114">
        <v>5303</v>
      </c>
      <c r="H14" s="114">
        <v>5398</v>
      </c>
      <c r="I14" s="140">
        <v>5296</v>
      </c>
      <c r="J14" s="115">
        <v>-261</v>
      </c>
      <c r="K14" s="116">
        <v>-4.9282477341389725</v>
      </c>
    </row>
    <row r="15" spans="1:15" ht="15.95" customHeight="1" x14ac:dyDescent="0.2">
      <c r="A15" s="306" t="s">
        <v>231</v>
      </c>
      <c r="B15" s="307"/>
      <c r="C15" s="308"/>
      <c r="D15" s="113">
        <v>4.4015444015444016</v>
      </c>
      <c r="E15" s="115">
        <v>513</v>
      </c>
      <c r="F15" s="114">
        <v>515</v>
      </c>
      <c r="G15" s="114">
        <v>544</v>
      </c>
      <c r="H15" s="114">
        <v>505</v>
      </c>
      <c r="I15" s="140">
        <v>498</v>
      </c>
      <c r="J15" s="115">
        <v>15</v>
      </c>
      <c r="K15" s="116">
        <v>3.0120481927710845</v>
      </c>
    </row>
    <row r="16" spans="1:15" ht="15.95" customHeight="1" x14ac:dyDescent="0.2">
      <c r="A16" s="306" t="s">
        <v>232</v>
      </c>
      <c r="B16" s="307"/>
      <c r="C16" s="308"/>
      <c r="D16" s="113">
        <v>2.6855426855426856</v>
      </c>
      <c r="E16" s="115">
        <v>313</v>
      </c>
      <c r="F16" s="114">
        <v>304</v>
      </c>
      <c r="G16" s="114">
        <v>319</v>
      </c>
      <c r="H16" s="114">
        <v>310</v>
      </c>
      <c r="I16" s="140">
        <v>297</v>
      </c>
      <c r="J16" s="115">
        <v>16</v>
      </c>
      <c r="K16" s="116">
        <v>5.3872053872053876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6.4607464607464609</v>
      </c>
      <c r="E18" s="115">
        <v>753</v>
      </c>
      <c r="F18" s="114">
        <v>766</v>
      </c>
      <c r="G18" s="114">
        <v>753</v>
      </c>
      <c r="H18" s="114">
        <v>739</v>
      </c>
      <c r="I18" s="140">
        <v>733</v>
      </c>
      <c r="J18" s="115">
        <v>20</v>
      </c>
      <c r="K18" s="116">
        <v>2.7285129604365621</v>
      </c>
    </row>
    <row r="19" spans="1:11" ht="14.1" customHeight="1" x14ac:dyDescent="0.2">
      <c r="A19" s="306" t="s">
        <v>235</v>
      </c>
      <c r="B19" s="307" t="s">
        <v>236</v>
      </c>
      <c r="C19" s="308"/>
      <c r="D19" s="113">
        <v>4.9335049335049339</v>
      </c>
      <c r="E19" s="115">
        <v>575</v>
      </c>
      <c r="F19" s="114">
        <v>589</v>
      </c>
      <c r="G19" s="114">
        <v>576</v>
      </c>
      <c r="H19" s="114">
        <v>554</v>
      </c>
      <c r="I19" s="140">
        <v>545</v>
      </c>
      <c r="J19" s="115">
        <v>30</v>
      </c>
      <c r="K19" s="116">
        <v>5.5045871559633026</v>
      </c>
    </row>
    <row r="20" spans="1:11" ht="14.1" customHeight="1" x14ac:dyDescent="0.2">
      <c r="A20" s="306">
        <v>12</v>
      </c>
      <c r="B20" s="307" t="s">
        <v>237</v>
      </c>
      <c r="C20" s="308"/>
      <c r="D20" s="113">
        <v>2.1707421707421708</v>
      </c>
      <c r="E20" s="115">
        <v>253</v>
      </c>
      <c r="F20" s="114">
        <v>227</v>
      </c>
      <c r="G20" s="114">
        <v>258</v>
      </c>
      <c r="H20" s="114">
        <v>256</v>
      </c>
      <c r="I20" s="140">
        <v>250</v>
      </c>
      <c r="J20" s="115">
        <v>3</v>
      </c>
      <c r="K20" s="116">
        <v>1.2</v>
      </c>
    </row>
    <row r="21" spans="1:11" ht="14.1" customHeight="1" x14ac:dyDescent="0.2">
      <c r="A21" s="306">
        <v>21</v>
      </c>
      <c r="B21" s="307" t="s">
        <v>238</v>
      </c>
      <c r="C21" s="308"/>
      <c r="D21" s="113" t="s">
        <v>513</v>
      </c>
      <c r="E21" s="115" t="s">
        <v>513</v>
      </c>
      <c r="F21" s="114">
        <v>3</v>
      </c>
      <c r="G21" s="114">
        <v>4</v>
      </c>
      <c r="H21" s="114" t="s">
        <v>513</v>
      </c>
      <c r="I21" s="140" t="s">
        <v>513</v>
      </c>
      <c r="J21" s="115" t="s">
        <v>513</v>
      </c>
      <c r="K21" s="116" t="s">
        <v>513</v>
      </c>
    </row>
    <row r="22" spans="1:11" ht="14.1" customHeight="1" x14ac:dyDescent="0.2">
      <c r="A22" s="306">
        <v>22</v>
      </c>
      <c r="B22" s="307" t="s">
        <v>239</v>
      </c>
      <c r="C22" s="308"/>
      <c r="D22" s="113">
        <v>0.57486057486057485</v>
      </c>
      <c r="E22" s="115">
        <v>67</v>
      </c>
      <c r="F22" s="114">
        <v>66</v>
      </c>
      <c r="G22" s="114">
        <v>65</v>
      </c>
      <c r="H22" s="114">
        <v>61</v>
      </c>
      <c r="I22" s="140">
        <v>60</v>
      </c>
      <c r="J22" s="115">
        <v>7</v>
      </c>
      <c r="K22" s="116">
        <v>11.666666666666666</v>
      </c>
    </row>
    <row r="23" spans="1:11" ht="14.1" customHeight="1" x14ac:dyDescent="0.2">
      <c r="A23" s="306">
        <v>23</v>
      </c>
      <c r="B23" s="307" t="s">
        <v>240</v>
      </c>
      <c r="C23" s="308"/>
      <c r="D23" s="113">
        <v>0.15444015444015444</v>
      </c>
      <c r="E23" s="115">
        <v>18</v>
      </c>
      <c r="F23" s="114">
        <v>26</v>
      </c>
      <c r="G23" s="114">
        <v>28</v>
      </c>
      <c r="H23" s="114">
        <v>25</v>
      </c>
      <c r="I23" s="140">
        <v>26</v>
      </c>
      <c r="J23" s="115">
        <v>-8</v>
      </c>
      <c r="K23" s="116">
        <v>-30.76923076923077</v>
      </c>
    </row>
    <row r="24" spans="1:11" ht="14.1" customHeight="1" x14ac:dyDescent="0.2">
      <c r="A24" s="306">
        <v>24</v>
      </c>
      <c r="B24" s="307" t="s">
        <v>241</v>
      </c>
      <c r="C24" s="308"/>
      <c r="D24" s="113">
        <v>1.4328614328614329</v>
      </c>
      <c r="E24" s="115">
        <v>167</v>
      </c>
      <c r="F24" s="114">
        <v>175</v>
      </c>
      <c r="G24" s="114">
        <v>196</v>
      </c>
      <c r="H24" s="114">
        <v>208</v>
      </c>
      <c r="I24" s="140">
        <v>210</v>
      </c>
      <c r="J24" s="115">
        <v>-43</v>
      </c>
      <c r="K24" s="116">
        <v>-20.476190476190474</v>
      </c>
    </row>
    <row r="25" spans="1:11" ht="14.1" customHeight="1" x14ac:dyDescent="0.2">
      <c r="A25" s="306">
        <v>25</v>
      </c>
      <c r="B25" s="307" t="s">
        <v>242</v>
      </c>
      <c r="C25" s="308"/>
      <c r="D25" s="113">
        <v>1.3728013728013728</v>
      </c>
      <c r="E25" s="115">
        <v>160</v>
      </c>
      <c r="F25" s="114">
        <v>158</v>
      </c>
      <c r="G25" s="114">
        <v>156</v>
      </c>
      <c r="H25" s="114">
        <v>173</v>
      </c>
      <c r="I25" s="140">
        <v>183</v>
      </c>
      <c r="J25" s="115">
        <v>-23</v>
      </c>
      <c r="K25" s="116">
        <v>-12.568306010928962</v>
      </c>
    </row>
    <row r="26" spans="1:11" ht="14.1" customHeight="1" x14ac:dyDescent="0.2">
      <c r="A26" s="306">
        <v>26</v>
      </c>
      <c r="B26" s="307" t="s">
        <v>243</v>
      </c>
      <c r="C26" s="308"/>
      <c r="D26" s="113">
        <v>1.0038610038610039</v>
      </c>
      <c r="E26" s="115">
        <v>117</v>
      </c>
      <c r="F26" s="114">
        <v>114</v>
      </c>
      <c r="G26" s="114">
        <v>110</v>
      </c>
      <c r="H26" s="114">
        <v>106</v>
      </c>
      <c r="I26" s="140">
        <v>113</v>
      </c>
      <c r="J26" s="115">
        <v>4</v>
      </c>
      <c r="K26" s="116">
        <v>3.5398230088495577</v>
      </c>
    </row>
    <row r="27" spans="1:11" ht="14.1" customHeight="1" x14ac:dyDescent="0.2">
      <c r="A27" s="306">
        <v>27</v>
      </c>
      <c r="B27" s="307" t="s">
        <v>244</v>
      </c>
      <c r="C27" s="308"/>
      <c r="D27" s="113">
        <v>0.57486057486057485</v>
      </c>
      <c r="E27" s="115">
        <v>67</v>
      </c>
      <c r="F27" s="114">
        <v>64</v>
      </c>
      <c r="G27" s="114">
        <v>64</v>
      </c>
      <c r="H27" s="114">
        <v>62</v>
      </c>
      <c r="I27" s="140">
        <v>58</v>
      </c>
      <c r="J27" s="115">
        <v>9</v>
      </c>
      <c r="K27" s="116">
        <v>15.517241379310345</v>
      </c>
    </row>
    <row r="28" spans="1:11" ht="14.1" customHeight="1" x14ac:dyDescent="0.2">
      <c r="A28" s="306">
        <v>28</v>
      </c>
      <c r="B28" s="307" t="s">
        <v>245</v>
      </c>
      <c r="C28" s="308"/>
      <c r="D28" s="113">
        <v>0.18018018018018017</v>
      </c>
      <c r="E28" s="115">
        <v>21</v>
      </c>
      <c r="F28" s="114">
        <v>21</v>
      </c>
      <c r="G28" s="114">
        <v>24</v>
      </c>
      <c r="H28" s="114">
        <v>26</v>
      </c>
      <c r="I28" s="140">
        <v>24</v>
      </c>
      <c r="J28" s="115">
        <v>-3</v>
      </c>
      <c r="K28" s="116">
        <v>-12.5</v>
      </c>
    </row>
    <row r="29" spans="1:11" ht="14.1" customHeight="1" x14ac:dyDescent="0.2">
      <c r="A29" s="306">
        <v>29</v>
      </c>
      <c r="B29" s="307" t="s">
        <v>246</v>
      </c>
      <c r="C29" s="308"/>
      <c r="D29" s="113">
        <v>3.8610038610038608</v>
      </c>
      <c r="E29" s="115">
        <v>450</v>
      </c>
      <c r="F29" s="114">
        <v>521</v>
      </c>
      <c r="G29" s="114">
        <v>514</v>
      </c>
      <c r="H29" s="114">
        <v>548</v>
      </c>
      <c r="I29" s="140">
        <v>518</v>
      </c>
      <c r="J29" s="115">
        <v>-68</v>
      </c>
      <c r="K29" s="116">
        <v>-13.127413127413128</v>
      </c>
    </row>
    <row r="30" spans="1:11" ht="14.1" customHeight="1" x14ac:dyDescent="0.2">
      <c r="A30" s="306" t="s">
        <v>247</v>
      </c>
      <c r="B30" s="307" t="s">
        <v>248</v>
      </c>
      <c r="C30" s="308"/>
      <c r="D30" s="113" t="s">
        <v>513</v>
      </c>
      <c r="E30" s="115" t="s">
        <v>513</v>
      </c>
      <c r="F30" s="114">
        <v>96</v>
      </c>
      <c r="G30" s="114" t="s">
        <v>513</v>
      </c>
      <c r="H30" s="114" t="s">
        <v>513</v>
      </c>
      <c r="I30" s="140" t="s">
        <v>513</v>
      </c>
      <c r="J30" s="115" t="s">
        <v>513</v>
      </c>
      <c r="K30" s="116" t="s">
        <v>513</v>
      </c>
    </row>
    <row r="31" spans="1:11" ht="14.1" customHeight="1" x14ac:dyDescent="0.2">
      <c r="A31" s="306" t="s">
        <v>249</v>
      </c>
      <c r="B31" s="307" t="s">
        <v>250</v>
      </c>
      <c r="C31" s="308"/>
      <c r="D31" s="113">
        <v>3.1145431145431144</v>
      </c>
      <c r="E31" s="115">
        <v>363</v>
      </c>
      <c r="F31" s="114">
        <v>425</v>
      </c>
      <c r="G31" s="114">
        <v>423</v>
      </c>
      <c r="H31" s="114">
        <v>455</v>
      </c>
      <c r="I31" s="140">
        <v>433</v>
      </c>
      <c r="J31" s="115">
        <v>-70</v>
      </c>
      <c r="K31" s="116">
        <v>-16.166281755196305</v>
      </c>
    </row>
    <row r="32" spans="1:11" ht="14.1" customHeight="1" x14ac:dyDescent="0.2">
      <c r="A32" s="306">
        <v>31</v>
      </c>
      <c r="B32" s="307" t="s">
        <v>251</v>
      </c>
      <c r="C32" s="308"/>
      <c r="D32" s="113">
        <v>0.12012012012012012</v>
      </c>
      <c r="E32" s="115">
        <v>14</v>
      </c>
      <c r="F32" s="114">
        <v>13</v>
      </c>
      <c r="G32" s="114">
        <v>12</v>
      </c>
      <c r="H32" s="114">
        <v>13</v>
      </c>
      <c r="I32" s="140">
        <v>9</v>
      </c>
      <c r="J32" s="115">
        <v>5</v>
      </c>
      <c r="K32" s="116">
        <v>55.555555555555557</v>
      </c>
    </row>
    <row r="33" spans="1:11" ht="14.1" customHeight="1" x14ac:dyDescent="0.2">
      <c r="A33" s="306">
        <v>32</v>
      </c>
      <c r="B33" s="307" t="s">
        <v>252</v>
      </c>
      <c r="C33" s="308"/>
      <c r="D33" s="113">
        <v>0.98670098670098672</v>
      </c>
      <c r="E33" s="115">
        <v>115</v>
      </c>
      <c r="F33" s="114">
        <v>103</v>
      </c>
      <c r="G33" s="114">
        <v>95</v>
      </c>
      <c r="H33" s="114">
        <v>106</v>
      </c>
      <c r="I33" s="140">
        <v>96</v>
      </c>
      <c r="J33" s="115">
        <v>19</v>
      </c>
      <c r="K33" s="116">
        <v>19.791666666666668</v>
      </c>
    </row>
    <row r="34" spans="1:11" ht="14.1" customHeight="1" x14ac:dyDescent="0.2">
      <c r="A34" s="306">
        <v>33</v>
      </c>
      <c r="B34" s="307" t="s">
        <v>253</v>
      </c>
      <c r="C34" s="308"/>
      <c r="D34" s="113">
        <v>0.48906048906048905</v>
      </c>
      <c r="E34" s="115">
        <v>57</v>
      </c>
      <c r="F34" s="114">
        <v>63</v>
      </c>
      <c r="G34" s="114">
        <v>64</v>
      </c>
      <c r="H34" s="114">
        <v>60</v>
      </c>
      <c r="I34" s="140">
        <v>57</v>
      </c>
      <c r="J34" s="115">
        <v>0</v>
      </c>
      <c r="K34" s="116">
        <v>0</v>
      </c>
    </row>
    <row r="35" spans="1:11" ht="14.1" customHeight="1" x14ac:dyDescent="0.2">
      <c r="A35" s="306">
        <v>34</v>
      </c>
      <c r="B35" s="307" t="s">
        <v>254</v>
      </c>
      <c r="C35" s="308"/>
      <c r="D35" s="113">
        <v>3.3805233805233805</v>
      </c>
      <c r="E35" s="115">
        <v>394</v>
      </c>
      <c r="F35" s="114">
        <v>401</v>
      </c>
      <c r="G35" s="114">
        <v>407</v>
      </c>
      <c r="H35" s="114">
        <v>399</v>
      </c>
      <c r="I35" s="140">
        <v>391</v>
      </c>
      <c r="J35" s="115">
        <v>3</v>
      </c>
      <c r="K35" s="116">
        <v>0.76726342710997442</v>
      </c>
    </row>
    <row r="36" spans="1:11" ht="14.1" customHeight="1" x14ac:dyDescent="0.2">
      <c r="A36" s="306">
        <v>41</v>
      </c>
      <c r="B36" s="307" t="s">
        <v>255</v>
      </c>
      <c r="C36" s="308"/>
      <c r="D36" s="113">
        <v>7.7220077220077218E-2</v>
      </c>
      <c r="E36" s="115">
        <v>9</v>
      </c>
      <c r="F36" s="114">
        <v>8</v>
      </c>
      <c r="G36" s="114">
        <v>9</v>
      </c>
      <c r="H36" s="114">
        <v>8</v>
      </c>
      <c r="I36" s="140">
        <v>8</v>
      </c>
      <c r="J36" s="115">
        <v>1</v>
      </c>
      <c r="K36" s="116">
        <v>12.5</v>
      </c>
    </row>
    <row r="37" spans="1:11" ht="14.1" customHeight="1" x14ac:dyDescent="0.2">
      <c r="A37" s="306">
        <v>42</v>
      </c>
      <c r="B37" s="307" t="s">
        <v>256</v>
      </c>
      <c r="C37" s="308"/>
      <c r="D37" s="113" t="s">
        <v>513</v>
      </c>
      <c r="E37" s="115" t="s">
        <v>513</v>
      </c>
      <c r="F37" s="114">
        <v>3</v>
      </c>
      <c r="G37" s="114">
        <v>3</v>
      </c>
      <c r="H37" s="114" t="s">
        <v>513</v>
      </c>
      <c r="I37" s="140" t="s">
        <v>513</v>
      </c>
      <c r="J37" s="115" t="s">
        <v>513</v>
      </c>
      <c r="K37" s="116" t="s">
        <v>513</v>
      </c>
    </row>
    <row r="38" spans="1:11" ht="14.1" customHeight="1" x14ac:dyDescent="0.2">
      <c r="A38" s="306">
        <v>43</v>
      </c>
      <c r="B38" s="307" t="s">
        <v>257</v>
      </c>
      <c r="C38" s="308"/>
      <c r="D38" s="113">
        <v>0.27456027456027454</v>
      </c>
      <c r="E38" s="115">
        <v>32</v>
      </c>
      <c r="F38" s="114">
        <v>31</v>
      </c>
      <c r="G38" s="114">
        <v>31</v>
      </c>
      <c r="H38" s="114">
        <v>25</v>
      </c>
      <c r="I38" s="140">
        <v>27</v>
      </c>
      <c r="J38" s="115">
        <v>5</v>
      </c>
      <c r="K38" s="116">
        <v>18.518518518518519</v>
      </c>
    </row>
    <row r="39" spans="1:11" ht="14.1" customHeight="1" x14ac:dyDescent="0.2">
      <c r="A39" s="306">
        <v>51</v>
      </c>
      <c r="B39" s="307" t="s">
        <v>258</v>
      </c>
      <c r="C39" s="308"/>
      <c r="D39" s="113">
        <v>4.6332046332046328</v>
      </c>
      <c r="E39" s="115">
        <v>540</v>
      </c>
      <c r="F39" s="114">
        <v>605</v>
      </c>
      <c r="G39" s="114">
        <v>593</v>
      </c>
      <c r="H39" s="114">
        <v>601</v>
      </c>
      <c r="I39" s="140">
        <v>586</v>
      </c>
      <c r="J39" s="115">
        <v>-46</v>
      </c>
      <c r="K39" s="116">
        <v>-7.8498293515358366</v>
      </c>
    </row>
    <row r="40" spans="1:11" ht="14.1" customHeight="1" x14ac:dyDescent="0.2">
      <c r="A40" s="306" t="s">
        <v>259</v>
      </c>
      <c r="B40" s="307" t="s">
        <v>260</v>
      </c>
      <c r="C40" s="308"/>
      <c r="D40" s="113">
        <v>4.2556842556842556</v>
      </c>
      <c r="E40" s="115">
        <v>496</v>
      </c>
      <c r="F40" s="114">
        <v>561</v>
      </c>
      <c r="G40" s="114">
        <v>551</v>
      </c>
      <c r="H40" s="114">
        <v>564</v>
      </c>
      <c r="I40" s="140">
        <v>551</v>
      </c>
      <c r="J40" s="115">
        <v>-55</v>
      </c>
      <c r="K40" s="116">
        <v>-9.9818511796733205</v>
      </c>
    </row>
    <row r="41" spans="1:11" ht="14.1" customHeight="1" x14ac:dyDescent="0.2">
      <c r="A41" s="306"/>
      <c r="B41" s="307" t="s">
        <v>261</v>
      </c>
      <c r="C41" s="308"/>
      <c r="D41" s="113">
        <v>3.2432432432432434</v>
      </c>
      <c r="E41" s="115">
        <v>378</v>
      </c>
      <c r="F41" s="114">
        <v>446</v>
      </c>
      <c r="G41" s="114">
        <v>444</v>
      </c>
      <c r="H41" s="114">
        <v>427</v>
      </c>
      <c r="I41" s="140">
        <v>409</v>
      </c>
      <c r="J41" s="115">
        <v>-31</v>
      </c>
      <c r="K41" s="116">
        <v>-7.5794621026894866</v>
      </c>
    </row>
    <row r="42" spans="1:11" ht="14.1" customHeight="1" x14ac:dyDescent="0.2">
      <c r="A42" s="306">
        <v>52</v>
      </c>
      <c r="B42" s="307" t="s">
        <v>262</v>
      </c>
      <c r="C42" s="308"/>
      <c r="D42" s="113">
        <v>6.683826683826684</v>
      </c>
      <c r="E42" s="115">
        <v>779</v>
      </c>
      <c r="F42" s="114">
        <v>776</v>
      </c>
      <c r="G42" s="114">
        <v>789</v>
      </c>
      <c r="H42" s="114">
        <v>795</v>
      </c>
      <c r="I42" s="140">
        <v>780</v>
      </c>
      <c r="J42" s="115">
        <v>-1</v>
      </c>
      <c r="K42" s="116">
        <v>-0.12820512820512819</v>
      </c>
    </row>
    <row r="43" spans="1:11" ht="14.1" customHeight="1" x14ac:dyDescent="0.2">
      <c r="A43" s="306" t="s">
        <v>263</v>
      </c>
      <c r="B43" s="307" t="s">
        <v>264</v>
      </c>
      <c r="C43" s="308"/>
      <c r="D43" s="113">
        <v>6.2462462462462458</v>
      </c>
      <c r="E43" s="115">
        <v>728</v>
      </c>
      <c r="F43" s="114">
        <v>715</v>
      </c>
      <c r="G43" s="114">
        <v>732</v>
      </c>
      <c r="H43" s="114">
        <v>746</v>
      </c>
      <c r="I43" s="140">
        <v>735</v>
      </c>
      <c r="J43" s="115">
        <v>-7</v>
      </c>
      <c r="K43" s="116">
        <v>-0.95238095238095233</v>
      </c>
    </row>
    <row r="44" spans="1:11" ht="14.1" customHeight="1" x14ac:dyDescent="0.2">
      <c r="A44" s="306">
        <v>53</v>
      </c>
      <c r="B44" s="307" t="s">
        <v>265</v>
      </c>
      <c r="C44" s="308"/>
      <c r="D44" s="113">
        <v>0.80652080652080649</v>
      </c>
      <c r="E44" s="115">
        <v>94</v>
      </c>
      <c r="F44" s="114">
        <v>101</v>
      </c>
      <c r="G44" s="114">
        <v>102</v>
      </c>
      <c r="H44" s="114">
        <v>101</v>
      </c>
      <c r="I44" s="140">
        <v>97</v>
      </c>
      <c r="J44" s="115">
        <v>-3</v>
      </c>
      <c r="K44" s="116">
        <v>-3.0927835051546393</v>
      </c>
    </row>
    <row r="45" spans="1:11" ht="14.1" customHeight="1" x14ac:dyDescent="0.2">
      <c r="A45" s="306" t="s">
        <v>266</v>
      </c>
      <c r="B45" s="307" t="s">
        <v>267</v>
      </c>
      <c r="C45" s="308"/>
      <c r="D45" s="113">
        <v>0.69498069498069504</v>
      </c>
      <c r="E45" s="115">
        <v>81</v>
      </c>
      <c r="F45" s="114">
        <v>89</v>
      </c>
      <c r="G45" s="114">
        <v>90</v>
      </c>
      <c r="H45" s="114">
        <v>90</v>
      </c>
      <c r="I45" s="140">
        <v>86</v>
      </c>
      <c r="J45" s="115">
        <v>-5</v>
      </c>
      <c r="K45" s="116">
        <v>-5.8139534883720927</v>
      </c>
    </row>
    <row r="46" spans="1:11" ht="14.1" customHeight="1" x14ac:dyDescent="0.2">
      <c r="A46" s="306">
        <v>54</v>
      </c>
      <c r="B46" s="307" t="s">
        <v>268</v>
      </c>
      <c r="C46" s="308"/>
      <c r="D46" s="113">
        <v>15.280995280995281</v>
      </c>
      <c r="E46" s="115">
        <v>1781</v>
      </c>
      <c r="F46" s="114">
        <v>1826</v>
      </c>
      <c r="G46" s="114">
        <v>1819</v>
      </c>
      <c r="H46" s="114">
        <v>1809</v>
      </c>
      <c r="I46" s="140">
        <v>1800</v>
      </c>
      <c r="J46" s="115">
        <v>-19</v>
      </c>
      <c r="K46" s="116">
        <v>-1.0555555555555556</v>
      </c>
    </row>
    <row r="47" spans="1:11" ht="14.1" customHeight="1" x14ac:dyDescent="0.2">
      <c r="A47" s="306">
        <v>61</v>
      </c>
      <c r="B47" s="307" t="s">
        <v>269</v>
      </c>
      <c r="C47" s="308"/>
      <c r="D47" s="113">
        <v>0.53196053196053195</v>
      </c>
      <c r="E47" s="115">
        <v>62</v>
      </c>
      <c r="F47" s="114">
        <v>57</v>
      </c>
      <c r="G47" s="114">
        <v>63</v>
      </c>
      <c r="H47" s="114">
        <v>70</v>
      </c>
      <c r="I47" s="140">
        <v>75</v>
      </c>
      <c r="J47" s="115">
        <v>-13</v>
      </c>
      <c r="K47" s="116">
        <v>-17.333333333333332</v>
      </c>
    </row>
    <row r="48" spans="1:11" ht="14.1" customHeight="1" x14ac:dyDescent="0.2">
      <c r="A48" s="306">
        <v>62</v>
      </c>
      <c r="B48" s="307" t="s">
        <v>270</v>
      </c>
      <c r="C48" s="308"/>
      <c r="D48" s="113">
        <v>10.021450021450022</v>
      </c>
      <c r="E48" s="115">
        <v>1168</v>
      </c>
      <c r="F48" s="114">
        <v>1166</v>
      </c>
      <c r="G48" s="114">
        <v>1182</v>
      </c>
      <c r="H48" s="114">
        <v>1251</v>
      </c>
      <c r="I48" s="140">
        <v>1158</v>
      </c>
      <c r="J48" s="115">
        <v>10</v>
      </c>
      <c r="K48" s="116">
        <v>0.86355785837651122</v>
      </c>
    </row>
    <row r="49" spans="1:11" ht="14.1" customHeight="1" x14ac:dyDescent="0.2">
      <c r="A49" s="306">
        <v>63</v>
      </c>
      <c r="B49" s="307" t="s">
        <v>271</v>
      </c>
      <c r="C49" s="308"/>
      <c r="D49" s="113">
        <v>9.6782496782496779</v>
      </c>
      <c r="E49" s="115">
        <v>1128</v>
      </c>
      <c r="F49" s="114">
        <v>1290</v>
      </c>
      <c r="G49" s="114">
        <v>1377</v>
      </c>
      <c r="H49" s="114">
        <v>1412</v>
      </c>
      <c r="I49" s="140">
        <v>1311</v>
      </c>
      <c r="J49" s="115">
        <v>-183</v>
      </c>
      <c r="K49" s="116">
        <v>-13.958810068649885</v>
      </c>
    </row>
    <row r="50" spans="1:11" ht="14.1" customHeight="1" x14ac:dyDescent="0.2">
      <c r="A50" s="306" t="s">
        <v>272</v>
      </c>
      <c r="B50" s="307" t="s">
        <v>273</v>
      </c>
      <c r="C50" s="308"/>
      <c r="D50" s="113">
        <v>0.18876018876018877</v>
      </c>
      <c r="E50" s="115">
        <v>22</v>
      </c>
      <c r="F50" s="114">
        <v>26</v>
      </c>
      <c r="G50" s="114">
        <v>30</v>
      </c>
      <c r="H50" s="114">
        <v>33</v>
      </c>
      <c r="I50" s="140">
        <v>26</v>
      </c>
      <c r="J50" s="115">
        <v>-4</v>
      </c>
      <c r="K50" s="116">
        <v>-15.384615384615385</v>
      </c>
    </row>
    <row r="51" spans="1:11" ht="14.1" customHeight="1" x14ac:dyDescent="0.2">
      <c r="A51" s="306" t="s">
        <v>274</v>
      </c>
      <c r="B51" s="307" t="s">
        <v>275</v>
      </c>
      <c r="C51" s="308"/>
      <c r="D51" s="113">
        <v>9.3436293436293436</v>
      </c>
      <c r="E51" s="115">
        <v>1089</v>
      </c>
      <c r="F51" s="114">
        <v>1241</v>
      </c>
      <c r="G51" s="114">
        <v>1322</v>
      </c>
      <c r="H51" s="114">
        <v>1355</v>
      </c>
      <c r="I51" s="140">
        <v>1261</v>
      </c>
      <c r="J51" s="115">
        <v>-172</v>
      </c>
      <c r="K51" s="116">
        <v>-13.639968279143536</v>
      </c>
    </row>
    <row r="52" spans="1:11" ht="14.1" customHeight="1" x14ac:dyDescent="0.2">
      <c r="A52" s="306">
        <v>71</v>
      </c>
      <c r="B52" s="307" t="s">
        <v>276</v>
      </c>
      <c r="C52" s="308"/>
      <c r="D52" s="113">
        <v>11.840411840411841</v>
      </c>
      <c r="E52" s="115">
        <v>1380</v>
      </c>
      <c r="F52" s="114">
        <v>1381</v>
      </c>
      <c r="G52" s="114">
        <v>1377</v>
      </c>
      <c r="H52" s="114">
        <v>1381</v>
      </c>
      <c r="I52" s="140">
        <v>1378</v>
      </c>
      <c r="J52" s="115">
        <v>2</v>
      </c>
      <c r="K52" s="116">
        <v>0.14513788098693758</v>
      </c>
    </row>
    <row r="53" spans="1:11" ht="14.1" customHeight="1" x14ac:dyDescent="0.2">
      <c r="A53" s="306" t="s">
        <v>277</v>
      </c>
      <c r="B53" s="307" t="s">
        <v>278</v>
      </c>
      <c r="C53" s="308"/>
      <c r="D53" s="113">
        <v>0.77220077220077221</v>
      </c>
      <c r="E53" s="115">
        <v>90</v>
      </c>
      <c r="F53" s="114">
        <v>90</v>
      </c>
      <c r="G53" s="114">
        <v>91</v>
      </c>
      <c r="H53" s="114">
        <v>90</v>
      </c>
      <c r="I53" s="140">
        <v>84</v>
      </c>
      <c r="J53" s="115">
        <v>6</v>
      </c>
      <c r="K53" s="116">
        <v>7.1428571428571432</v>
      </c>
    </row>
    <row r="54" spans="1:11" ht="14.1" customHeight="1" x14ac:dyDescent="0.2">
      <c r="A54" s="306" t="s">
        <v>279</v>
      </c>
      <c r="B54" s="307" t="s">
        <v>280</v>
      </c>
      <c r="C54" s="308"/>
      <c r="D54" s="113">
        <v>10.664950664950664</v>
      </c>
      <c r="E54" s="115">
        <v>1243</v>
      </c>
      <c r="F54" s="114">
        <v>1246</v>
      </c>
      <c r="G54" s="114">
        <v>1245</v>
      </c>
      <c r="H54" s="114">
        <v>1249</v>
      </c>
      <c r="I54" s="140">
        <v>1252</v>
      </c>
      <c r="J54" s="115">
        <v>-9</v>
      </c>
      <c r="K54" s="116">
        <v>-0.71884984025559107</v>
      </c>
    </row>
    <row r="55" spans="1:11" ht="14.1" customHeight="1" x14ac:dyDescent="0.2">
      <c r="A55" s="306">
        <v>72</v>
      </c>
      <c r="B55" s="307" t="s">
        <v>281</v>
      </c>
      <c r="C55" s="308"/>
      <c r="D55" s="113">
        <v>1.3642213642213643</v>
      </c>
      <c r="E55" s="115">
        <v>159</v>
      </c>
      <c r="F55" s="114">
        <v>158</v>
      </c>
      <c r="G55" s="114">
        <v>165</v>
      </c>
      <c r="H55" s="114">
        <v>160</v>
      </c>
      <c r="I55" s="140">
        <v>158</v>
      </c>
      <c r="J55" s="115">
        <v>1</v>
      </c>
      <c r="K55" s="116">
        <v>0.63291139240506333</v>
      </c>
    </row>
    <row r="56" spans="1:11" ht="14.1" customHeight="1" x14ac:dyDescent="0.2">
      <c r="A56" s="306" t="s">
        <v>282</v>
      </c>
      <c r="B56" s="307" t="s">
        <v>283</v>
      </c>
      <c r="C56" s="308"/>
      <c r="D56" s="113">
        <v>0.13728013728013727</v>
      </c>
      <c r="E56" s="115">
        <v>16</v>
      </c>
      <c r="F56" s="114">
        <v>15</v>
      </c>
      <c r="G56" s="114">
        <v>15</v>
      </c>
      <c r="H56" s="114">
        <v>15</v>
      </c>
      <c r="I56" s="140">
        <v>15</v>
      </c>
      <c r="J56" s="115">
        <v>1</v>
      </c>
      <c r="K56" s="116">
        <v>6.666666666666667</v>
      </c>
    </row>
    <row r="57" spans="1:11" ht="14.1" customHeight="1" x14ac:dyDescent="0.2">
      <c r="A57" s="306" t="s">
        <v>284</v>
      </c>
      <c r="B57" s="307" t="s">
        <v>285</v>
      </c>
      <c r="C57" s="308"/>
      <c r="D57" s="113">
        <v>0.72072072072072069</v>
      </c>
      <c r="E57" s="115">
        <v>84</v>
      </c>
      <c r="F57" s="114">
        <v>85</v>
      </c>
      <c r="G57" s="114">
        <v>91</v>
      </c>
      <c r="H57" s="114">
        <v>89</v>
      </c>
      <c r="I57" s="140">
        <v>91</v>
      </c>
      <c r="J57" s="115">
        <v>-7</v>
      </c>
      <c r="K57" s="116">
        <v>-7.6923076923076925</v>
      </c>
    </row>
    <row r="58" spans="1:11" ht="14.1" customHeight="1" x14ac:dyDescent="0.2">
      <c r="A58" s="306">
        <v>73</v>
      </c>
      <c r="B58" s="307" t="s">
        <v>286</v>
      </c>
      <c r="C58" s="308"/>
      <c r="D58" s="113">
        <v>0.46332046332046334</v>
      </c>
      <c r="E58" s="115">
        <v>54</v>
      </c>
      <c r="F58" s="114">
        <v>60</v>
      </c>
      <c r="G58" s="114">
        <v>64</v>
      </c>
      <c r="H58" s="114">
        <v>60</v>
      </c>
      <c r="I58" s="140">
        <v>62</v>
      </c>
      <c r="J58" s="115">
        <v>-8</v>
      </c>
      <c r="K58" s="116">
        <v>-12.903225806451612</v>
      </c>
    </row>
    <row r="59" spans="1:11" ht="14.1" customHeight="1" x14ac:dyDescent="0.2">
      <c r="A59" s="306" t="s">
        <v>287</v>
      </c>
      <c r="B59" s="307" t="s">
        <v>288</v>
      </c>
      <c r="C59" s="308"/>
      <c r="D59" s="113">
        <v>0.36036036036036034</v>
      </c>
      <c r="E59" s="115">
        <v>42</v>
      </c>
      <c r="F59" s="114">
        <v>47</v>
      </c>
      <c r="G59" s="114">
        <v>50</v>
      </c>
      <c r="H59" s="114">
        <v>44</v>
      </c>
      <c r="I59" s="140">
        <v>44</v>
      </c>
      <c r="J59" s="115">
        <v>-2</v>
      </c>
      <c r="K59" s="116">
        <v>-4.5454545454545459</v>
      </c>
    </row>
    <row r="60" spans="1:11" ht="14.1" customHeight="1" x14ac:dyDescent="0.2">
      <c r="A60" s="306">
        <v>81</v>
      </c>
      <c r="B60" s="307" t="s">
        <v>289</v>
      </c>
      <c r="C60" s="308"/>
      <c r="D60" s="113">
        <v>2.8142428142428142</v>
      </c>
      <c r="E60" s="115">
        <v>328</v>
      </c>
      <c r="F60" s="114">
        <v>327</v>
      </c>
      <c r="G60" s="114">
        <v>338</v>
      </c>
      <c r="H60" s="114">
        <v>342</v>
      </c>
      <c r="I60" s="140">
        <v>329</v>
      </c>
      <c r="J60" s="115">
        <v>-1</v>
      </c>
      <c r="K60" s="116">
        <v>-0.303951367781155</v>
      </c>
    </row>
    <row r="61" spans="1:11" ht="14.1" customHeight="1" x14ac:dyDescent="0.2">
      <c r="A61" s="306" t="s">
        <v>290</v>
      </c>
      <c r="B61" s="307" t="s">
        <v>291</v>
      </c>
      <c r="C61" s="308"/>
      <c r="D61" s="113">
        <v>0.90948090948090943</v>
      </c>
      <c r="E61" s="115">
        <v>106</v>
      </c>
      <c r="F61" s="114">
        <v>106</v>
      </c>
      <c r="G61" s="114">
        <v>112</v>
      </c>
      <c r="H61" s="114">
        <v>108</v>
      </c>
      <c r="I61" s="140">
        <v>105</v>
      </c>
      <c r="J61" s="115">
        <v>1</v>
      </c>
      <c r="K61" s="116">
        <v>0.95238095238095233</v>
      </c>
    </row>
    <row r="62" spans="1:11" ht="14.1" customHeight="1" x14ac:dyDescent="0.2">
      <c r="A62" s="306" t="s">
        <v>292</v>
      </c>
      <c r="B62" s="307" t="s">
        <v>293</v>
      </c>
      <c r="C62" s="308"/>
      <c r="D62" s="113">
        <v>0.93522093522093519</v>
      </c>
      <c r="E62" s="115">
        <v>109</v>
      </c>
      <c r="F62" s="114">
        <v>104</v>
      </c>
      <c r="G62" s="114">
        <v>109</v>
      </c>
      <c r="H62" s="114">
        <v>113</v>
      </c>
      <c r="I62" s="140">
        <v>117</v>
      </c>
      <c r="J62" s="115">
        <v>-8</v>
      </c>
      <c r="K62" s="116">
        <v>-6.8376068376068373</v>
      </c>
    </row>
    <row r="63" spans="1:11" ht="14.1" customHeight="1" x14ac:dyDescent="0.2">
      <c r="A63" s="306"/>
      <c r="B63" s="307" t="s">
        <v>294</v>
      </c>
      <c r="C63" s="308"/>
      <c r="D63" s="113">
        <v>0.85800085800085801</v>
      </c>
      <c r="E63" s="115">
        <v>100</v>
      </c>
      <c r="F63" s="114">
        <v>96</v>
      </c>
      <c r="G63" s="114">
        <v>101</v>
      </c>
      <c r="H63" s="114">
        <v>105</v>
      </c>
      <c r="I63" s="140">
        <v>107</v>
      </c>
      <c r="J63" s="115">
        <v>-7</v>
      </c>
      <c r="K63" s="116">
        <v>-6.5420560747663554</v>
      </c>
    </row>
    <row r="64" spans="1:11" ht="14.1" customHeight="1" x14ac:dyDescent="0.2">
      <c r="A64" s="306" t="s">
        <v>295</v>
      </c>
      <c r="B64" s="307" t="s">
        <v>296</v>
      </c>
      <c r="C64" s="308"/>
      <c r="D64" s="113">
        <v>6.006006006006006E-2</v>
      </c>
      <c r="E64" s="115">
        <v>7</v>
      </c>
      <c r="F64" s="114">
        <v>6</v>
      </c>
      <c r="G64" s="114">
        <v>5</v>
      </c>
      <c r="H64" s="114">
        <v>5</v>
      </c>
      <c r="I64" s="140">
        <v>5</v>
      </c>
      <c r="J64" s="115">
        <v>2</v>
      </c>
      <c r="K64" s="116">
        <v>40</v>
      </c>
    </row>
    <row r="65" spans="1:11" ht="14.1" customHeight="1" x14ac:dyDescent="0.2">
      <c r="A65" s="306" t="s">
        <v>297</v>
      </c>
      <c r="B65" s="307" t="s">
        <v>298</v>
      </c>
      <c r="C65" s="308"/>
      <c r="D65" s="113">
        <v>0.67782067782067779</v>
      </c>
      <c r="E65" s="115">
        <v>79</v>
      </c>
      <c r="F65" s="114">
        <v>84</v>
      </c>
      <c r="G65" s="114">
        <v>84</v>
      </c>
      <c r="H65" s="114">
        <v>87</v>
      </c>
      <c r="I65" s="140">
        <v>76</v>
      </c>
      <c r="J65" s="115">
        <v>3</v>
      </c>
      <c r="K65" s="116">
        <v>3.9473684210526314</v>
      </c>
    </row>
    <row r="66" spans="1:11" ht="14.1" customHeight="1" x14ac:dyDescent="0.2">
      <c r="A66" s="306">
        <v>82</v>
      </c>
      <c r="B66" s="307" t="s">
        <v>299</v>
      </c>
      <c r="C66" s="308"/>
      <c r="D66" s="113">
        <v>1.6988416988416988</v>
      </c>
      <c r="E66" s="115">
        <v>198</v>
      </c>
      <c r="F66" s="114">
        <v>191</v>
      </c>
      <c r="G66" s="114">
        <v>193</v>
      </c>
      <c r="H66" s="114">
        <v>195</v>
      </c>
      <c r="I66" s="140">
        <v>198</v>
      </c>
      <c r="J66" s="115">
        <v>0</v>
      </c>
      <c r="K66" s="116">
        <v>0</v>
      </c>
    </row>
    <row r="67" spans="1:11" ht="14.1" customHeight="1" x14ac:dyDescent="0.2">
      <c r="A67" s="306" t="s">
        <v>300</v>
      </c>
      <c r="B67" s="307" t="s">
        <v>301</v>
      </c>
      <c r="C67" s="308"/>
      <c r="D67" s="113">
        <v>0.86658086658086653</v>
      </c>
      <c r="E67" s="115">
        <v>101</v>
      </c>
      <c r="F67" s="114">
        <v>96</v>
      </c>
      <c r="G67" s="114">
        <v>92</v>
      </c>
      <c r="H67" s="114">
        <v>91</v>
      </c>
      <c r="I67" s="140">
        <v>95</v>
      </c>
      <c r="J67" s="115">
        <v>6</v>
      </c>
      <c r="K67" s="116">
        <v>6.3157894736842106</v>
      </c>
    </row>
    <row r="68" spans="1:11" ht="14.1" customHeight="1" x14ac:dyDescent="0.2">
      <c r="A68" s="306" t="s">
        <v>302</v>
      </c>
      <c r="B68" s="307" t="s">
        <v>303</v>
      </c>
      <c r="C68" s="308"/>
      <c r="D68" s="113">
        <v>0.48906048906048905</v>
      </c>
      <c r="E68" s="115">
        <v>57</v>
      </c>
      <c r="F68" s="114">
        <v>56</v>
      </c>
      <c r="G68" s="114">
        <v>61</v>
      </c>
      <c r="H68" s="114">
        <v>62</v>
      </c>
      <c r="I68" s="140">
        <v>65</v>
      </c>
      <c r="J68" s="115">
        <v>-8</v>
      </c>
      <c r="K68" s="116">
        <v>-12.307692307692308</v>
      </c>
    </row>
    <row r="69" spans="1:11" ht="14.1" customHeight="1" x14ac:dyDescent="0.2">
      <c r="A69" s="306">
        <v>83</v>
      </c>
      <c r="B69" s="307" t="s">
        <v>304</v>
      </c>
      <c r="C69" s="308"/>
      <c r="D69" s="113">
        <v>3.1402831402831404</v>
      </c>
      <c r="E69" s="115">
        <v>366</v>
      </c>
      <c r="F69" s="114">
        <v>363</v>
      </c>
      <c r="G69" s="114">
        <v>379</v>
      </c>
      <c r="H69" s="114">
        <v>373</v>
      </c>
      <c r="I69" s="140">
        <v>356</v>
      </c>
      <c r="J69" s="115">
        <v>10</v>
      </c>
      <c r="K69" s="116">
        <v>2.808988764044944</v>
      </c>
    </row>
    <row r="70" spans="1:11" ht="14.1" customHeight="1" x14ac:dyDescent="0.2">
      <c r="A70" s="306" t="s">
        <v>305</v>
      </c>
      <c r="B70" s="307" t="s">
        <v>306</v>
      </c>
      <c r="C70" s="308"/>
      <c r="D70" s="113">
        <v>2.3509223509223509</v>
      </c>
      <c r="E70" s="115">
        <v>274</v>
      </c>
      <c r="F70" s="114">
        <v>265</v>
      </c>
      <c r="G70" s="114">
        <v>273</v>
      </c>
      <c r="H70" s="114">
        <v>269</v>
      </c>
      <c r="I70" s="140">
        <v>263</v>
      </c>
      <c r="J70" s="115">
        <v>11</v>
      </c>
      <c r="K70" s="116">
        <v>4.1825095057034218</v>
      </c>
    </row>
    <row r="71" spans="1:11" ht="14.1" customHeight="1" x14ac:dyDescent="0.2">
      <c r="A71" s="306"/>
      <c r="B71" s="307" t="s">
        <v>307</v>
      </c>
      <c r="C71" s="308"/>
      <c r="D71" s="113">
        <v>0.89232089232089229</v>
      </c>
      <c r="E71" s="115">
        <v>104</v>
      </c>
      <c r="F71" s="114">
        <v>102</v>
      </c>
      <c r="G71" s="114">
        <v>110</v>
      </c>
      <c r="H71" s="114">
        <v>106</v>
      </c>
      <c r="I71" s="140">
        <v>104</v>
      </c>
      <c r="J71" s="115">
        <v>0</v>
      </c>
      <c r="K71" s="116">
        <v>0</v>
      </c>
    </row>
    <row r="72" spans="1:11" ht="14.1" customHeight="1" x14ac:dyDescent="0.2">
      <c r="A72" s="306">
        <v>84</v>
      </c>
      <c r="B72" s="307" t="s">
        <v>308</v>
      </c>
      <c r="C72" s="308"/>
      <c r="D72" s="113">
        <v>1.4328614328614329</v>
      </c>
      <c r="E72" s="115">
        <v>167</v>
      </c>
      <c r="F72" s="114">
        <v>168</v>
      </c>
      <c r="G72" s="114">
        <v>175</v>
      </c>
      <c r="H72" s="114">
        <v>142</v>
      </c>
      <c r="I72" s="140">
        <v>143</v>
      </c>
      <c r="J72" s="115">
        <v>24</v>
      </c>
      <c r="K72" s="116">
        <v>16.783216783216783</v>
      </c>
    </row>
    <row r="73" spans="1:11" ht="14.1" customHeight="1" x14ac:dyDescent="0.2">
      <c r="A73" s="306" t="s">
        <v>309</v>
      </c>
      <c r="B73" s="307" t="s">
        <v>310</v>
      </c>
      <c r="C73" s="308"/>
      <c r="D73" s="113">
        <v>0.24882024882024881</v>
      </c>
      <c r="E73" s="115">
        <v>29</v>
      </c>
      <c r="F73" s="114">
        <v>31</v>
      </c>
      <c r="G73" s="114">
        <v>31</v>
      </c>
      <c r="H73" s="114">
        <v>26</v>
      </c>
      <c r="I73" s="140">
        <v>28</v>
      </c>
      <c r="J73" s="115">
        <v>1</v>
      </c>
      <c r="K73" s="116">
        <v>3.5714285714285716</v>
      </c>
    </row>
    <row r="74" spans="1:11" ht="14.1" customHeight="1" x14ac:dyDescent="0.2">
      <c r="A74" s="306" t="s">
        <v>311</v>
      </c>
      <c r="B74" s="307" t="s">
        <v>312</v>
      </c>
      <c r="C74" s="308"/>
      <c r="D74" s="113">
        <v>7.7220077220077218E-2</v>
      </c>
      <c r="E74" s="115">
        <v>9</v>
      </c>
      <c r="F74" s="114">
        <v>9</v>
      </c>
      <c r="G74" s="114">
        <v>8</v>
      </c>
      <c r="H74" s="114">
        <v>7</v>
      </c>
      <c r="I74" s="140">
        <v>7</v>
      </c>
      <c r="J74" s="115">
        <v>2</v>
      </c>
      <c r="K74" s="116">
        <v>28.571428571428573</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0.46332046332046334</v>
      </c>
      <c r="E76" s="115">
        <v>54</v>
      </c>
      <c r="F76" s="114">
        <v>46</v>
      </c>
      <c r="G76" s="114">
        <v>46</v>
      </c>
      <c r="H76" s="114">
        <v>47</v>
      </c>
      <c r="I76" s="140">
        <v>47</v>
      </c>
      <c r="J76" s="115">
        <v>7</v>
      </c>
      <c r="K76" s="116">
        <v>14.893617021276595</v>
      </c>
    </row>
    <row r="77" spans="1:11" ht="14.1" customHeight="1" x14ac:dyDescent="0.2">
      <c r="A77" s="306">
        <v>92</v>
      </c>
      <c r="B77" s="307" t="s">
        <v>316</v>
      </c>
      <c r="C77" s="308"/>
      <c r="D77" s="113">
        <v>0.18876018876018877</v>
      </c>
      <c r="E77" s="115">
        <v>22</v>
      </c>
      <c r="F77" s="114">
        <v>19</v>
      </c>
      <c r="G77" s="114">
        <v>15</v>
      </c>
      <c r="H77" s="114">
        <v>17</v>
      </c>
      <c r="I77" s="140">
        <v>21</v>
      </c>
      <c r="J77" s="115">
        <v>1</v>
      </c>
      <c r="K77" s="116">
        <v>4.7619047619047619</v>
      </c>
    </row>
    <row r="78" spans="1:11" ht="14.1" customHeight="1" x14ac:dyDescent="0.2">
      <c r="A78" s="306">
        <v>93</v>
      </c>
      <c r="B78" s="307" t="s">
        <v>317</v>
      </c>
      <c r="C78" s="308"/>
      <c r="D78" s="113">
        <v>9.4380094380094384E-2</v>
      </c>
      <c r="E78" s="115">
        <v>11</v>
      </c>
      <c r="F78" s="114">
        <v>13</v>
      </c>
      <c r="G78" s="114">
        <v>12</v>
      </c>
      <c r="H78" s="114">
        <v>12</v>
      </c>
      <c r="I78" s="140">
        <v>12</v>
      </c>
      <c r="J78" s="115">
        <v>-1</v>
      </c>
      <c r="K78" s="116">
        <v>-8.3333333333333339</v>
      </c>
    </row>
    <row r="79" spans="1:11" ht="14.1" customHeight="1" x14ac:dyDescent="0.2">
      <c r="A79" s="306">
        <v>94</v>
      </c>
      <c r="B79" s="307" t="s">
        <v>318</v>
      </c>
      <c r="C79" s="308"/>
      <c r="D79" s="113">
        <v>0.28314028314028317</v>
      </c>
      <c r="E79" s="115">
        <v>33</v>
      </c>
      <c r="F79" s="114">
        <v>42</v>
      </c>
      <c r="G79" s="114">
        <v>41</v>
      </c>
      <c r="H79" s="114">
        <v>33</v>
      </c>
      <c r="I79" s="140">
        <v>30</v>
      </c>
      <c r="J79" s="115">
        <v>3</v>
      </c>
      <c r="K79" s="116">
        <v>10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5.4225654225654223</v>
      </c>
      <c r="E81" s="143">
        <v>632</v>
      </c>
      <c r="F81" s="144">
        <v>642</v>
      </c>
      <c r="G81" s="144">
        <v>639</v>
      </c>
      <c r="H81" s="144">
        <v>661</v>
      </c>
      <c r="I81" s="145">
        <v>631</v>
      </c>
      <c r="J81" s="143">
        <v>1</v>
      </c>
      <c r="K81" s="146">
        <v>0.15847860538827258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2975</v>
      </c>
      <c r="G12" s="536">
        <v>2227</v>
      </c>
      <c r="H12" s="536">
        <v>3859</v>
      </c>
      <c r="I12" s="536">
        <v>2621</v>
      </c>
      <c r="J12" s="537">
        <v>3204</v>
      </c>
      <c r="K12" s="538">
        <v>-229</v>
      </c>
      <c r="L12" s="349">
        <v>-7.1473158551810236</v>
      </c>
    </row>
    <row r="13" spans="1:17" s="110" customFormat="1" ht="15" customHeight="1" x14ac:dyDescent="0.2">
      <c r="A13" s="350" t="s">
        <v>344</v>
      </c>
      <c r="B13" s="351" t="s">
        <v>345</v>
      </c>
      <c r="C13" s="347"/>
      <c r="D13" s="347"/>
      <c r="E13" s="348"/>
      <c r="F13" s="536">
        <v>1807</v>
      </c>
      <c r="G13" s="536">
        <v>1250</v>
      </c>
      <c r="H13" s="536">
        <v>2210</v>
      </c>
      <c r="I13" s="536">
        <v>1568</v>
      </c>
      <c r="J13" s="537">
        <v>1924</v>
      </c>
      <c r="K13" s="538">
        <v>-117</v>
      </c>
      <c r="L13" s="349">
        <v>-6.0810810810810807</v>
      </c>
    </row>
    <row r="14" spans="1:17" s="110" customFormat="1" ht="22.5" customHeight="1" x14ac:dyDescent="0.2">
      <c r="A14" s="350"/>
      <c r="B14" s="351" t="s">
        <v>346</v>
      </c>
      <c r="C14" s="347"/>
      <c r="D14" s="347"/>
      <c r="E14" s="348"/>
      <c r="F14" s="536">
        <v>1168</v>
      </c>
      <c r="G14" s="536">
        <v>977</v>
      </c>
      <c r="H14" s="536">
        <v>1649</v>
      </c>
      <c r="I14" s="536">
        <v>1053</v>
      </c>
      <c r="J14" s="537">
        <v>1280</v>
      </c>
      <c r="K14" s="538">
        <v>-112</v>
      </c>
      <c r="L14" s="349">
        <v>-8.75</v>
      </c>
    </row>
    <row r="15" spans="1:17" s="110" customFormat="1" ht="15" customHeight="1" x14ac:dyDescent="0.2">
      <c r="A15" s="350" t="s">
        <v>347</v>
      </c>
      <c r="B15" s="351" t="s">
        <v>108</v>
      </c>
      <c r="C15" s="347"/>
      <c r="D15" s="347"/>
      <c r="E15" s="348"/>
      <c r="F15" s="536">
        <v>669</v>
      </c>
      <c r="G15" s="536">
        <v>451</v>
      </c>
      <c r="H15" s="536">
        <v>1630</v>
      </c>
      <c r="I15" s="536">
        <v>581</v>
      </c>
      <c r="J15" s="537">
        <v>621</v>
      </c>
      <c r="K15" s="538">
        <v>48</v>
      </c>
      <c r="L15" s="349">
        <v>7.7294685990338161</v>
      </c>
    </row>
    <row r="16" spans="1:17" s="110" customFormat="1" ht="15" customHeight="1" x14ac:dyDescent="0.2">
      <c r="A16" s="350"/>
      <c r="B16" s="351" t="s">
        <v>109</v>
      </c>
      <c r="C16" s="347"/>
      <c r="D16" s="347"/>
      <c r="E16" s="348"/>
      <c r="F16" s="536">
        <v>1994</v>
      </c>
      <c r="G16" s="536">
        <v>1554</v>
      </c>
      <c r="H16" s="536">
        <v>1942</v>
      </c>
      <c r="I16" s="536">
        <v>1752</v>
      </c>
      <c r="J16" s="537">
        <v>2216</v>
      </c>
      <c r="K16" s="538">
        <v>-222</v>
      </c>
      <c r="L16" s="349">
        <v>-10.018050541516246</v>
      </c>
    </row>
    <row r="17" spans="1:12" s="110" customFormat="1" ht="15" customHeight="1" x14ac:dyDescent="0.2">
      <c r="A17" s="350"/>
      <c r="B17" s="351" t="s">
        <v>110</v>
      </c>
      <c r="C17" s="347"/>
      <c r="D17" s="347"/>
      <c r="E17" s="348"/>
      <c r="F17" s="536">
        <v>277</v>
      </c>
      <c r="G17" s="536">
        <v>179</v>
      </c>
      <c r="H17" s="536">
        <v>247</v>
      </c>
      <c r="I17" s="536">
        <v>246</v>
      </c>
      <c r="J17" s="537">
        <v>323</v>
      </c>
      <c r="K17" s="538">
        <v>-46</v>
      </c>
      <c r="L17" s="349">
        <v>-14.241486068111454</v>
      </c>
    </row>
    <row r="18" spans="1:12" s="110" customFormat="1" ht="15" customHeight="1" x14ac:dyDescent="0.2">
      <c r="A18" s="350"/>
      <c r="B18" s="351" t="s">
        <v>111</v>
      </c>
      <c r="C18" s="347"/>
      <c r="D18" s="347"/>
      <c r="E18" s="348"/>
      <c r="F18" s="536">
        <v>35</v>
      </c>
      <c r="G18" s="536">
        <v>43</v>
      </c>
      <c r="H18" s="536">
        <v>40</v>
      </c>
      <c r="I18" s="536">
        <v>42</v>
      </c>
      <c r="J18" s="537">
        <v>44</v>
      </c>
      <c r="K18" s="538">
        <v>-9</v>
      </c>
      <c r="L18" s="349">
        <v>-20.454545454545453</v>
      </c>
    </row>
    <row r="19" spans="1:12" s="110" customFormat="1" ht="15" customHeight="1" x14ac:dyDescent="0.2">
      <c r="A19" s="118" t="s">
        <v>113</v>
      </c>
      <c r="B19" s="119" t="s">
        <v>181</v>
      </c>
      <c r="C19" s="347"/>
      <c r="D19" s="347"/>
      <c r="E19" s="348"/>
      <c r="F19" s="536">
        <v>1938</v>
      </c>
      <c r="G19" s="536">
        <v>1342</v>
      </c>
      <c r="H19" s="536">
        <v>2664</v>
      </c>
      <c r="I19" s="536">
        <v>1676</v>
      </c>
      <c r="J19" s="537">
        <v>2133</v>
      </c>
      <c r="K19" s="538">
        <v>-195</v>
      </c>
      <c r="L19" s="349">
        <v>-9.1420534458509142</v>
      </c>
    </row>
    <row r="20" spans="1:12" s="110" customFormat="1" ht="15" customHeight="1" x14ac:dyDescent="0.2">
      <c r="A20" s="118"/>
      <c r="B20" s="119" t="s">
        <v>182</v>
      </c>
      <c r="C20" s="347"/>
      <c r="D20" s="347"/>
      <c r="E20" s="348"/>
      <c r="F20" s="536">
        <v>1037</v>
      </c>
      <c r="G20" s="536">
        <v>885</v>
      </c>
      <c r="H20" s="536">
        <v>1195</v>
      </c>
      <c r="I20" s="536">
        <v>945</v>
      </c>
      <c r="J20" s="537">
        <v>1071</v>
      </c>
      <c r="K20" s="538">
        <v>-34</v>
      </c>
      <c r="L20" s="349">
        <v>-3.1746031746031744</v>
      </c>
    </row>
    <row r="21" spans="1:12" s="110" customFormat="1" ht="15" customHeight="1" x14ac:dyDescent="0.2">
      <c r="A21" s="118" t="s">
        <v>113</v>
      </c>
      <c r="B21" s="119" t="s">
        <v>116</v>
      </c>
      <c r="C21" s="347"/>
      <c r="D21" s="347"/>
      <c r="E21" s="348"/>
      <c r="F21" s="536">
        <v>2179</v>
      </c>
      <c r="G21" s="536">
        <v>1599</v>
      </c>
      <c r="H21" s="536">
        <v>3057</v>
      </c>
      <c r="I21" s="536">
        <v>1952</v>
      </c>
      <c r="J21" s="537">
        <v>2438</v>
      </c>
      <c r="K21" s="538">
        <v>-259</v>
      </c>
      <c r="L21" s="349">
        <v>-10.623461853978672</v>
      </c>
    </row>
    <row r="22" spans="1:12" s="110" customFormat="1" ht="15" customHeight="1" x14ac:dyDescent="0.2">
      <c r="A22" s="118"/>
      <c r="B22" s="119" t="s">
        <v>117</v>
      </c>
      <c r="C22" s="347"/>
      <c r="D22" s="347"/>
      <c r="E22" s="348"/>
      <c r="F22" s="536">
        <v>794</v>
      </c>
      <c r="G22" s="536">
        <v>628</v>
      </c>
      <c r="H22" s="536">
        <v>796</v>
      </c>
      <c r="I22" s="536">
        <v>668</v>
      </c>
      <c r="J22" s="537">
        <v>764</v>
      </c>
      <c r="K22" s="538">
        <v>30</v>
      </c>
      <c r="L22" s="349">
        <v>3.9267015706806281</v>
      </c>
    </row>
    <row r="23" spans="1:12" s="110" customFormat="1" ht="15" customHeight="1" x14ac:dyDescent="0.2">
      <c r="A23" s="352" t="s">
        <v>347</v>
      </c>
      <c r="B23" s="353" t="s">
        <v>193</v>
      </c>
      <c r="C23" s="354"/>
      <c r="D23" s="354"/>
      <c r="E23" s="355"/>
      <c r="F23" s="539">
        <v>63</v>
      </c>
      <c r="G23" s="539">
        <v>91</v>
      </c>
      <c r="H23" s="539">
        <v>883</v>
      </c>
      <c r="I23" s="539">
        <v>31</v>
      </c>
      <c r="J23" s="540">
        <v>66</v>
      </c>
      <c r="K23" s="541">
        <v>-3</v>
      </c>
      <c r="L23" s="356">
        <v>-4.5454545454545459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27.2</v>
      </c>
      <c r="G25" s="542">
        <v>34.5</v>
      </c>
      <c r="H25" s="542">
        <v>33.5</v>
      </c>
      <c r="I25" s="542">
        <v>31.4</v>
      </c>
      <c r="J25" s="542">
        <v>30</v>
      </c>
      <c r="K25" s="543" t="s">
        <v>349</v>
      </c>
      <c r="L25" s="364">
        <v>-2.8000000000000007</v>
      </c>
    </row>
    <row r="26" spans="1:12" s="110" customFormat="1" ht="15" customHeight="1" x14ac:dyDescent="0.2">
      <c r="A26" s="365" t="s">
        <v>105</v>
      </c>
      <c r="B26" s="366" t="s">
        <v>345</v>
      </c>
      <c r="C26" s="362"/>
      <c r="D26" s="362"/>
      <c r="E26" s="363"/>
      <c r="F26" s="542">
        <v>24.9</v>
      </c>
      <c r="G26" s="542">
        <v>32.200000000000003</v>
      </c>
      <c r="H26" s="542">
        <v>30</v>
      </c>
      <c r="I26" s="542">
        <v>28.1</v>
      </c>
      <c r="J26" s="544">
        <v>27.6</v>
      </c>
      <c r="K26" s="543" t="s">
        <v>349</v>
      </c>
      <c r="L26" s="364">
        <v>-2.7000000000000028</v>
      </c>
    </row>
    <row r="27" spans="1:12" s="110" customFormat="1" ht="15" customHeight="1" x14ac:dyDescent="0.2">
      <c r="A27" s="365"/>
      <c r="B27" s="366" t="s">
        <v>346</v>
      </c>
      <c r="C27" s="362"/>
      <c r="D27" s="362"/>
      <c r="E27" s="363"/>
      <c r="F27" s="542">
        <v>30.8</v>
      </c>
      <c r="G27" s="542">
        <v>37.5</v>
      </c>
      <c r="H27" s="542">
        <v>37.9</v>
      </c>
      <c r="I27" s="542">
        <v>36.4</v>
      </c>
      <c r="J27" s="542">
        <v>33.6</v>
      </c>
      <c r="K27" s="543" t="s">
        <v>349</v>
      </c>
      <c r="L27" s="364">
        <v>-2.8000000000000007</v>
      </c>
    </row>
    <row r="28" spans="1:12" s="110" customFormat="1" ht="15" customHeight="1" x14ac:dyDescent="0.2">
      <c r="A28" s="365" t="s">
        <v>113</v>
      </c>
      <c r="B28" s="366" t="s">
        <v>108</v>
      </c>
      <c r="C28" s="362"/>
      <c r="D28" s="362"/>
      <c r="E28" s="363"/>
      <c r="F28" s="542">
        <v>39.799999999999997</v>
      </c>
      <c r="G28" s="542">
        <v>43.7</v>
      </c>
      <c r="H28" s="542">
        <v>40.299999999999997</v>
      </c>
      <c r="I28" s="542">
        <v>44.4</v>
      </c>
      <c r="J28" s="542">
        <v>41.1</v>
      </c>
      <c r="K28" s="543" t="s">
        <v>349</v>
      </c>
      <c r="L28" s="364">
        <v>-1.3000000000000043</v>
      </c>
    </row>
    <row r="29" spans="1:12" s="110" customFormat="1" ht="11.25" x14ac:dyDescent="0.2">
      <c r="A29" s="365"/>
      <c r="B29" s="366" t="s">
        <v>109</v>
      </c>
      <c r="C29" s="362"/>
      <c r="D29" s="362"/>
      <c r="E29" s="363"/>
      <c r="F29" s="542">
        <v>23.7</v>
      </c>
      <c r="G29" s="542">
        <v>32.700000000000003</v>
      </c>
      <c r="H29" s="542">
        <v>31.5</v>
      </c>
      <c r="I29" s="542">
        <v>28</v>
      </c>
      <c r="J29" s="544">
        <v>28.6</v>
      </c>
      <c r="K29" s="543" t="s">
        <v>349</v>
      </c>
      <c r="L29" s="364">
        <v>-4.9000000000000021</v>
      </c>
    </row>
    <row r="30" spans="1:12" s="110" customFormat="1" ht="15" customHeight="1" x14ac:dyDescent="0.2">
      <c r="A30" s="365"/>
      <c r="B30" s="366" t="s">
        <v>110</v>
      </c>
      <c r="C30" s="362"/>
      <c r="D30" s="362"/>
      <c r="E30" s="363"/>
      <c r="F30" s="542">
        <v>24.2</v>
      </c>
      <c r="G30" s="542">
        <v>29.8</v>
      </c>
      <c r="H30" s="542">
        <v>27.5</v>
      </c>
      <c r="I30" s="542">
        <v>26.8</v>
      </c>
      <c r="J30" s="542">
        <v>20.100000000000001</v>
      </c>
      <c r="K30" s="543" t="s">
        <v>349</v>
      </c>
      <c r="L30" s="364">
        <v>4.0999999999999979</v>
      </c>
    </row>
    <row r="31" spans="1:12" s="110" customFormat="1" ht="15" customHeight="1" x14ac:dyDescent="0.2">
      <c r="A31" s="365"/>
      <c r="B31" s="366" t="s">
        <v>111</v>
      </c>
      <c r="C31" s="362"/>
      <c r="D31" s="362"/>
      <c r="E31" s="363"/>
      <c r="F31" s="542">
        <v>31.4</v>
      </c>
      <c r="G31" s="542">
        <v>37.200000000000003</v>
      </c>
      <c r="H31" s="542">
        <v>47.5</v>
      </c>
      <c r="I31" s="542">
        <v>28.6</v>
      </c>
      <c r="J31" s="542">
        <v>31.8</v>
      </c>
      <c r="K31" s="543" t="s">
        <v>349</v>
      </c>
      <c r="L31" s="364">
        <v>-0.40000000000000213</v>
      </c>
    </row>
    <row r="32" spans="1:12" s="110" customFormat="1" ht="15" customHeight="1" x14ac:dyDescent="0.2">
      <c r="A32" s="367" t="s">
        <v>113</v>
      </c>
      <c r="B32" s="368" t="s">
        <v>181</v>
      </c>
      <c r="C32" s="362"/>
      <c r="D32" s="362"/>
      <c r="E32" s="363"/>
      <c r="F32" s="542">
        <v>26.3</v>
      </c>
      <c r="G32" s="542">
        <v>32.700000000000003</v>
      </c>
      <c r="H32" s="542">
        <v>30.7</v>
      </c>
      <c r="I32" s="542">
        <v>29.4</v>
      </c>
      <c r="J32" s="544">
        <v>28.8</v>
      </c>
      <c r="K32" s="543" t="s">
        <v>349</v>
      </c>
      <c r="L32" s="364">
        <v>-2.5</v>
      </c>
    </row>
    <row r="33" spans="1:12" s="110" customFormat="1" ht="15" customHeight="1" x14ac:dyDescent="0.2">
      <c r="A33" s="367"/>
      <c r="B33" s="368" t="s">
        <v>182</v>
      </c>
      <c r="C33" s="362"/>
      <c r="D33" s="362"/>
      <c r="E33" s="363"/>
      <c r="F33" s="542">
        <v>28.9</v>
      </c>
      <c r="G33" s="542">
        <v>37</v>
      </c>
      <c r="H33" s="542">
        <v>37.700000000000003</v>
      </c>
      <c r="I33" s="542">
        <v>35</v>
      </c>
      <c r="J33" s="542">
        <v>32.200000000000003</v>
      </c>
      <c r="K33" s="543" t="s">
        <v>349</v>
      </c>
      <c r="L33" s="364">
        <v>-3.3000000000000043</v>
      </c>
    </row>
    <row r="34" spans="1:12" s="369" customFormat="1" ht="15" customHeight="1" x14ac:dyDescent="0.2">
      <c r="A34" s="367" t="s">
        <v>113</v>
      </c>
      <c r="B34" s="368" t="s">
        <v>116</v>
      </c>
      <c r="C34" s="362"/>
      <c r="D34" s="362"/>
      <c r="E34" s="363"/>
      <c r="F34" s="542">
        <v>24.1</v>
      </c>
      <c r="G34" s="542">
        <v>30.8</v>
      </c>
      <c r="H34" s="542">
        <v>30.9</v>
      </c>
      <c r="I34" s="542">
        <v>29.5</v>
      </c>
      <c r="J34" s="542">
        <v>25.7</v>
      </c>
      <c r="K34" s="543" t="s">
        <v>349</v>
      </c>
      <c r="L34" s="364">
        <v>-1.5999999999999979</v>
      </c>
    </row>
    <row r="35" spans="1:12" s="369" customFormat="1" ht="11.25" x14ac:dyDescent="0.2">
      <c r="A35" s="370"/>
      <c r="B35" s="371" t="s">
        <v>117</v>
      </c>
      <c r="C35" s="372"/>
      <c r="D35" s="372"/>
      <c r="E35" s="373"/>
      <c r="F35" s="545">
        <v>35.700000000000003</v>
      </c>
      <c r="G35" s="545">
        <v>43.5</v>
      </c>
      <c r="H35" s="545">
        <v>41.7</v>
      </c>
      <c r="I35" s="545">
        <v>36.799999999999997</v>
      </c>
      <c r="J35" s="546">
        <v>43.6</v>
      </c>
      <c r="K35" s="547" t="s">
        <v>349</v>
      </c>
      <c r="L35" s="374">
        <v>-7.8999999999999986</v>
      </c>
    </row>
    <row r="36" spans="1:12" s="369" customFormat="1" ht="15.95" customHeight="1" x14ac:dyDescent="0.2">
      <c r="A36" s="375" t="s">
        <v>350</v>
      </c>
      <c r="B36" s="376"/>
      <c r="C36" s="377"/>
      <c r="D36" s="376"/>
      <c r="E36" s="378"/>
      <c r="F36" s="548">
        <v>2899</v>
      </c>
      <c r="G36" s="548">
        <v>2114</v>
      </c>
      <c r="H36" s="548">
        <v>2854</v>
      </c>
      <c r="I36" s="548">
        <v>2583</v>
      </c>
      <c r="J36" s="548">
        <v>3123</v>
      </c>
      <c r="K36" s="549">
        <v>-224</v>
      </c>
      <c r="L36" s="380">
        <v>-7.1725904578930519</v>
      </c>
    </row>
    <row r="37" spans="1:12" s="369" customFormat="1" ht="15.95" customHeight="1" x14ac:dyDescent="0.2">
      <c r="A37" s="381"/>
      <c r="B37" s="382" t="s">
        <v>113</v>
      </c>
      <c r="C37" s="382" t="s">
        <v>351</v>
      </c>
      <c r="D37" s="382"/>
      <c r="E37" s="383"/>
      <c r="F37" s="548">
        <v>789</v>
      </c>
      <c r="G37" s="548">
        <v>729</v>
      </c>
      <c r="H37" s="548">
        <v>957</v>
      </c>
      <c r="I37" s="548">
        <v>811</v>
      </c>
      <c r="J37" s="548">
        <v>936</v>
      </c>
      <c r="K37" s="549">
        <v>-147</v>
      </c>
      <c r="L37" s="380">
        <v>-15.705128205128204</v>
      </c>
    </row>
    <row r="38" spans="1:12" s="369" customFormat="1" ht="15.95" customHeight="1" x14ac:dyDescent="0.2">
      <c r="A38" s="381"/>
      <c r="B38" s="384" t="s">
        <v>105</v>
      </c>
      <c r="C38" s="384" t="s">
        <v>106</v>
      </c>
      <c r="D38" s="385"/>
      <c r="E38" s="383"/>
      <c r="F38" s="548">
        <v>1761</v>
      </c>
      <c r="G38" s="548">
        <v>1194</v>
      </c>
      <c r="H38" s="548">
        <v>1575</v>
      </c>
      <c r="I38" s="548">
        <v>1547</v>
      </c>
      <c r="J38" s="550">
        <v>1881</v>
      </c>
      <c r="K38" s="549">
        <v>-120</v>
      </c>
      <c r="L38" s="380">
        <v>-6.3795853269537481</v>
      </c>
    </row>
    <row r="39" spans="1:12" s="369" customFormat="1" ht="15.95" customHeight="1" x14ac:dyDescent="0.2">
      <c r="A39" s="381"/>
      <c r="B39" s="385"/>
      <c r="C39" s="382" t="s">
        <v>352</v>
      </c>
      <c r="D39" s="385"/>
      <c r="E39" s="383"/>
      <c r="F39" s="548">
        <v>439</v>
      </c>
      <c r="G39" s="548">
        <v>384</v>
      </c>
      <c r="H39" s="548">
        <v>472</v>
      </c>
      <c r="I39" s="548">
        <v>434</v>
      </c>
      <c r="J39" s="548">
        <v>519</v>
      </c>
      <c r="K39" s="549">
        <v>-80</v>
      </c>
      <c r="L39" s="380">
        <v>-15.414258188824663</v>
      </c>
    </row>
    <row r="40" spans="1:12" s="369" customFormat="1" ht="15.95" customHeight="1" x14ac:dyDescent="0.2">
      <c r="A40" s="381"/>
      <c r="B40" s="384"/>
      <c r="C40" s="384" t="s">
        <v>107</v>
      </c>
      <c r="D40" s="385"/>
      <c r="E40" s="383"/>
      <c r="F40" s="548">
        <v>1138</v>
      </c>
      <c r="G40" s="548">
        <v>920</v>
      </c>
      <c r="H40" s="548">
        <v>1279</v>
      </c>
      <c r="I40" s="548">
        <v>1036</v>
      </c>
      <c r="J40" s="548">
        <v>1242</v>
      </c>
      <c r="K40" s="549">
        <v>-104</v>
      </c>
      <c r="L40" s="380">
        <v>-8.3735909822866343</v>
      </c>
    </row>
    <row r="41" spans="1:12" s="369" customFormat="1" ht="24" customHeight="1" x14ac:dyDescent="0.2">
      <c r="A41" s="381"/>
      <c r="B41" s="385"/>
      <c r="C41" s="382" t="s">
        <v>352</v>
      </c>
      <c r="D41" s="385"/>
      <c r="E41" s="383"/>
      <c r="F41" s="548">
        <v>350</v>
      </c>
      <c r="G41" s="548">
        <v>345</v>
      </c>
      <c r="H41" s="548">
        <v>485</v>
      </c>
      <c r="I41" s="548">
        <v>377</v>
      </c>
      <c r="J41" s="550">
        <v>417</v>
      </c>
      <c r="K41" s="549">
        <v>-67</v>
      </c>
      <c r="L41" s="380">
        <v>-16.067146282973621</v>
      </c>
    </row>
    <row r="42" spans="1:12" s="110" customFormat="1" ht="15" customHeight="1" x14ac:dyDescent="0.2">
      <c r="A42" s="381"/>
      <c r="B42" s="384" t="s">
        <v>113</v>
      </c>
      <c r="C42" s="384" t="s">
        <v>353</v>
      </c>
      <c r="D42" s="385"/>
      <c r="E42" s="383"/>
      <c r="F42" s="548">
        <v>608</v>
      </c>
      <c r="G42" s="548">
        <v>366</v>
      </c>
      <c r="H42" s="548">
        <v>690</v>
      </c>
      <c r="I42" s="548">
        <v>550</v>
      </c>
      <c r="J42" s="548">
        <v>555</v>
      </c>
      <c r="K42" s="549">
        <v>53</v>
      </c>
      <c r="L42" s="380">
        <v>9.5495495495495497</v>
      </c>
    </row>
    <row r="43" spans="1:12" s="110" customFormat="1" ht="15" customHeight="1" x14ac:dyDescent="0.2">
      <c r="A43" s="381"/>
      <c r="B43" s="385"/>
      <c r="C43" s="382" t="s">
        <v>352</v>
      </c>
      <c r="D43" s="385"/>
      <c r="E43" s="383"/>
      <c r="F43" s="548">
        <v>242</v>
      </c>
      <c r="G43" s="548">
        <v>160</v>
      </c>
      <c r="H43" s="548">
        <v>278</v>
      </c>
      <c r="I43" s="548">
        <v>244</v>
      </c>
      <c r="J43" s="548">
        <v>228</v>
      </c>
      <c r="K43" s="549">
        <v>14</v>
      </c>
      <c r="L43" s="380">
        <v>6.1403508771929829</v>
      </c>
    </row>
    <row r="44" spans="1:12" s="110" customFormat="1" ht="15" customHeight="1" x14ac:dyDescent="0.2">
      <c r="A44" s="381"/>
      <c r="B44" s="384"/>
      <c r="C44" s="366" t="s">
        <v>109</v>
      </c>
      <c r="D44" s="385"/>
      <c r="E44" s="383"/>
      <c r="F44" s="548">
        <v>1979</v>
      </c>
      <c r="G44" s="548">
        <v>1527</v>
      </c>
      <c r="H44" s="548">
        <v>1877</v>
      </c>
      <c r="I44" s="548">
        <v>1745</v>
      </c>
      <c r="J44" s="550">
        <v>2201</v>
      </c>
      <c r="K44" s="549">
        <v>-222</v>
      </c>
      <c r="L44" s="380">
        <v>-10.086324398000908</v>
      </c>
    </row>
    <row r="45" spans="1:12" s="110" customFormat="1" ht="15" customHeight="1" x14ac:dyDescent="0.2">
      <c r="A45" s="381"/>
      <c r="B45" s="385"/>
      <c r="C45" s="382" t="s">
        <v>352</v>
      </c>
      <c r="D45" s="385"/>
      <c r="E45" s="383"/>
      <c r="F45" s="548">
        <v>469</v>
      </c>
      <c r="G45" s="548">
        <v>500</v>
      </c>
      <c r="H45" s="548">
        <v>592</v>
      </c>
      <c r="I45" s="548">
        <v>489</v>
      </c>
      <c r="J45" s="548">
        <v>629</v>
      </c>
      <c r="K45" s="549">
        <v>-160</v>
      </c>
      <c r="L45" s="380">
        <v>-25.437201907790143</v>
      </c>
    </row>
    <row r="46" spans="1:12" s="110" customFormat="1" ht="15" customHeight="1" x14ac:dyDescent="0.2">
      <c r="A46" s="381"/>
      <c r="B46" s="384"/>
      <c r="C46" s="366" t="s">
        <v>110</v>
      </c>
      <c r="D46" s="385"/>
      <c r="E46" s="383"/>
      <c r="F46" s="548">
        <v>277</v>
      </c>
      <c r="G46" s="548">
        <v>178</v>
      </c>
      <c r="H46" s="548">
        <v>247</v>
      </c>
      <c r="I46" s="548">
        <v>246</v>
      </c>
      <c r="J46" s="548">
        <v>323</v>
      </c>
      <c r="K46" s="549">
        <v>-46</v>
      </c>
      <c r="L46" s="380">
        <v>-14.241486068111454</v>
      </c>
    </row>
    <row r="47" spans="1:12" s="110" customFormat="1" ht="15" customHeight="1" x14ac:dyDescent="0.2">
      <c r="A47" s="381"/>
      <c r="B47" s="385"/>
      <c r="C47" s="382" t="s">
        <v>352</v>
      </c>
      <c r="D47" s="385"/>
      <c r="E47" s="383"/>
      <c r="F47" s="548">
        <v>67</v>
      </c>
      <c r="G47" s="548">
        <v>53</v>
      </c>
      <c r="H47" s="548">
        <v>68</v>
      </c>
      <c r="I47" s="548">
        <v>66</v>
      </c>
      <c r="J47" s="550">
        <v>65</v>
      </c>
      <c r="K47" s="549">
        <v>2</v>
      </c>
      <c r="L47" s="380">
        <v>3.0769230769230771</v>
      </c>
    </row>
    <row r="48" spans="1:12" s="110" customFormat="1" ht="15" customHeight="1" x14ac:dyDescent="0.2">
      <c r="A48" s="381"/>
      <c r="B48" s="385"/>
      <c r="C48" s="366" t="s">
        <v>111</v>
      </c>
      <c r="D48" s="386"/>
      <c r="E48" s="387"/>
      <c r="F48" s="548">
        <v>35</v>
      </c>
      <c r="G48" s="548">
        <v>43</v>
      </c>
      <c r="H48" s="548">
        <v>40</v>
      </c>
      <c r="I48" s="548">
        <v>42</v>
      </c>
      <c r="J48" s="548">
        <v>44</v>
      </c>
      <c r="K48" s="549">
        <v>-9</v>
      </c>
      <c r="L48" s="380">
        <v>-20.454545454545453</v>
      </c>
    </row>
    <row r="49" spans="1:12" s="110" customFormat="1" ht="15" customHeight="1" x14ac:dyDescent="0.2">
      <c r="A49" s="381"/>
      <c r="B49" s="385"/>
      <c r="C49" s="382" t="s">
        <v>352</v>
      </c>
      <c r="D49" s="385"/>
      <c r="E49" s="383"/>
      <c r="F49" s="548">
        <v>11</v>
      </c>
      <c r="G49" s="548">
        <v>16</v>
      </c>
      <c r="H49" s="548">
        <v>19</v>
      </c>
      <c r="I49" s="548">
        <v>12</v>
      </c>
      <c r="J49" s="548">
        <v>14</v>
      </c>
      <c r="K49" s="549">
        <v>-3</v>
      </c>
      <c r="L49" s="380">
        <v>-21.428571428571427</v>
      </c>
    </row>
    <row r="50" spans="1:12" s="110" customFormat="1" ht="15" customHeight="1" x14ac:dyDescent="0.2">
      <c r="A50" s="381"/>
      <c r="B50" s="384" t="s">
        <v>113</v>
      </c>
      <c r="C50" s="382" t="s">
        <v>181</v>
      </c>
      <c r="D50" s="385"/>
      <c r="E50" s="383"/>
      <c r="F50" s="548">
        <v>1871</v>
      </c>
      <c r="G50" s="548">
        <v>1236</v>
      </c>
      <c r="H50" s="548">
        <v>1696</v>
      </c>
      <c r="I50" s="548">
        <v>1642</v>
      </c>
      <c r="J50" s="550">
        <v>2060</v>
      </c>
      <c r="K50" s="549">
        <v>-189</v>
      </c>
      <c r="L50" s="380">
        <v>-9.1747572815533989</v>
      </c>
    </row>
    <row r="51" spans="1:12" s="110" customFormat="1" ht="15" customHeight="1" x14ac:dyDescent="0.2">
      <c r="A51" s="381"/>
      <c r="B51" s="385"/>
      <c r="C51" s="382" t="s">
        <v>352</v>
      </c>
      <c r="D51" s="385"/>
      <c r="E51" s="383"/>
      <c r="F51" s="548">
        <v>492</v>
      </c>
      <c r="G51" s="548">
        <v>404</v>
      </c>
      <c r="H51" s="548">
        <v>521</v>
      </c>
      <c r="I51" s="548">
        <v>482</v>
      </c>
      <c r="J51" s="548">
        <v>594</v>
      </c>
      <c r="K51" s="549">
        <v>-102</v>
      </c>
      <c r="L51" s="380">
        <v>-17.171717171717173</v>
      </c>
    </row>
    <row r="52" spans="1:12" s="110" customFormat="1" ht="15" customHeight="1" x14ac:dyDescent="0.2">
      <c r="A52" s="381"/>
      <c r="B52" s="384"/>
      <c r="C52" s="382" t="s">
        <v>182</v>
      </c>
      <c r="D52" s="385"/>
      <c r="E52" s="383"/>
      <c r="F52" s="548">
        <v>1028</v>
      </c>
      <c r="G52" s="548">
        <v>878</v>
      </c>
      <c r="H52" s="548">
        <v>1158</v>
      </c>
      <c r="I52" s="548">
        <v>941</v>
      </c>
      <c r="J52" s="548">
        <v>1063</v>
      </c>
      <c r="K52" s="549">
        <v>-35</v>
      </c>
      <c r="L52" s="380">
        <v>-3.2925682031984946</v>
      </c>
    </row>
    <row r="53" spans="1:12" s="269" customFormat="1" ht="11.25" customHeight="1" x14ac:dyDescent="0.2">
      <c r="A53" s="381"/>
      <c r="B53" s="385"/>
      <c r="C53" s="382" t="s">
        <v>352</v>
      </c>
      <c r="D53" s="385"/>
      <c r="E53" s="383"/>
      <c r="F53" s="548">
        <v>297</v>
      </c>
      <c r="G53" s="548">
        <v>325</v>
      </c>
      <c r="H53" s="548">
        <v>436</v>
      </c>
      <c r="I53" s="548">
        <v>329</v>
      </c>
      <c r="J53" s="550">
        <v>342</v>
      </c>
      <c r="K53" s="549">
        <v>-45</v>
      </c>
      <c r="L53" s="380">
        <v>-13.157894736842104</v>
      </c>
    </row>
    <row r="54" spans="1:12" s="151" customFormat="1" ht="12.75" customHeight="1" x14ac:dyDescent="0.2">
      <c r="A54" s="381"/>
      <c r="B54" s="384" t="s">
        <v>113</v>
      </c>
      <c r="C54" s="384" t="s">
        <v>116</v>
      </c>
      <c r="D54" s="385"/>
      <c r="E54" s="383"/>
      <c r="F54" s="548">
        <v>2113</v>
      </c>
      <c r="G54" s="548">
        <v>1505</v>
      </c>
      <c r="H54" s="548">
        <v>2142</v>
      </c>
      <c r="I54" s="548">
        <v>1917</v>
      </c>
      <c r="J54" s="548">
        <v>2368</v>
      </c>
      <c r="K54" s="549">
        <v>-255</v>
      </c>
      <c r="L54" s="380">
        <v>-10.768581081081081</v>
      </c>
    </row>
    <row r="55" spans="1:12" ht="11.25" x14ac:dyDescent="0.2">
      <c r="A55" s="381"/>
      <c r="B55" s="385"/>
      <c r="C55" s="382" t="s">
        <v>352</v>
      </c>
      <c r="D55" s="385"/>
      <c r="E55" s="383"/>
      <c r="F55" s="548">
        <v>509</v>
      </c>
      <c r="G55" s="548">
        <v>464</v>
      </c>
      <c r="H55" s="548">
        <v>661</v>
      </c>
      <c r="I55" s="548">
        <v>566</v>
      </c>
      <c r="J55" s="548">
        <v>608</v>
      </c>
      <c r="K55" s="549">
        <v>-99</v>
      </c>
      <c r="L55" s="380">
        <v>-16.282894736842106</v>
      </c>
    </row>
    <row r="56" spans="1:12" ht="14.25" customHeight="1" x14ac:dyDescent="0.2">
      <c r="A56" s="381"/>
      <c r="B56" s="385"/>
      <c r="C56" s="384" t="s">
        <v>117</v>
      </c>
      <c r="D56" s="385"/>
      <c r="E56" s="383"/>
      <c r="F56" s="548">
        <v>784</v>
      </c>
      <c r="G56" s="548">
        <v>609</v>
      </c>
      <c r="H56" s="548">
        <v>707</v>
      </c>
      <c r="I56" s="548">
        <v>665</v>
      </c>
      <c r="J56" s="548">
        <v>753</v>
      </c>
      <c r="K56" s="549">
        <v>31</v>
      </c>
      <c r="L56" s="380">
        <v>4.1168658698539176</v>
      </c>
    </row>
    <row r="57" spans="1:12" ht="18.75" customHeight="1" x14ac:dyDescent="0.2">
      <c r="A57" s="388"/>
      <c r="B57" s="389"/>
      <c r="C57" s="390" t="s">
        <v>352</v>
      </c>
      <c r="D57" s="389"/>
      <c r="E57" s="391"/>
      <c r="F57" s="551">
        <v>280</v>
      </c>
      <c r="G57" s="552">
        <v>265</v>
      </c>
      <c r="H57" s="552">
        <v>295</v>
      </c>
      <c r="I57" s="552">
        <v>245</v>
      </c>
      <c r="J57" s="552">
        <v>328</v>
      </c>
      <c r="K57" s="553">
        <f t="shared" ref="K57" si="0">IF(OR(F57=".",J57=".")=TRUE,".",IF(OR(F57="*",J57="*")=TRUE,"*",IF(AND(F57="-",J57="-")=TRUE,"-",IF(AND(ISNUMBER(J57),ISNUMBER(F57))=TRUE,IF(F57-J57=0,0,F57-J57),IF(ISNUMBER(F57)=TRUE,F57,-J57)))))</f>
        <v>-48</v>
      </c>
      <c r="L57" s="392">
        <f t="shared" ref="L57" si="1">IF(K57 =".",".",IF(K57 ="*","*",IF(K57="-","-",IF(K57=0,0,IF(OR(J57="-",J57=".",F57="-",F57=".")=TRUE,"X",IF(J57=0,"0,0",IF(ABS(K57*100/J57)&gt;250,".X",(K57*100/J57))))))))</f>
        <v>-14.634146341463415</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2975</v>
      </c>
      <c r="E11" s="114">
        <v>2227</v>
      </c>
      <c r="F11" s="114">
        <v>3859</v>
      </c>
      <c r="G11" s="114">
        <v>2621</v>
      </c>
      <c r="H11" s="140">
        <v>3204</v>
      </c>
      <c r="I11" s="115">
        <v>-229</v>
      </c>
      <c r="J11" s="116">
        <v>-7.1473158551810236</v>
      </c>
    </row>
    <row r="12" spans="1:15" s="110" customFormat="1" ht="24.95" customHeight="1" x14ac:dyDescent="0.2">
      <c r="A12" s="193" t="s">
        <v>132</v>
      </c>
      <c r="B12" s="194" t="s">
        <v>133</v>
      </c>
      <c r="C12" s="113">
        <v>5.3109243697478989</v>
      </c>
      <c r="D12" s="115">
        <v>158</v>
      </c>
      <c r="E12" s="114">
        <v>95</v>
      </c>
      <c r="F12" s="114">
        <v>185</v>
      </c>
      <c r="G12" s="114">
        <v>108</v>
      </c>
      <c r="H12" s="140">
        <v>165</v>
      </c>
      <c r="I12" s="115">
        <v>-7</v>
      </c>
      <c r="J12" s="116">
        <v>-4.2424242424242422</v>
      </c>
    </row>
    <row r="13" spans="1:15" s="110" customFormat="1" ht="24.95" customHeight="1" x14ac:dyDescent="0.2">
      <c r="A13" s="193" t="s">
        <v>134</v>
      </c>
      <c r="B13" s="199" t="s">
        <v>214</v>
      </c>
      <c r="C13" s="113">
        <v>0.43697478991596639</v>
      </c>
      <c r="D13" s="115">
        <v>13</v>
      </c>
      <c r="E13" s="114">
        <v>13</v>
      </c>
      <c r="F13" s="114">
        <v>27</v>
      </c>
      <c r="G13" s="114">
        <v>19</v>
      </c>
      <c r="H13" s="140">
        <v>22</v>
      </c>
      <c r="I13" s="115">
        <v>-9</v>
      </c>
      <c r="J13" s="116">
        <v>-40.909090909090907</v>
      </c>
    </row>
    <row r="14" spans="1:15" s="287" customFormat="1" ht="24.95" customHeight="1" x14ac:dyDescent="0.2">
      <c r="A14" s="193" t="s">
        <v>215</v>
      </c>
      <c r="B14" s="199" t="s">
        <v>137</v>
      </c>
      <c r="C14" s="113">
        <v>16.30252100840336</v>
      </c>
      <c r="D14" s="115">
        <v>485</v>
      </c>
      <c r="E14" s="114">
        <v>370</v>
      </c>
      <c r="F14" s="114">
        <v>658</v>
      </c>
      <c r="G14" s="114">
        <v>428</v>
      </c>
      <c r="H14" s="140">
        <v>692</v>
      </c>
      <c r="I14" s="115">
        <v>-207</v>
      </c>
      <c r="J14" s="116">
        <v>-29.913294797687861</v>
      </c>
      <c r="K14" s="110"/>
      <c r="L14" s="110"/>
      <c r="M14" s="110"/>
      <c r="N14" s="110"/>
      <c r="O14" s="110"/>
    </row>
    <row r="15" spans="1:15" s="110" customFormat="1" ht="24.95" customHeight="1" x14ac:dyDescent="0.2">
      <c r="A15" s="193" t="s">
        <v>216</v>
      </c>
      <c r="B15" s="199" t="s">
        <v>217</v>
      </c>
      <c r="C15" s="113">
        <v>7.5630252100840334</v>
      </c>
      <c r="D15" s="115">
        <v>225</v>
      </c>
      <c r="E15" s="114">
        <v>217</v>
      </c>
      <c r="F15" s="114">
        <v>303</v>
      </c>
      <c r="G15" s="114">
        <v>212</v>
      </c>
      <c r="H15" s="140">
        <v>204</v>
      </c>
      <c r="I15" s="115">
        <v>21</v>
      </c>
      <c r="J15" s="116">
        <v>10.294117647058824</v>
      </c>
    </row>
    <row r="16" spans="1:15" s="287" customFormat="1" ht="24.95" customHeight="1" x14ac:dyDescent="0.2">
      <c r="A16" s="193" t="s">
        <v>218</v>
      </c>
      <c r="B16" s="199" t="s">
        <v>141</v>
      </c>
      <c r="C16" s="113">
        <v>6.2521008403361344</v>
      </c>
      <c r="D16" s="115">
        <v>186</v>
      </c>
      <c r="E16" s="114">
        <v>124</v>
      </c>
      <c r="F16" s="114">
        <v>266</v>
      </c>
      <c r="G16" s="114">
        <v>167</v>
      </c>
      <c r="H16" s="140">
        <v>333</v>
      </c>
      <c r="I16" s="115">
        <v>-147</v>
      </c>
      <c r="J16" s="116">
        <v>-44.144144144144143</v>
      </c>
      <c r="K16" s="110"/>
      <c r="L16" s="110"/>
      <c r="M16" s="110"/>
      <c r="N16" s="110"/>
      <c r="O16" s="110"/>
    </row>
    <row r="17" spans="1:15" s="110" customFormat="1" ht="24.95" customHeight="1" x14ac:dyDescent="0.2">
      <c r="A17" s="193" t="s">
        <v>142</v>
      </c>
      <c r="B17" s="199" t="s">
        <v>220</v>
      </c>
      <c r="C17" s="113">
        <v>2.4873949579831933</v>
      </c>
      <c r="D17" s="115">
        <v>74</v>
      </c>
      <c r="E17" s="114">
        <v>29</v>
      </c>
      <c r="F17" s="114">
        <v>89</v>
      </c>
      <c r="G17" s="114">
        <v>49</v>
      </c>
      <c r="H17" s="140">
        <v>155</v>
      </c>
      <c r="I17" s="115">
        <v>-81</v>
      </c>
      <c r="J17" s="116">
        <v>-52.258064516129032</v>
      </c>
    </row>
    <row r="18" spans="1:15" s="287" customFormat="1" ht="24.95" customHeight="1" x14ac:dyDescent="0.2">
      <c r="A18" s="201" t="s">
        <v>144</v>
      </c>
      <c r="B18" s="202" t="s">
        <v>145</v>
      </c>
      <c r="C18" s="113">
        <v>13.277310924369749</v>
      </c>
      <c r="D18" s="115">
        <v>395</v>
      </c>
      <c r="E18" s="114">
        <v>211</v>
      </c>
      <c r="F18" s="114">
        <v>502</v>
      </c>
      <c r="G18" s="114">
        <v>367</v>
      </c>
      <c r="H18" s="140">
        <v>387</v>
      </c>
      <c r="I18" s="115">
        <v>8</v>
      </c>
      <c r="J18" s="116">
        <v>2.0671834625322996</v>
      </c>
      <c r="K18" s="110"/>
      <c r="L18" s="110"/>
      <c r="M18" s="110"/>
      <c r="N18" s="110"/>
      <c r="O18" s="110"/>
    </row>
    <row r="19" spans="1:15" s="110" customFormat="1" ht="24.95" customHeight="1" x14ac:dyDescent="0.2">
      <c r="A19" s="193" t="s">
        <v>146</v>
      </c>
      <c r="B19" s="199" t="s">
        <v>147</v>
      </c>
      <c r="C19" s="113">
        <v>15.126050420168067</v>
      </c>
      <c r="D19" s="115">
        <v>450</v>
      </c>
      <c r="E19" s="114">
        <v>320</v>
      </c>
      <c r="F19" s="114">
        <v>573</v>
      </c>
      <c r="G19" s="114">
        <v>438</v>
      </c>
      <c r="H19" s="140">
        <v>441</v>
      </c>
      <c r="I19" s="115">
        <v>9</v>
      </c>
      <c r="J19" s="116">
        <v>2.0408163265306123</v>
      </c>
    </row>
    <row r="20" spans="1:15" s="287" customFormat="1" ht="24.95" customHeight="1" x14ac:dyDescent="0.2">
      <c r="A20" s="193" t="s">
        <v>148</v>
      </c>
      <c r="B20" s="199" t="s">
        <v>149</v>
      </c>
      <c r="C20" s="113">
        <v>10.722689075630251</v>
      </c>
      <c r="D20" s="115">
        <v>319</v>
      </c>
      <c r="E20" s="114">
        <v>279</v>
      </c>
      <c r="F20" s="114">
        <v>292</v>
      </c>
      <c r="G20" s="114">
        <v>213</v>
      </c>
      <c r="H20" s="140">
        <v>244</v>
      </c>
      <c r="I20" s="115">
        <v>75</v>
      </c>
      <c r="J20" s="116">
        <v>30.737704918032787</v>
      </c>
      <c r="K20" s="110"/>
      <c r="L20" s="110"/>
      <c r="M20" s="110"/>
      <c r="N20" s="110"/>
      <c r="O20" s="110"/>
    </row>
    <row r="21" spans="1:15" s="110" customFormat="1" ht="24.95" customHeight="1" x14ac:dyDescent="0.2">
      <c r="A21" s="201" t="s">
        <v>150</v>
      </c>
      <c r="B21" s="202" t="s">
        <v>151</v>
      </c>
      <c r="C21" s="113">
        <v>5.6470588235294121</v>
      </c>
      <c r="D21" s="115">
        <v>168</v>
      </c>
      <c r="E21" s="114">
        <v>158</v>
      </c>
      <c r="F21" s="114">
        <v>217</v>
      </c>
      <c r="G21" s="114">
        <v>193</v>
      </c>
      <c r="H21" s="140">
        <v>185</v>
      </c>
      <c r="I21" s="115">
        <v>-17</v>
      </c>
      <c r="J21" s="116">
        <v>-9.1891891891891895</v>
      </c>
    </row>
    <row r="22" spans="1:15" s="110" customFormat="1" ht="24.95" customHeight="1" x14ac:dyDescent="0.2">
      <c r="A22" s="201" t="s">
        <v>152</v>
      </c>
      <c r="B22" s="199" t="s">
        <v>153</v>
      </c>
      <c r="C22" s="113">
        <v>0.53781512605042014</v>
      </c>
      <c r="D22" s="115">
        <v>16</v>
      </c>
      <c r="E22" s="114">
        <v>5</v>
      </c>
      <c r="F22" s="114">
        <v>20</v>
      </c>
      <c r="G22" s="114">
        <v>13</v>
      </c>
      <c r="H22" s="140">
        <v>18</v>
      </c>
      <c r="I22" s="115">
        <v>-2</v>
      </c>
      <c r="J22" s="116">
        <v>-11.111111111111111</v>
      </c>
    </row>
    <row r="23" spans="1:15" s="110" customFormat="1" ht="24.95" customHeight="1" x14ac:dyDescent="0.2">
      <c r="A23" s="193" t="s">
        <v>154</v>
      </c>
      <c r="B23" s="199" t="s">
        <v>155</v>
      </c>
      <c r="C23" s="113">
        <v>0.97478991596638653</v>
      </c>
      <c r="D23" s="115">
        <v>29</v>
      </c>
      <c r="E23" s="114">
        <v>8</v>
      </c>
      <c r="F23" s="114">
        <v>31</v>
      </c>
      <c r="G23" s="114">
        <v>18</v>
      </c>
      <c r="H23" s="140">
        <v>26</v>
      </c>
      <c r="I23" s="115">
        <v>3</v>
      </c>
      <c r="J23" s="116">
        <v>11.538461538461538</v>
      </c>
    </row>
    <row r="24" spans="1:15" s="110" customFormat="1" ht="24.95" customHeight="1" x14ac:dyDescent="0.2">
      <c r="A24" s="193" t="s">
        <v>156</v>
      </c>
      <c r="B24" s="199" t="s">
        <v>221</v>
      </c>
      <c r="C24" s="113">
        <v>3.5294117647058822</v>
      </c>
      <c r="D24" s="115">
        <v>105</v>
      </c>
      <c r="E24" s="114">
        <v>72</v>
      </c>
      <c r="F24" s="114">
        <v>171</v>
      </c>
      <c r="G24" s="114">
        <v>87</v>
      </c>
      <c r="H24" s="140">
        <v>126</v>
      </c>
      <c r="I24" s="115">
        <v>-21</v>
      </c>
      <c r="J24" s="116">
        <v>-16.666666666666668</v>
      </c>
    </row>
    <row r="25" spans="1:15" s="110" customFormat="1" ht="24.95" customHeight="1" x14ac:dyDescent="0.2">
      <c r="A25" s="193" t="s">
        <v>222</v>
      </c>
      <c r="B25" s="204" t="s">
        <v>159</v>
      </c>
      <c r="C25" s="113">
        <v>5.9831932773109244</v>
      </c>
      <c r="D25" s="115">
        <v>178</v>
      </c>
      <c r="E25" s="114">
        <v>131</v>
      </c>
      <c r="F25" s="114">
        <v>178</v>
      </c>
      <c r="G25" s="114">
        <v>161</v>
      </c>
      <c r="H25" s="140">
        <v>130</v>
      </c>
      <c r="I25" s="115">
        <v>48</v>
      </c>
      <c r="J25" s="116">
        <v>36.92307692307692</v>
      </c>
    </row>
    <row r="26" spans="1:15" s="110" customFormat="1" ht="24.95" customHeight="1" x14ac:dyDescent="0.2">
      <c r="A26" s="201">
        <v>782.78300000000002</v>
      </c>
      <c r="B26" s="203" t="s">
        <v>160</v>
      </c>
      <c r="C26" s="113">
        <v>3.3613445378151261</v>
      </c>
      <c r="D26" s="115">
        <v>100</v>
      </c>
      <c r="E26" s="114">
        <v>48</v>
      </c>
      <c r="F26" s="114">
        <v>96</v>
      </c>
      <c r="G26" s="114">
        <v>52</v>
      </c>
      <c r="H26" s="140">
        <v>143</v>
      </c>
      <c r="I26" s="115">
        <v>-43</v>
      </c>
      <c r="J26" s="116">
        <v>-30.06993006993007</v>
      </c>
    </row>
    <row r="27" spans="1:15" s="110" customFormat="1" ht="24.95" customHeight="1" x14ac:dyDescent="0.2">
      <c r="A27" s="193" t="s">
        <v>161</v>
      </c>
      <c r="B27" s="199" t="s">
        <v>162</v>
      </c>
      <c r="C27" s="113">
        <v>2.6890756302521011</v>
      </c>
      <c r="D27" s="115">
        <v>80</v>
      </c>
      <c r="E27" s="114">
        <v>75</v>
      </c>
      <c r="F27" s="114">
        <v>165</v>
      </c>
      <c r="G27" s="114">
        <v>77</v>
      </c>
      <c r="H27" s="140">
        <v>86</v>
      </c>
      <c r="I27" s="115">
        <v>-6</v>
      </c>
      <c r="J27" s="116">
        <v>-6.9767441860465116</v>
      </c>
    </row>
    <row r="28" spans="1:15" s="110" customFormat="1" ht="24.95" customHeight="1" x14ac:dyDescent="0.2">
      <c r="A28" s="193" t="s">
        <v>163</v>
      </c>
      <c r="B28" s="199" t="s">
        <v>164</v>
      </c>
      <c r="C28" s="113">
        <v>1.9495798319327731</v>
      </c>
      <c r="D28" s="115">
        <v>58</v>
      </c>
      <c r="E28" s="114">
        <v>35</v>
      </c>
      <c r="F28" s="114">
        <v>141</v>
      </c>
      <c r="G28" s="114">
        <v>38</v>
      </c>
      <c r="H28" s="140">
        <v>62</v>
      </c>
      <c r="I28" s="115">
        <v>-4</v>
      </c>
      <c r="J28" s="116">
        <v>-6.4516129032258061</v>
      </c>
    </row>
    <row r="29" spans="1:15" s="110" customFormat="1" ht="24.95" customHeight="1" x14ac:dyDescent="0.2">
      <c r="A29" s="193">
        <v>86</v>
      </c>
      <c r="B29" s="199" t="s">
        <v>165</v>
      </c>
      <c r="C29" s="113">
        <v>4.6722689075630255</v>
      </c>
      <c r="D29" s="115">
        <v>139</v>
      </c>
      <c r="E29" s="114">
        <v>83</v>
      </c>
      <c r="F29" s="114">
        <v>158</v>
      </c>
      <c r="G29" s="114">
        <v>105</v>
      </c>
      <c r="H29" s="140">
        <v>138</v>
      </c>
      <c r="I29" s="115">
        <v>1</v>
      </c>
      <c r="J29" s="116">
        <v>0.72463768115942029</v>
      </c>
    </row>
    <row r="30" spans="1:15" s="110" customFormat="1" ht="24.95" customHeight="1" x14ac:dyDescent="0.2">
      <c r="A30" s="193">
        <v>87.88</v>
      </c>
      <c r="B30" s="204" t="s">
        <v>166</v>
      </c>
      <c r="C30" s="113">
        <v>6.2521008403361344</v>
      </c>
      <c r="D30" s="115">
        <v>186</v>
      </c>
      <c r="E30" s="114">
        <v>219</v>
      </c>
      <c r="F30" s="114">
        <v>290</v>
      </c>
      <c r="G30" s="114">
        <v>222</v>
      </c>
      <c r="H30" s="140">
        <v>229</v>
      </c>
      <c r="I30" s="115">
        <v>-43</v>
      </c>
      <c r="J30" s="116">
        <v>-18.777292576419214</v>
      </c>
    </row>
    <row r="31" spans="1:15" s="110" customFormat="1" ht="24.95" customHeight="1" x14ac:dyDescent="0.2">
      <c r="A31" s="193" t="s">
        <v>167</v>
      </c>
      <c r="B31" s="199" t="s">
        <v>168</v>
      </c>
      <c r="C31" s="113">
        <v>3.2268907563025211</v>
      </c>
      <c r="D31" s="115">
        <v>96</v>
      </c>
      <c r="E31" s="114">
        <v>105</v>
      </c>
      <c r="F31" s="114">
        <v>155</v>
      </c>
      <c r="G31" s="114">
        <v>82</v>
      </c>
      <c r="H31" s="140">
        <v>110</v>
      </c>
      <c r="I31" s="115">
        <v>-14</v>
      </c>
      <c r="J31" s="116">
        <v>-12.727272727272727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5.3109243697478989</v>
      </c>
      <c r="D34" s="115">
        <v>158</v>
      </c>
      <c r="E34" s="114">
        <v>95</v>
      </c>
      <c r="F34" s="114">
        <v>185</v>
      </c>
      <c r="G34" s="114">
        <v>108</v>
      </c>
      <c r="H34" s="140">
        <v>165</v>
      </c>
      <c r="I34" s="115">
        <v>-7</v>
      </c>
      <c r="J34" s="116">
        <v>-4.2424242424242422</v>
      </c>
    </row>
    <row r="35" spans="1:10" s="110" customFormat="1" ht="24.95" customHeight="1" x14ac:dyDescent="0.2">
      <c r="A35" s="292" t="s">
        <v>171</v>
      </c>
      <c r="B35" s="293" t="s">
        <v>172</v>
      </c>
      <c r="C35" s="113">
        <v>30.016806722689076</v>
      </c>
      <c r="D35" s="115">
        <v>893</v>
      </c>
      <c r="E35" s="114">
        <v>594</v>
      </c>
      <c r="F35" s="114">
        <v>1187</v>
      </c>
      <c r="G35" s="114">
        <v>814</v>
      </c>
      <c r="H35" s="140">
        <v>1101</v>
      </c>
      <c r="I35" s="115">
        <v>-208</v>
      </c>
      <c r="J35" s="116">
        <v>-18.891916439600362</v>
      </c>
    </row>
    <row r="36" spans="1:10" s="110" customFormat="1" ht="24.95" customHeight="1" x14ac:dyDescent="0.2">
      <c r="A36" s="294" t="s">
        <v>173</v>
      </c>
      <c r="B36" s="295" t="s">
        <v>174</v>
      </c>
      <c r="C36" s="125">
        <v>64.672268907563023</v>
      </c>
      <c r="D36" s="143">
        <v>1924</v>
      </c>
      <c r="E36" s="144">
        <v>1538</v>
      </c>
      <c r="F36" s="144">
        <v>2487</v>
      </c>
      <c r="G36" s="144">
        <v>1699</v>
      </c>
      <c r="H36" s="145">
        <v>1938</v>
      </c>
      <c r="I36" s="143">
        <v>-14</v>
      </c>
      <c r="J36" s="146">
        <v>-0.72239422084623328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2975</v>
      </c>
      <c r="F11" s="264">
        <v>2227</v>
      </c>
      <c r="G11" s="264">
        <v>3859</v>
      </c>
      <c r="H11" s="264">
        <v>2621</v>
      </c>
      <c r="I11" s="265">
        <v>3204</v>
      </c>
      <c r="J11" s="263">
        <v>-229</v>
      </c>
      <c r="K11" s="266">
        <v>-7.1473158551810236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28.638655462184875</v>
      </c>
      <c r="E13" s="115">
        <v>852</v>
      </c>
      <c r="F13" s="114">
        <v>686</v>
      </c>
      <c r="G13" s="114">
        <v>975</v>
      </c>
      <c r="H13" s="114">
        <v>782</v>
      </c>
      <c r="I13" s="140">
        <v>978</v>
      </c>
      <c r="J13" s="115">
        <v>-126</v>
      </c>
      <c r="K13" s="116">
        <v>-12.883435582822086</v>
      </c>
    </row>
    <row r="14" spans="1:15" ht="15.95" customHeight="1" x14ac:dyDescent="0.2">
      <c r="A14" s="306" t="s">
        <v>230</v>
      </c>
      <c r="B14" s="307"/>
      <c r="C14" s="308"/>
      <c r="D14" s="113">
        <v>60.87394957983193</v>
      </c>
      <c r="E14" s="115">
        <v>1811</v>
      </c>
      <c r="F14" s="114">
        <v>1275</v>
      </c>
      <c r="G14" s="114">
        <v>2514</v>
      </c>
      <c r="H14" s="114">
        <v>1571</v>
      </c>
      <c r="I14" s="140">
        <v>1837</v>
      </c>
      <c r="J14" s="115">
        <v>-26</v>
      </c>
      <c r="K14" s="116">
        <v>-1.4153511159499184</v>
      </c>
    </row>
    <row r="15" spans="1:15" ht="15.95" customHeight="1" x14ac:dyDescent="0.2">
      <c r="A15" s="306" t="s">
        <v>231</v>
      </c>
      <c r="B15" s="307"/>
      <c r="C15" s="308"/>
      <c r="D15" s="113">
        <v>5.6470588235294121</v>
      </c>
      <c r="E15" s="115">
        <v>168</v>
      </c>
      <c r="F15" s="114">
        <v>134</v>
      </c>
      <c r="G15" s="114">
        <v>224</v>
      </c>
      <c r="H15" s="114">
        <v>144</v>
      </c>
      <c r="I15" s="140">
        <v>208</v>
      </c>
      <c r="J15" s="115">
        <v>-40</v>
      </c>
      <c r="K15" s="116">
        <v>-19.23076923076923</v>
      </c>
    </row>
    <row r="16" spans="1:15" ht="15.95" customHeight="1" x14ac:dyDescent="0.2">
      <c r="A16" s="306" t="s">
        <v>232</v>
      </c>
      <c r="B16" s="307"/>
      <c r="C16" s="308"/>
      <c r="D16" s="113">
        <v>4.7394957983193278</v>
      </c>
      <c r="E16" s="115">
        <v>141</v>
      </c>
      <c r="F16" s="114">
        <v>120</v>
      </c>
      <c r="G16" s="114">
        <v>143</v>
      </c>
      <c r="H16" s="114">
        <v>124</v>
      </c>
      <c r="I16" s="140">
        <v>170</v>
      </c>
      <c r="J16" s="115">
        <v>-29</v>
      </c>
      <c r="K16" s="116">
        <v>-17.058823529411764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2.7226890756302522</v>
      </c>
      <c r="E18" s="115">
        <v>81</v>
      </c>
      <c r="F18" s="114">
        <v>82</v>
      </c>
      <c r="G18" s="114">
        <v>160</v>
      </c>
      <c r="H18" s="114">
        <v>57</v>
      </c>
      <c r="I18" s="140">
        <v>76</v>
      </c>
      <c r="J18" s="115">
        <v>5</v>
      </c>
      <c r="K18" s="116">
        <v>6.5789473684210522</v>
      </c>
    </row>
    <row r="19" spans="1:11" ht="14.1" customHeight="1" x14ac:dyDescent="0.2">
      <c r="A19" s="306" t="s">
        <v>235</v>
      </c>
      <c r="B19" s="307" t="s">
        <v>236</v>
      </c>
      <c r="C19" s="308"/>
      <c r="D19" s="113">
        <v>1.8823529411764706</v>
      </c>
      <c r="E19" s="115">
        <v>56</v>
      </c>
      <c r="F19" s="114">
        <v>65</v>
      </c>
      <c r="G19" s="114">
        <v>128</v>
      </c>
      <c r="H19" s="114">
        <v>41</v>
      </c>
      <c r="I19" s="140">
        <v>49</v>
      </c>
      <c r="J19" s="115">
        <v>7</v>
      </c>
      <c r="K19" s="116">
        <v>14.285714285714286</v>
      </c>
    </row>
    <row r="20" spans="1:11" ht="14.1" customHeight="1" x14ac:dyDescent="0.2">
      <c r="A20" s="306">
        <v>12</v>
      </c>
      <c r="B20" s="307" t="s">
        <v>237</v>
      </c>
      <c r="C20" s="308"/>
      <c r="D20" s="113">
        <v>4.3025210084033612</v>
      </c>
      <c r="E20" s="115">
        <v>128</v>
      </c>
      <c r="F20" s="114">
        <v>47</v>
      </c>
      <c r="G20" s="114">
        <v>95</v>
      </c>
      <c r="H20" s="114">
        <v>99</v>
      </c>
      <c r="I20" s="140">
        <v>140</v>
      </c>
      <c r="J20" s="115">
        <v>-12</v>
      </c>
      <c r="K20" s="116">
        <v>-8.5714285714285712</v>
      </c>
    </row>
    <row r="21" spans="1:11" ht="14.1" customHeight="1" x14ac:dyDescent="0.2">
      <c r="A21" s="306">
        <v>21</v>
      </c>
      <c r="B21" s="307" t="s">
        <v>238</v>
      </c>
      <c r="C21" s="308"/>
      <c r="D21" s="113">
        <v>0.26890756302521007</v>
      </c>
      <c r="E21" s="115">
        <v>8</v>
      </c>
      <c r="F21" s="114" t="s">
        <v>513</v>
      </c>
      <c r="G21" s="114">
        <v>3</v>
      </c>
      <c r="H21" s="114">
        <v>0</v>
      </c>
      <c r="I21" s="140">
        <v>4</v>
      </c>
      <c r="J21" s="115">
        <v>4</v>
      </c>
      <c r="K21" s="116">
        <v>100</v>
      </c>
    </row>
    <row r="22" spans="1:11" ht="14.1" customHeight="1" x14ac:dyDescent="0.2">
      <c r="A22" s="306">
        <v>22</v>
      </c>
      <c r="B22" s="307" t="s">
        <v>239</v>
      </c>
      <c r="C22" s="308"/>
      <c r="D22" s="113">
        <v>1.5126050420168067</v>
      </c>
      <c r="E22" s="115">
        <v>45</v>
      </c>
      <c r="F22" s="114">
        <v>18</v>
      </c>
      <c r="G22" s="114">
        <v>75</v>
      </c>
      <c r="H22" s="114">
        <v>34</v>
      </c>
      <c r="I22" s="140">
        <v>50</v>
      </c>
      <c r="J22" s="115">
        <v>-5</v>
      </c>
      <c r="K22" s="116">
        <v>-10</v>
      </c>
    </row>
    <row r="23" spans="1:11" ht="14.1" customHeight="1" x14ac:dyDescent="0.2">
      <c r="A23" s="306">
        <v>23</v>
      </c>
      <c r="B23" s="307" t="s">
        <v>240</v>
      </c>
      <c r="C23" s="308"/>
      <c r="D23" s="113">
        <v>0.20168067226890757</v>
      </c>
      <c r="E23" s="115">
        <v>6</v>
      </c>
      <c r="F23" s="114" t="s">
        <v>513</v>
      </c>
      <c r="G23" s="114">
        <v>14</v>
      </c>
      <c r="H23" s="114">
        <v>7</v>
      </c>
      <c r="I23" s="140">
        <v>11</v>
      </c>
      <c r="J23" s="115">
        <v>-5</v>
      </c>
      <c r="K23" s="116">
        <v>-45.454545454545453</v>
      </c>
    </row>
    <row r="24" spans="1:11" ht="14.1" customHeight="1" x14ac:dyDescent="0.2">
      <c r="A24" s="306">
        <v>24</v>
      </c>
      <c r="B24" s="307" t="s">
        <v>241</v>
      </c>
      <c r="C24" s="308"/>
      <c r="D24" s="113">
        <v>2.7899159663865545</v>
      </c>
      <c r="E24" s="115">
        <v>83</v>
      </c>
      <c r="F24" s="114">
        <v>53</v>
      </c>
      <c r="G24" s="114">
        <v>99</v>
      </c>
      <c r="H24" s="114">
        <v>70</v>
      </c>
      <c r="I24" s="140">
        <v>107</v>
      </c>
      <c r="J24" s="115">
        <v>-24</v>
      </c>
      <c r="K24" s="116">
        <v>-22.429906542056074</v>
      </c>
    </row>
    <row r="25" spans="1:11" ht="14.1" customHeight="1" x14ac:dyDescent="0.2">
      <c r="A25" s="306">
        <v>25</v>
      </c>
      <c r="B25" s="307" t="s">
        <v>242</v>
      </c>
      <c r="C25" s="308"/>
      <c r="D25" s="113">
        <v>4.6050420168067223</v>
      </c>
      <c r="E25" s="115">
        <v>137</v>
      </c>
      <c r="F25" s="114">
        <v>87</v>
      </c>
      <c r="G25" s="114">
        <v>225</v>
      </c>
      <c r="H25" s="114">
        <v>98</v>
      </c>
      <c r="I25" s="140">
        <v>151</v>
      </c>
      <c r="J25" s="115">
        <v>-14</v>
      </c>
      <c r="K25" s="116">
        <v>-9.2715231788079464</v>
      </c>
    </row>
    <row r="26" spans="1:11" ht="14.1" customHeight="1" x14ac:dyDescent="0.2">
      <c r="A26" s="306">
        <v>26</v>
      </c>
      <c r="B26" s="307" t="s">
        <v>243</v>
      </c>
      <c r="C26" s="308"/>
      <c r="D26" s="113">
        <v>2.9579831932773111</v>
      </c>
      <c r="E26" s="115">
        <v>88</v>
      </c>
      <c r="F26" s="114">
        <v>38</v>
      </c>
      <c r="G26" s="114">
        <v>124</v>
      </c>
      <c r="H26" s="114">
        <v>51</v>
      </c>
      <c r="I26" s="140">
        <v>171</v>
      </c>
      <c r="J26" s="115">
        <v>-83</v>
      </c>
      <c r="K26" s="116">
        <v>-48.538011695906434</v>
      </c>
    </row>
    <row r="27" spans="1:11" ht="14.1" customHeight="1" x14ac:dyDescent="0.2">
      <c r="A27" s="306">
        <v>27</v>
      </c>
      <c r="B27" s="307" t="s">
        <v>244</v>
      </c>
      <c r="C27" s="308"/>
      <c r="D27" s="113">
        <v>1.6470588235294117</v>
      </c>
      <c r="E27" s="115">
        <v>49</v>
      </c>
      <c r="F27" s="114">
        <v>34</v>
      </c>
      <c r="G27" s="114">
        <v>52</v>
      </c>
      <c r="H27" s="114">
        <v>34</v>
      </c>
      <c r="I27" s="140">
        <v>57</v>
      </c>
      <c r="J27" s="115">
        <v>-8</v>
      </c>
      <c r="K27" s="116">
        <v>-14.035087719298245</v>
      </c>
    </row>
    <row r="28" spans="1:11" ht="14.1" customHeight="1" x14ac:dyDescent="0.2">
      <c r="A28" s="306">
        <v>28</v>
      </c>
      <c r="B28" s="307" t="s">
        <v>245</v>
      </c>
      <c r="C28" s="308"/>
      <c r="D28" s="113">
        <v>0.13445378151260504</v>
      </c>
      <c r="E28" s="115">
        <v>4</v>
      </c>
      <c r="F28" s="114">
        <v>3</v>
      </c>
      <c r="G28" s="114">
        <v>6</v>
      </c>
      <c r="H28" s="114">
        <v>7</v>
      </c>
      <c r="I28" s="140">
        <v>8</v>
      </c>
      <c r="J28" s="115">
        <v>-4</v>
      </c>
      <c r="K28" s="116">
        <v>-50</v>
      </c>
    </row>
    <row r="29" spans="1:11" ht="14.1" customHeight="1" x14ac:dyDescent="0.2">
      <c r="A29" s="306">
        <v>29</v>
      </c>
      <c r="B29" s="307" t="s">
        <v>246</v>
      </c>
      <c r="C29" s="308"/>
      <c r="D29" s="113">
        <v>4.9411764705882355</v>
      </c>
      <c r="E29" s="115">
        <v>147</v>
      </c>
      <c r="F29" s="114">
        <v>170</v>
      </c>
      <c r="G29" s="114">
        <v>208</v>
      </c>
      <c r="H29" s="114">
        <v>175</v>
      </c>
      <c r="I29" s="140">
        <v>162</v>
      </c>
      <c r="J29" s="115">
        <v>-15</v>
      </c>
      <c r="K29" s="116">
        <v>-9.2592592592592595</v>
      </c>
    </row>
    <row r="30" spans="1:11" ht="14.1" customHeight="1" x14ac:dyDescent="0.2">
      <c r="A30" s="306" t="s">
        <v>247</v>
      </c>
      <c r="B30" s="307" t="s">
        <v>248</v>
      </c>
      <c r="C30" s="308"/>
      <c r="D30" s="113">
        <v>2.9243697478991595</v>
      </c>
      <c r="E30" s="115">
        <v>87</v>
      </c>
      <c r="F30" s="114">
        <v>118</v>
      </c>
      <c r="G30" s="114">
        <v>125</v>
      </c>
      <c r="H30" s="114">
        <v>96</v>
      </c>
      <c r="I30" s="140">
        <v>85</v>
      </c>
      <c r="J30" s="115">
        <v>2</v>
      </c>
      <c r="K30" s="116">
        <v>2.3529411764705883</v>
      </c>
    </row>
    <row r="31" spans="1:11" ht="14.1" customHeight="1" x14ac:dyDescent="0.2">
      <c r="A31" s="306" t="s">
        <v>249</v>
      </c>
      <c r="B31" s="307" t="s">
        <v>250</v>
      </c>
      <c r="C31" s="308"/>
      <c r="D31" s="113" t="s">
        <v>513</v>
      </c>
      <c r="E31" s="115" t="s">
        <v>513</v>
      </c>
      <c r="F31" s="114">
        <v>52</v>
      </c>
      <c r="G31" s="114">
        <v>83</v>
      </c>
      <c r="H31" s="114">
        <v>79</v>
      </c>
      <c r="I31" s="140">
        <v>77</v>
      </c>
      <c r="J31" s="115" t="s">
        <v>513</v>
      </c>
      <c r="K31" s="116" t="s">
        <v>513</v>
      </c>
    </row>
    <row r="32" spans="1:11" ht="14.1" customHeight="1" x14ac:dyDescent="0.2">
      <c r="A32" s="306">
        <v>31</v>
      </c>
      <c r="B32" s="307" t="s">
        <v>251</v>
      </c>
      <c r="C32" s="308"/>
      <c r="D32" s="113">
        <v>0.47058823529411764</v>
      </c>
      <c r="E32" s="115">
        <v>14</v>
      </c>
      <c r="F32" s="114">
        <v>9</v>
      </c>
      <c r="G32" s="114">
        <v>13</v>
      </c>
      <c r="H32" s="114">
        <v>9</v>
      </c>
      <c r="I32" s="140">
        <v>15</v>
      </c>
      <c r="J32" s="115">
        <v>-1</v>
      </c>
      <c r="K32" s="116">
        <v>-6.666666666666667</v>
      </c>
    </row>
    <row r="33" spans="1:11" ht="14.1" customHeight="1" x14ac:dyDescent="0.2">
      <c r="A33" s="306">
        <v>32</v>
      </c>
      <c r="B33" s="307" t="s">
        <v>252</v>
      </c>
      <c r="C33" s="308"/>
      <c r="D33" s="113">
        <v>4.9411764705882355</v>
      </c>
      <c r="E33" s="115">
        <v>147</v>
      </c>
      <c r="F33" s="114">
        <v>91</v>
      </c>
      <c r="G33" s="114">
        <v>195</v>
      </c>
      <c r="H33" s="114">
        <v>199</v>
      </c>
      <c r="I33" s="140">
        <v>180</v>
      </c>
      <c r="J33" s="115">
        <v>-33</v>
      </c>
      <c r="K33" s="116">
        <v>-18.333333333333332</v>
      </c>
    </row>
    <row r="34" spans="1:11" ht="14.1" customHeight="1" x14ac:dyDescent="0.2">
      <c r="A34" s="306">
        <v>33</v>
      </c>
      <c r="B34" s="307" t="s">
        <v>253</v>
      </c>
      <c r="C34" s="308"/>
      <c r="D34" s="113">
        <v>2.8907563025210083</v>
      </c>
      <c r="E34" s="115">
        <v>86</v>
      </c>
      <c r="F34" s="114">
        <v>38</v>
      </c>
      <c r="G34" s="114">
        <v>90</v>
      </c>
      <c r="H34" s="114">
        <v>66</v>
      </c>
      <c r="I34" s="140">
        <v>95</v>
      </c>
      <c r="J34" s="115">
        <v>-9</v>
      </c>
      <c r="K34" s="116">
        <v>-9.473684210526315</v>
      </c>
    </row>
    <row r="35" spans="1:11" ht="14.1" customHeight="1" x14ac:dyDescent="0.2">
      <c r="A35" s="306">
        <v>34</v>
      </c>
      <c r="B35" s="307" t="s">
        <v>254</v>
      </c>
      <c r="C35" s="308"/>
      <c r="D35" s="113">
        <v>2.8235294117647061</v>
      </c>
      <c r="E35" s="115">
        <v>84</v>
      </c>
      <c r="F35" s="114">
        <v>55</v>
      </c>
      <c r="G35" s="114">
        <v>87</v>
      </c>
      <c r="H35" s="114">
        <v>54</v>
      </c>
      <c r="I35" s="140">
        <v>61</v>
      </c>
      <c r="J35" s="115">
        <v>23</v>
      </c>
      <c r="K35" s="116">
        <v>37.704918032786885</v>
      </c>
    </row>
    <row r="36" spans="1:11" ht="14.1" customHeight="1" x14ac:dyDescent="0.2">
      <c r="A36" s="306">
        <v>41</v>
      </c>
      <c r="B36" s="307" t="s">
        <v>255</v>
      </c>
      <c r="C36" s="308"/>
      <c r="D36" s="113">
        <v>0.40336134453781514</v>
      </c>
      <c r="E36" s="115">
        <v>12</v>
      </c>
      <c r="F36" s="114">
        <v>4</v>
      </c>
      <c r="G36" s="114">
        <v>14</v>
      </c>
      <c r="H36" s="114">
        <v>13</v>
      </c>
      <c r="I36" s="140">
        <v>10</v>
      </c>
      <c r="J36" s="115">
        <v>2</v>
      </c>
      <c r="K36" s="116">
        <v>20</v>
      </c>
    </row>
    <row r="37" spans="1:11" ht="14.1" customHeight="1" x14ac:dyDescent="0.2">
      <c r="A37" s="306">
        <v>42</v>
      </c>
      <c r="B37" s="307" t="s">
        <v>256</v>
      </c>
      <c r="C37" s="308"/>
      <c r="D37" s="113">
        <v>0.10084033613445378</v>
      </c>
      <c r="E37" s="115">
        <v>3</v>
      </c>
      <c r="F37" s="114" t="s">
        <v>513</v>
      </c>
      <c r="G37" s="114">
        <v>8</v>
      </c>
      <c r="H37" s="114">
        <v>6</v>
      </c>
      <c r="I37" s="140">
        <v>6</v>
      </c>
      <c r="J37" s="115">
        <v>-3</v>
      </c>
      <c r="K37" s="116">
        <v>-50</v>
      </c>
    </row>
    <row r="38" spans="1:11" ht="14.1" customHeight="1" x14ac:dyDescent="0.2">
      <c r="A38" s="306">
        <v>43</v>
      </c>
      <c r="B38" s="307" t="s">
        <v>257</v>
      </c>
      <c r="C38" s="308"/>
      <c r="D38" s="113">
        <v>0.5714285714285714</v>
      </c>
      <c r="E38" s="115">
        <v>17</v>
      </c>
      <c r="F38" s="114">
        <v>10</v>
      </c>
      <c r="G38" s="114">
        <v>24</v>
      </c>
      <c r="H38" s="114">
        <v>12</v>
      </c>
      <c r="I38" s="140">
        <v>11</v>
      </c>
      <c r="J38" s="115">
        <v>6</v>
      </c>
      <c r="K38" s="116">
        <v>54.545454545454547</v>
      </c>
    </row>
    <row r="39" spans="1:11" ht="14.1" customHeight="1" x14ac:dyDescent="0.2">
      <c r="A39" s="306">
        <v>51</v>
      </c>
      <c r="B39" s="307" t="s">
        <v>258</v>
      </c>
      <c r="C39" s="308"/>
      <c r="D39" s="113">
        <v>8.3361344537815132</v>
      </c>
      <c r="E39" s="115">
        <v>248</v>
      </c>
      <c r="F39" s="114">
        <v>164</v>
      </c>
      <c r="G39" s="114">
        <v>265</v>
      </c>
      <c r="H39" s="114">
        <v>187</v>
      </c>
      <c r="I39" s="140">
        <v>291</v>
      </c>
      <c r="J39" s="115">
        <v>-43</v>
      </c>
      <c r="K39" s="116">
        <v>-14.776632302405499</v>
      </c>
    </row>
    <row r="40" spans="1:11" ht="14.1" customHeight="1" x14ac:dyDescent="0.2">
      <c r="A40" s="306" t="s">
        <v>259</v>
      </c>
      <c r="B40" s="307" t="s">
        <v>260</v>
      </c>
      <c r="C40" s="308"/>
      <c r="D40" s="113">
        <v>7.2941176470588234</v>
      </c>
      <c r="E40" s="115">
        <v>217</v>
      </c>
      <c r="F40" s="114">
        <v>159</v>
      </c>
      <c r="G40" s="114">
        <v>238</v>
      </c>
      <c r="H40" s="114">
        <v>152</v>
      </c>
      <c r="I40" s="140">
        <v>261</v>
      </c>
      <c r="J40" s="115">
        <v>-44</v>
      </c>
      <c r="K40" s="116">
        <v>-16.85823754789272</v>
      </c>
    </row>
    <row r="41" spans="1:11" ht="14.1" customHeight="1" x14ac:dyDescent="0.2">
      <c r="A41" s="306"/>
      <c r="B41" s="307" t="s">
        <v>261</v>
      </c>
      <c r="C41" s="308"/>
      <c r="D41" s="113">
        <v>6.9579831932773111</v>
      </c>
      <c r="E41" s="115">
        <v>207</v>
      </c>
      <c r="F41" s="114">
        <v>143</v>
      </c>
      <c r="G41" s="114">
        <v>218</v>
      </c>
      <c r="H41" s="114">
        <v>143</v>
      </c>
      <c r="I41" s="140">
        <v>245</v>
      </c>
      <c r="J41" s="115">
        <v>-38</v>
      </c>
      <c r="K41" s="116">
        <v>-15.510204081632653</v>
      </c>
    </row>
    <row r="42" spans="1:11" ht="14.1" customHeight="1" x14ac:dyDescent="0.2">
      <c r="A42" s="306">
        <v>52</v>
      </c>
      <c r="B42" s="307" t="s">
        <v>262</v>
      </c>
      <c r="C42" s="308"/>
      <c r="D42" s="113">
        <v>10.252100840336135</v>
      </c>
      <c r="E42" s="115">
        <v>305</v>
      </c>
      <c r="F42" s="114">
        <v>257</v>
      </c>
      <c r="G42" s="114">
        <v>257</v>
      </c>
      <c r="H42" s="114">
        <v>270</v>
      </c>
      <c r="I42" s="140">
        <v>233</v>
      </c>
      <c r="J42" s="115">
        <v>72</v>
      </c>
      <c r="K42" s="116">
        <v>30.901287553648068</v>
      </c>
    </row>
    <row r="43" spans="1:11" ht="14.1" customHeight="1" x14ac:dyDescent="0.2">
      <c r="A43" s="306" t="s">
        <v>263</v>
      </c>
      <c r="B43" s="307" t="s">
        <v>264</v>
      </c>
      <c r="C43" s="308"/>
      <c r="D43" s="113">
        <v>9.5126050420168067</v>
      </c>
      <c r="E43" s="115">
        <v>283</v>
      </c>
      <c r="F43" s="114">
        <v>240</v>
      </c>
      <c r="G43" s="114">
        <v>236</v>
      </c>
      <c r="H43" s="114">
        <v>229</v>
      </c>
      <c r="I43" s="140">
        <v>192</v>
      </c>
      <c r="J43" s="115">
        <v>91</v>
      </c>
      <c r="K43" s="116">
        <v>47.395833333333336</v>
      </c>
    </row>
    <row r="44" spans="1:11" ht="14.1" customHeight="1" x14ac:dyDescent="0.2">
      <c r="A44" s="306">
        <v>53</v>
      </c>
      <c r="B44" s="307" t="s">
        <v>265</v>
      </c>
      <c r="C44" s="308"/>
      <c r="D44" s="113">
        <v>0.5714285714285714</v>
      </c>
      <c r="E44" s="115">
        <v>17</v>
      </c>
      <c r="F44" s="114">
        <v>19</v>
      </c>
      <c r="G44" s="114">
        <v>18</v>
      </c>
      <c r="H44" s="114">
        <v>26</v>
      </c>
      <c r="I44" s="140">
        <v>15</v>
      </c>
      <c r="J44" s="115">
        <v>2</v>
      </c>
      <c r="K44" s="116">
        <v>13.333333333333334</v>
      </c>
    </row>
    <row r="45" spans="1:11" ht="14.1" customHeight="1" x14ac:dyDescent="0.2">
      <c r="A45" s="306" t="s">
        <v>266</v>
      </c>
      <c r="B45" s="307" t="s">
        <v>267</v>
      </c>
      <c r="C45" s="308"/>
      <c r="D45" s="113">
        <v>0.5714285714285714</v>
      </c>
      <c r="E45" s="115">
        <v>17</v>
      </c>
      <c r="F45" s="114">
        <v>18</v>
      </c>
      <c r="G45" s="114">
        <v>16</v>
      </c>
      <c r="H45" s="114">
        <v>25</v>
      </c>
      <c r="I45" s="140">
        <v>15</v>
      </c>
      <c r="J45" s="115">
        <v>2</v>
      </c>
      <c r="K45" s="116">
        <v>13.333333333333334</v>
      </c>
    </row>
    <row r="46" spans="1:11" ht="14.1" customHeight="1" x14ac:dyDescent="0.2">
      <c r="A46" s="306">
        <v>54</v>
      </c>
      <c r="B46" s="307" t="s">
        <v>268</v>
      </c>
      <c r="C46" s="308"/>
      <c r="D46" s="113">
        <v>6.0168067226890756</v>
      </c>
      <c r="E46" s="115">
        <v>179</v>
      </c>
      <c r="F46" s="114">
        <v>133</v>
      </c>
      <c r="G46" s="114">
        <v>169</v>
      </c>
      <c r="H46" s="114">
        <v>141</v>
      </c>
      <c r="I46" s="140">
        <v>145</v>
      </c>
      <c r="J46" s="115">
        <v>34</v>
      </c>
      <c r="K46" s="116">
        <v>23.448275862068964</v>
      </c>
    </row>
    <row r="47" spans="1:11" ht="14.1" customHeight="1" x14ac:dyDescent="0.2">
      <c r="A47" s="306">
        <v>61</v>
      </c>
      <c r="B47" s="307" t="s">
        <v>269</v>
      </c>
      <c r="C47" s="308"/>
      <c r="D47" s="113">
        <v>1.4789915966386555</v>
      </c>
      <c r="E47" s="115">
        <v>44</v>
      </c>
      <c r="F47" s="114">
        <v>38</v>
      </c>
      <c r="G47" s="114">
        <v>81</v>
      </c>
      <c r="H47" s="114">
        <v>47</v>
      </c>
      <c r="I47" s="140">
        <v>75</v>
      </c>
      <c r="J47" s="115">
        <v>-31</v>
      </c>
      <c r="K47" s="116">
        <v>-41.333333333333336</v>
      </c>
    </row>
    <row r="48" spans="1:11" ht="14.1" customHeight="1" x14ac:dyDescent="0.2">
      <c r="A48" s="306">
        <v>62</v>
      </c>
      <c r="B48" s="307" t="s">
        <v>270</v>
      </c>
      <c r="C48" s="308"/>
      <c r="D48" s="113">
        <v>7.3277310924369745</v>
      </c>
      <c r="E48" s="115">
        <v>218</v>
      </c>
      <c r="F48" s="114">
        <v>184</v>
      </c>
      <c r="G48" s="114">
        <v>291</v>
      </c>
      <c r="H48" s="114">
        <v>220</v>
      </c>
      <c r="I48" s="140">
        <v>200</v>
      </c>
      <c r="J48" s="115">
        <v>18</v>
      </c>
      <c r="K48" s="116">
        <v>9</v>
      </c>
    </row>
    <row r="49" spans="1:11" ht="14.1" customHeight="1" x14ac:dyDescent="0.2">
      <c r="A49" s="306">
        <v>63</v>
      </c>
      <c r="B49" s="307" t="s">
        <v>271</v>
      </c>
      <c r="C49" s="308"/>
      <c r="D49" s="113">
        <v>2.8235294117647061</v>
      </c>
      <c r="E49" s="115">
        <v>84</v>
      </c>
      <c r="F49" s="114">
        <v>83</v>
      </c>
      <c r="G49" s="114">
        <v>138</v>
      </c>
      <c r="H49" s="114">
        <v>112</v>
      </c>
      <c r="I49" s="140">
        <v>85</v>
      </c>
      <c r="J49" s="115">
        <v>-1</v>
      </c>
      <c r="K49" s="116">
        <v>-1.1764705882352942</v>
      </c>
    </row>
    <row r="50" spans="1:11" ht="14.1" customHeight="1" x14ac:dyDescent="0.2">
      <c r="A50" s="306" t="s">
        <v>272</v>
      </c>
      <c r="B50" s="307" t="s">
        <v>273</v>
      </c>
      <c r="C50" s="308"/>
      <c r="D50" s="113">
        <v>0.20168067226890757</v>
      </c>
      <c r="E50" s="115">
        <v>6</v>
      </c>
      <c r="F50" s="114">
        <v>5</v>
      </c>
      <c r="G50" s="114">
        <v>24</v>
      </c>
      <c r="H50" s="114">
        <v>13</v>
      </c>
      <c r="I50" s="140">
        <v>9</v>
      </c>
      <c r="J50" s="115">
        <v>-3</v>
      </c>
      <c r="K50" s="116">
        <v>-33.333333333333336</v>
      </c>
    </row>
    <row r="51" spans="1:11" ht="14.1" customHeight="1" x14ac:dyDescent="0.2">
      <c r="A51" s="306" t="s">
        <v>274</v>
      </c>
      <c r="B51" s="307" t="s">
        <v>275</v>
      </c>
      <c r="C51" s="308"/>
      <c r="D51" s="113">
        <v>2.4873949579831933</v>
      </c>
      <c r="E51" s="115">
        <v>74</v>
      </c>
      <c r="F51" s="114">
        <v>75</v>
      </c>
      <c r="G51" s="114">
        <v>96</v>
      </c>
      <c r="H51" s="114">
        <v>93</v>
      </c>
      <c r="I51" s="140">
        <v>72</v>
      </c>
      <c r="J51" s="115">
        <v>2</v>
      </c>
      <c r="K51" s="116">
        <v>2.7777777777777777</v>
      </c>
    </row>
    <row r="52" spans="1:11" ht="14.1" customHeight="1" x14ac:dyDescent="0.2">
      <c r="A52" s="306">
        <v>71</v>
      </c>
      <c r="B52" s="307" t="s">
        <v>276</v>
      </c>
      <c r="C52" s="308"/>
      <c r="D52" s="113">
        <v>7.1596638655462188</v>
      </c>
      <c r="E52" s="115">
        <v>213</v>
      </c>
      <c r="F52" s="114">
        <v>133</v>
      </c>
      <c r="G52" s="114">
        <v>277</v>
      </c>
      <c r="H52" s="114">
        <v>155</v>
      </c>
      <c r="I52" s="140">
        <v>221</v>
      </c>
      <c r="J52" s="115">
        <v>-8</v>
      </c>
      <c r="K52" s="116">
        <v>-3.6199095022624435</v>
      </c>
    </row>
    <row r="53" spans="1:11" ht="14.1" customHeight="1" x14ac:dyDescent="0.2">
      <c r="A53" s="306" t="s">
        <v>277</v>
      </c>
      <c r="B53" s="307" t="s">
        <v>278</v>
      </c>
      <c r="C53" s="308"/>
      <c r="D53" s="113">
        <v>2.1176470588235294</v>
      </c>
      <c r="E53" s="115">
        <v>63</v>
      </c>
      <c r="F53" s="114">
        <v>30</v>
      </c>
      <c r="G53" s="114">
        <v>105</v>
      </c>
      <c r="H53" s="114">
        <v>43</v>
      </c>
      <c r="I53" s="140">
        <v>62</v>
      </c>
      <c r="J53" s="115">
        <v>1</v>
      </c>
      <c r="K53" s="116">
        <v>1.6129032258064515</v>
      </c>
    </row>
    <row r="54" spans="1:11" ht="14.1" customHeight="1" x14ac:dyDescent="0.2">
      <c r="A54" s="306" t="s">
        <v>279</v>
      </c>
      <c r="B54" s="307" t="s">
        <v>280</v>
      </c>
      <c r="C54" s="308"/>
      <c r="D54" s="113">
        <v>4.4033613445378155</v>
      </c>
      <c r="E54" s="115">
        <v>131</v>
      </c>
      <c r="F54" s="114">
        <v>94</v>
      </c>
      <c r="G54" s="114">
        <v>160</v>
      </c>
      <c r="H54" s="114">
        <v>103</v>
      </c>
      <c r="I54" s="140">
        <v>138</v>
      </c>
      <c r="J54" s="115">
        <v>-7</v>
      </c>
      <c r="K54" s="116">
        <v>-5.0724637681159424</v>
      </c>
    </row>
    <row r="55" spans="1:11" ht="14.1" customHeight="1" x14ac:dyDescent="0.2">
      <c r="A55" s="306">
        <v>72</v>
      </c>
      <c r="B55" s="307" t="s">
        <v>281</v>
      </c>
      <c r="C55" s="308"/>
      <c r="D55" s="113">
        <v>2.2857142857142856</v>
      </c>
      <c r="E55" s="115">
        <v>68</v>
      </c>
      <c r="F55" s="114">
        <v>24</v>
      </c>
      <c r="G55" s="114">
        <v>80</v>
      </c>
      <c r="H55" s="114">
        <v>44</v>
      </c>
      <c r="I55" s="140">
        <v>71</v>
      </c>
      <c r="J55" s="115">
        <v>-3</v>
      </c>
      <c r="K55" s="116">
        <v>-4.225352112676056</v>
      </c>
    </row>
    <row r="56" spans="1:11" ht="14.1" customHeight="1" x14ac:dyDescent="0.2">
      <c r="A56" s="306" t="s">
        <v>282</v>
      </c>
      <c r="B56" s="307" t="s">
        <v>283</v>
      </c>
      <c r="C56" s="308"/>
      <c r="D56" s="113">
        <v>0.6386554621848739</v>
      </c>
      <c r="E56" s="115">
        <v>19</v>
      </c>
      <c r="F56" s="114">
        <v>3</v>
      </c>
      <c r="G56" s="114">
        <v>25</v>
      </c>
      <c r="H56" s="114">
        <v>17</v>
      </c>
      <c r="I56" s="140">
        <v>21</v>
      </c>
      <c r="J56" s="115">
        <v>-2</v>
      </c>
      <c r="K56" s="116">
        <v>-9.5238095238095237</v>
      </c>
    </row>
    <row r="57" spans="1:11" ht="14.1" customHeight="1" x14ac:dyDescent="0.2">
      <c r="A57" s="306" t="s">
        <v>284</v>
      </c>
      <c r="B57" s="307" t="s">
        <v>285</v>
      </c>
      <c r="C57" s="308"/>
      <c r="D57" s="113">
        <v>0.87394957983193278</v>
      </c>
      <c r="E57" s="115">
        <v>26</v>
      </c>
      <c r="F57" s="114">
        <v>8</v>
      </c>
      <c r="G57" s="114">
        <v>12</v>
      </c>
      <c r="H57" s="114">
        <v>16</v>
      </c>
      <c r="I57" s="140">
        <v>21</v>
      </c>
      <c r="J57" s="115">
        <v>5</v>
      </c>
      <c r="K57" s="116">
        <v>23.80952380952381</v>
      </c>
    </row>
    <row r="58" spans="1:11" ht="14.1" customHeight="1" x14ac:dyDescent="0.2">
      <c r="A58" s="306">
        <v>73</v>
      </c>
      <c r="B58" s="307" t="s">
        <v>286</v>
      </c>
      <c r="C58" s="308"/>
      <c r="D58" s="113">
        <v>1.1764705882352942</v>
      </c>
      <c r="E58" s="115">
        <v>35</v>
      </c>
      <c r="F58" s="114">
        <v>15</v>
      </c>
      <c r="G58" s="114">
        <v>45</v>
      </c>
      <c r="H58" s="114">
        <v>30</v>
      </c>
      <c r="I58" s="140">
        <v>15</v>
      </c>
      <c r="J58" s="115">
        <v>20</v>
      </c>
      <c r="K58" s="116">
        <v>133.33333333333334</v>
      </c>
    </row>
    <row r="59" spans="1:11" ht="14.1" customHeight="1" x14ac:dyDescent="0.2">
      <c r="A59" s="306" t="s">
        <v>287</v>
      </c>
      <c r="B59" s="307" t="s">
        <v>288</v>
      </c>
      <c r="C59" s="308"/>
      <c r="D59" s="113">
        <v>1.0756302521008403</v>
      </c>
      <c r="E59" s="115">
        <v>32</v>
      </c>
      <c r="F59" s="114">
        <v>13</v>
      </c>
      <c r="G59" s="114">
        <v>35</v>
      </c>
      <c r="H59" s="114">
        <v>27</v>
      </c>
      <c r="I59" s="140">
        <v>8</v>
      </c>
      <c r="J59" s="115">
        <v>24</v>
      </c>
      <c r="K59" s="116" t="s">
        <v>514</v>
      </c>
    </row>
    <row r="60" spans="1:11" ht="14.1" customHeight="1" x14ac:dyDescent="0.2">
      <c r="A60" s="306">
        <v>81</v>
      </c>
      <c r="B60" s="307" t="s">
        <v>289</v>
      </c>
      <c r="C60" s="308"/>
      <c r="D60" s="113">
        <v>5.4117647058823533</v>
      </c>
      <c r="E60" s="115">
        <v>161</v>
      </c>
      <c r="F60" s="114">
        <v>124</v>
      </c>
      <c r="G60" s="114">
        <v>213</v>
      </c>
      <c r="H60" s="114">
        <v>151</v>
      </c>
      <c r="I60" s="140">
        <v>211</v>
      </c>
      <c r="J60" s="115">
        <v>-50</v>
      </c>
      <c r="K60" s="116">
        <v>-23.696682464454977</v>
      </c>
    </row>
    <row r="61" spans="1:11" ht="14.1" customHeight="1" x14ac:dyDescent="0.2">
      <c r="A61" s="306" t="s">
        <v>290</v>
      </c>
      <c r="B61" s="307" t="s">
        <v>291</v>
      </c>
      <c r="C61" s="308"/>
      <c r="D61" s="113">
        <v>2.1848739495798317</v>
      </c>
      <c r="E61" s="115">
        <v>65</v>
      </c>
      <c r="F61" s="114">
        <v>31</v>
      </c>
      <c r="G61" s="114">
        <v>74</v>
      </c>
      <c r="H61" s="114">
        <v>46</v>
      </c>
      <c r="I61" s="140">
        <v>69</v>
      </c>
      <c r="J61" s="115">
        <v>-4</v>
      </c>
      <c r="K61" s="116">
        <v>-5.7971014492753623</v>
      </c>
    </row>
    <row r="62" spans="1:11" ht="14.1" customHeight="1" x14ac:dyDescent="0.2">
      <c r="A62" s="306" t="s">
        <v>292</v>
      </c>
      <c r="B62" s="307" t="s">
        <v>293</v>
      </c>
      <c r="C62" s="308"/>
      <c r="D62" s="113">
        <v>1.6134453781512605</v>
      </c>
      <c r="E62" s="115">
        <v>48</v>
      </c>
      <c r="F62" s="114">
        <v>44</v>
      </c>
      <c r="G62" s="114">
        <v>86</v>
      </c>
      <c r="H62" s="114">
        <v>59</v>
      </c>
      <c r="I62" s="140">
        <v>65</v>
      </c>
      <c r="J62" s="115">
        <v>-17</v>
      </c>
      <c r="K62" s="116">
        <v>-26.153846153846153</v>
      </c>
    </row>
    <row r="63" spans="1:11" ht="14.1" customHeight="1" x14ac:dyDescent="0.2">
      <c r="A63" s="306"/>
      <c r="B63" s="307" t="s">
        <v>294</v>
      </c>
      <c r="C63" s="308"/>
      <c r="D63" s="113">
        <v>1.3781512605042017</v>
      </c>
      <c r="E63" s="115">
        <v>41</v>
      </c>
      <c r="F63" s="114">
        <v>35</v>
      </c>
      <c r="G63" s="114">
        <v>68</v>
      </c>
      <c r="H63" s="114">
        <v>50</v>
      </c>
      <c r="I63" s="140">
        <v>55</v>
      </c>
      <c r="J63" s="115">
        <v>-14</v>
      </c>
      <c r="K63" s="116">
        <v>-25.454545454545453</v>
      </c>
    </row>
    <row r="64" spans="1:11" ht="14.1" customHeight="1" x14ac:dyDescent="0.2">
      <c r="A64" s="306" t="s">
        <v>295</v>
      </c>
      <c r="B64" s="307" t="s">
        <v>296</v>
      </c>
      <c r="C64" s="308"/>
      <c r="D64" s="113">
        <v>0.50420168067226889</v>
      </c>
      <c r="E64" s="115">
        <v>15</v>
      </c>
      <c r="F64" s="114">
        <v>20</v>
      </c>
      <c r="G64" s="114">
        <v>16</v>
      </c>
      <c r="H64" s="114">
        <v>12</v>
      </c>
      <c r="I64" s="140">
        <v>14</v>
      </c>
      <c r="J64" s="115">
        <v>1</v>
      </c>
      <c r="K64" s="116">
        <v>7.1428571428571432</v>
      </c>
    </row>
    <row r="65" spans="1:11" ht="14.1" customHeight="1" x14ac:dyDescent="0.2">
      <c r="A65" s="306" t="s">
        <v>297</v>
      </c>
      <c r="B65" s="307" t="s">
        <v>298</v>
      </c>
      <c r="C65" s="308"/>
      <c r="D65" s="113">
        <v>0.43697478991596639</v>
      </c>
      <c r="E65" s="115">
        <v>13</v>
      </c>
      <c r="F65" s="114">
        <v>14</v>
      </c>
      <c r="G65" s="114">
        <v>25</v>
      </c>
      <c r="H65" s="114">
        <v>18</v>
      </c>
      <c r="I65" s="140">
        <v>28</v>
      </c>
      <c r="J65" s="115">
        <v>-15</v>
      </c>
      <c r="K65" s="116">
        <v>-53.571428571428569</v>
      </c>
    </row>
    <row r="66" spans="1:11" ht="14.1" customHeight="1" x14ac:dyDescent="0.2">
      <c r="A66" s="306">
        <v>82</v>
      </c>
      <c r="B66" s="307" t="s">
        <v>299</v>
      </c>
      <c r="C66" s="308"/>
      <c r="D66" s="113">
        <v>2.9915966386554622</v>
      </c>
      <c r="E66" s="115">
        <v>89</v>
      </c>
      <c r="F66" s="114">
        <v>114</v>
      </c>
      <c r="G66" s="114">
        <v>153</v>
      </c>
      <c r="H66" s="114">
        <v>82</v>
      </c>
      <c r="I66" s="140">
        <v>88</v>
      </c>
      <c r="J66" s="115">
        <v>1</v>
      </c>
      <c r="K66" s="116">
        <v>1.1363636363636365</v>
      </c>
    </row>
    <row r="67" spans="1:11" ht="14.1" customHeight="1" x14ac:dyDescent="0.2">
      <c r="A67" s="306" t="s">
        <v>300</v>
      </c>
      <c r="B67" s="307" t="s">
        <v>301</v>
      </c>
      <c r="C67" s="308"/>
      <c r="D67" s="113">
        <v>2.1512605042016806</v>
      </c>
      <c r="E67" s="115">
        <v>64</v>
      </c>
      <c r="F67" s="114">
        <v>77</v>
      </c>
      <c r="G67" s="114">
        <v>97</v>
      </c>
      <c r="H67" s="114">
        <v>56</v>
      </c>
      <c r="I67" s="140">
        <v>61</v>
      </c>
      <c r="J67" s="115">
        <v>3</v>
      </c>
      <c r="K67" s="116">
        <v>4.918032786885246</v>
      </c>
    </row>
    <row r="68" spans="1:11" ht="14.1" customHeight="1" x14ac:dyDescent="0.2">
      <c r="A68" s="306" t="s">
        <v>302</v>
      </c>
      <c r="B68" s="307" t="s">
        <v>303</v>
      </c>
      <c r="C68" s="308"/>
      <c r="D68" s="113">
        <v>0.43697478991596639</v>
      </c>
      <c r="E68" s="115">
        <v>13</v>
      </c>
      <c r="F68" s="114">
        <v>30</v>
      </c>
      <c r="G68" s="114">
        <v>38</v>
      </c>
      <c r="H68" s="114">
        <v>17</v>
      </c>
      <c r="I68" s="140">
        <v>15</v>
      </c>
      <c r="J68" s="115">
        <v>-2</v>
      </c>
      <c r="K68" s="116">
        <v>-13.333333333333334</v>
      </c>
    </row>
    <row r="69" spans="1:11" ht="14.1" customHeight="1" x14ac:dyDescent="0.2">
      <c r="A69" s="306">
        <v>83</v>
      </c>
      <c r="B69" s="307" t="s">
        <v>304</v>
      </c>
      <c r="C69" s="308"/>
      <c r="D69" s="113">
        <v>4.4033613445378155</v>
      </c>
      <c r="E69" s="115">
        <v>131</v>
      </c>
      <c r="F69" s="114">
        <v>144</v>
      </c>
      <c r="G69" s="114">
        <v>315</v>
      </c>
      <c r="H69" s="114">
        <v>134</v>
      </c>
      <c r="I69" s="140">
        <v>168</v>
      </c>
      <c r="J69" s="115">
        <v>-37</v>
      </c>
      <c r="K69" s="116">
        <v>-22.023809523809526</v>
      </c>
    </row>
    <row r="70" spans="1:11" ht="14.1" customHeight="1" x14ac:dyDescent="0.2">
      <c r="A70" s="306" t="s">
        <v>305</v>
      </c>
      <c r="B70" s="307" t="s">
        <v>306</v>
      </c>
      <c r="C70" s="308"/>
      <c r="D70" s="113">
        <v>3.1596638655462184</v>
      </c>
      <c r="E70" s="115">
        <v>94</v>
      </c>
      <c r="F70" s="114">
        <v>104</v>
      </c>
      <c r="G70" s="114">
        <v>260</v>
      </c>
      <c r="H70" s="114">
        <v>103</v>
      </c>
      <c r="I70" s="140">
        <v>122</v>
      </c>
      <c r="J70" s="115">
        <v>-28</v>
      </c>
      <c r="K70" s="116">
        <v>-22.950819672131146</v>
      </c>
    </row>
    <row r="71" spans="1:11" ht="14.1" customHeight="1" x14ac:dyDescent="0.2">
      <c r="A71" s="306"/>
      <c r="B71" s="307" t="s">
        <v>307</v>
      </c>
      <c r="C71" s="308"/>
      <c r="D71" s="113">
        <v>1.2436974789915967</v>
      </c>
      <c r="E71" s="115">
        <v>37</v>
      </c>
      <c r="F71" s="114">
        <v>44</v>
      </c>
      <c r="G71" s="114">
        <v>124</v>
      </c>
      <c r="H71" s="114">
        <v>41</v>
      </c>
      <c r="I71" s="140">
        <v>41</v>
      </c>
      <c r="J71" s="115">
        <v>-4</v>
      </c>
      <c r="K71" s="116">
        <v>-9.7560975609756095</v>
      </c>
    </row>
    <row r="72" spans="1:11" ht="14.1" customHeight="1" x14ac:dyDescent="0.2">
      <c r="A72" s="306">
        <v>84</v>
      </c>
      <c r="B72" s="307" t="s">
        <v>308</v>
      </c>
      <c r="C72" s="308"/>
      <c r="D72" s="113">
        <v>0.80672268907563027</v>
      </c>
      <c r="E72" s="115">
        <v>24</v>
      </c>
      <c r="F72" s="114">
        <v>18</v>
      </c>
      <c r="G72" s="114">
        <v>39</v>
      </c>
      <c r="H72" s="114">
        <v>13</v>
      </c>
      <c r="I72" s="140">
        <v>25</v>
      </c>
      <c r="J72" s="115">
        <v>-1</v>
      </c>
      <c r="K72" s="116">
        <v>-4</v>
      </c>
    </row>
    <row r="73" spans="1:11" ht="14.1" customHeight="1" x14ac:dyDescent="0.2">
      <c r="A73" s="306" t="s">
        <v>309</v>
      </c>
      <c r="B73" s="307" t="s">
        <v>310</v>
      </c>
      <c r="C73" s="308"/>
      <c r="D73" s="113">
        <v>0.30252100840336132</v>
      </c>
      <c r="E73" s="115">
        <v>9</v>
      </c>
      <c r="F73" s="114">
        <v>6</v>
      </c>
      <c r="G73" s="114">
        <v>13</v>
      </c>
      <c r="H73" s="114">
        <v>4</v>
      </c>
      <c r="I73" s="140">
        <v>8</v>
      </c>
      <c r="J73" s="115">
        <v>1</v>
      </c>
      <c r="K73" s="116">
        <v>12.5</v>
      </c>
    </row>
    <row r="74" spans="1:11" ht="14.1" customHeight="1" x14ac:dyDescent="0.2">
      <c r="A74" s="306" t="s">
        <v>311</v>
      </c>
      <c r="B74" s="307" t="s">
        <v>312</v>
      </c>
      <c r="C74" s="308"/>
      <c r="D74" s="113" t="s">
        <v>513</v>
      </c>
      <c r="E74" s="115" t="s">
        <v>513</v>
      </c>
      <c r="F74" s="114" t="s">
        <v>513</v>
      </c>
      <c r="G74" s="114">
        <v>3</v>
      </c>
      <c r="H74" s="114" t="s">
        <v>513</v>
      </c>
      <c r="I74" s="140">
        <v>6</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0.20168067226890757</v>
      </c>
      <c r="E76" s="115">
        <v>6</v>
      </c>
      <c r="F76" s="114" t="s">
        <v>513</v>
      </c>
      <c r="G76" s="114">
        <v>4</v>
      </c>
      <c r="H76" s="114" t="s">
        <v>513</v>
      </c>
      <c r="I76" s="140">
        <v>5</v>
      </c>
      <c r="J76" s="115">
        <v>1</v>
      </c>
      <c r="K76" s="116">
        <v>20</v>
      </c>
    </row>
    <row r="77" spans="1:11" ht="14.1" customHeight="1" x14ac:dyDescent="0.2">
      <c r="A77" s="306">
        <v>92</v>
      </c>
      <c r="B77" s="307" t="s">
        <v>316</v>
      </c>
      <c r="C77" s="308"/>
      <c r="D77" s="113">
        <v>0.26890756302521007</v>
      </c>
      <c r="E77" s="115">
        <v>8</v>
      </c>
      <c r="F77" s="114">
        <v>11</v>
      </c>
      <c r="G77" s="114">
        <v>9</v>
      </c>
      <c r="H77" s="114" t="s">
        <v>513</v>
      </c>
      <c r="I77" s="140">
        <v>16</v>
      </c>
      <c r="J77" s="115">
        <v>-8</v>
      </c>
      <c r="K77" s="116">
        <v>-50</v>
      </c>
    </row>
    <row r="78" spans="1:11" ht="14.1" customHeight="1" x14ac:dyDescent="0.2">
      <c r="A78" s="306">
        <v>93</v>
      </c>
      <c r="B78" s="307" t="s">
        <v>317</v>
      </c>
      <c r="C78" s="308"/>
      <c r="D78" s="113" t="s">
        <v>513</v>
      </c>
      <c r="E78" s="115" t="s">
        <v>513</v>
      </c>
      <c r="F78" s="114">
        <v>0</v>
      </c>
      <c r="G78" s="114">
        <v>6</v>
      </c>
      <c r="H78" s="114">
        <v>5</v>
      </c>
      <c r="I78" s="140">
        <v>6</v>
      </c>
      <c r="J78" s="115" t="s">
        <v>513</v>
      </c>
      <c r="K78" s="116" t="s">
        <v>513</v>
      </c>
    </row>
    <row r="79" spans="1:11" ht="14.1" customHeight="1" x14ac:dyDescent="0.2">
      <c r="A79" s="306">
        <v>94</v>
      </c>
      <c r="B79" s="307" t="s">
        <v>318</v>
      </c>
      <c r="C79" s="308"/>
      <c r="D79" s="113" t="s">
        <v>513</v>
      </c>
      <c r="E79" s="115" t="s">
        <v>513</v>
      </c>
      <c r="F79" s="114">
        <v>10</v>
      </c>
      <c r="G79" s="114">
        <v>4</v>
      </c>
      <c r="H79" s="114">
        <v>8</v>
      </c>
      <c r="I79" s="140">
        <v>8</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0.10084033613445378</v>
      </c>
      <c r="E81" s="143">
        <v>3</v>
      </c>
      <c r="F81" s="144">
        <v>12</v>
      </c>
      <c r="G81" s="144">
        <v>3</v>
      </c>
      <c r="H81" s="144">
        <v>0</v>
      </c>
      <c r="I81" s="145">
        <v>11</v>
      </c>
      <c r="J81" s="143">
        <v>-8</v>
      </c>
      <c r="K81" s="146">
        <v>-72.727272727272734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2940</v>
      </c>
      <c r="E11" s="114">
        <v>2555</v>
      </c>
      <c r="F11" s="114">
        <v>3202</v>
      </c>
      <c r="G11" s="114">
        <v>2531</v>
      </c>
      <c r="H11" s="140">
        <v>3050</v>
      </c>
      <c r="I11" s="115">
        <v>-110</v>
      </c>
      <c r="J11" s="116">
        <v>-3.6065573770491803</v>
      </c>
    </row>
    <row r="12" spans="1:15" s="110" customFormat="1" ht="24.95" customHeight="1" x14ac:dyDescent="0.2">
      <c r="A12" s="193" t="s">
        <v>132</v>
      </c>
      <c r="B12" s="194" t="s">
        <v>133</v>
      </c>
      <c r="C12" s="113">
        <v>4.149659863945578</v>
      </c>
      <c r="D12" s="115">
        <v>122</v>
      </c>
      <c r="E12" s="114">
        <v>183</v>
      </c>
      <c r="F12" s="114">
        <v>168</v>
      </c>
      <c r="G12" s="114">
        <v>86</v>
      </c>
      <c r="H12" s="140">
        <v>118</v>
      </c>
      <c r="I12" s="115">
        <v>4</v>
      </c>
      <c r="J12" s="116">
        <v>3.3898305084745761</v>
      </c>
    </row>
    <row r="13" spans="1:15" s="110" customFormat="1" ht="24.95" customHeight="1" x14ac:dyDescent="0.2">
      <c r="A13" s="193" t="s">
        <v>134</v>
      </c>
      <c r="B13" s="199" t="s">
        <v>214</v>
      </c>
      <c r="C13" s="113">
        <v>0.78231292517006801</v>
      </c>
      <c r="D13" s="115">
        <v>23</v>
      </c>
      <c r="E13" s="114">
        <v>43</v>
      </c>
      <c r="F13" s="114">
        <v>14</v>
      </c>
      <c r="G13" s="114">
        <v>20</v>
      </c>
      <c r="H13" s="140">
        <v>33</v>
      </c>
      <c r="I13" s="115">
        <v>-10</v>
      </c>
      <c r="J13" s="116">
        <v>-30.303030303030305</v>
      </c>
    </row>
    <row r="14" spans="1:15" s="287" customFormat="1" ht="24.95" customHeight="1" x14ac:dyDescent="0.2">
      <c r="A14" s="193" t="s">
        <v>215</v>
      </c>
      <c r="B14" s="199" t="s">
        <v>137</v>
      </c>
      <c r="C14" s="113">
        <v>18.537414965986393</v>
      </c>
      <c r="D14" s="115">
        <v>545</v>
      </c>
      <c r="E14" s="114">
        <v>414</v>
      </c>
      <c r="F14" s="114">
        <v>594</v>
      </c>
      <c r="G14" s="114">
        <v>477</v>
      </c>
      <c r="H14" s="140">
        <v>620</v>
      </c>
      <c r="I14" s="115">
        <v>-75</v>
      </c>
      <c r="J14" s="116">
        <v>-12.096774193548388</v>
      </c>
      <c r="K14" s="110"/>
      <c r="L14" s="110"/>
      <c r="M14" s="110"/>
      <c r="N14" s="110"/>
      <c r="O14" s="110"/>
    </row>
    <row r="15" spans="1:15" s="110" customFormat="1" ht="24.95" customHeight="1" x14ac:dyDescent="0.2">
      <c r="A15" s="193" t="s">
        <v>216</v>
      </c>
      <c r="B15" s="199" t="s">
        <v>217</v>
      </c>
      <c r="C15" s="113">
        <v>8.6734693877551017</v>
      </c>
      <c r="D15" s="115">
        <v>255</v>
      </c>
      <c r="E15" s="114">
        <v>219</v>
      </c>
      <c r="F15" s="114">
        <v>241</v>
      </c>
      <c r="G15" s="114">
        <v>233</v>
      </c>
      <c r="H15" s="140">
        <v>172</v>
      </c>
      <c r="I15" s="115">
        <v>83</v>
      </c>
      <c r="J15" s="116">
        <v>48.255813953488371</v>
      </c>
    </row>
    <row r="16" spans="1:15" s="287" customFormat="1" ht="24.95" customHeight="1" x14ac:dyDescent="0.2">
      <c r="A16" s="193" t="s">
        <v>218</v>
      </c>
      <c r="B16" s="199" t="s">
        <v>141</v>
      </c>
      <c r="C16" s="113">
        <v>7.4149659863945576</v>
      </c>
      <c r="D16" s="115">
        <v>218</v>
      </c>
      <c r="E16" s="114">
        <v>144</v>
      </c>
      <c r="F16" s="114">
        <v>279</v>
      </c>
      <c r="G16" s="114">
        <v>188</v>
      </c>
      <c r="H16" s="140">
        <v>388</v>
      </c>
      <c r="I16" s="115">
        <v>-170</v>
      </c>
      <c r="J16" s="116">
        <v>-43.814432989690722</v>
      </c>
      <c r="K16" s="110"/>
      <c r="L16" s="110"/>
      <c r="M16" s="110"/>
      <c r="N16" s="110"/>
      <c r="O16" s="110"/>
    </row>
    <row r="17" spans="1:15" s="110" customFormat="1" ht="24.95" customHeight="1" x14ac:dyDescent="0.2">
      <c r="A17" s="193" t="s">
        <v>142</v>
      </c>
      <c r="B17" s="199" t="s">
        <v>220</v>
      </c>
      <c r="C17" s="113">
        <v>2.4489795918367347</v>
      </c>
      <c r="D17" s="115">
        <v>72</v>
      </c>
      <c r="E17" s="114">
        <v>51</v>
      </c>
      <c r="F17" s="114">
        <v>74</v>
      </c>
      <c r="G17" s="114">
        <v>56</v>
      </c>
      <c r="H17" s="140">
        <v>60</v>
      </c>
      <c r="I17" s="115">
        <v>12</v>
      </c>
      <c r="J17" s="116">
        <v>20</v>
      </c>
    </row>
    <row r="18" spans="1:15" s="287" customFormat="1" ht="24.95" customHeight="1" x14ac:dyDescent="0.2">
      <c r="A18" s="201" t="s">
        <v>144</v>
      </c>
      <c r="B18" s="202" t="s">
        <v>145</v>
      </c>
      <c r="C18" s="113">
        <v>13.26530612244898</v>
      </c>
      <c r="D18" s="115">
        <v>390</v>
      </c>
      <c r="E18" s="114">
        <v>315</v>
      </c>
      <c r="F18" s="114">
        <v>382</v>
      </c>
      <c r="G18" s="114">
        <v>294</v>
      </c>
      <c r="H18" s="140">
        <v>352</v>
      </c>
      <c r="I18" s="115">
        <v>38</v>
      </c>
      <c r="J18" s="116">
        <v>10.795454545454545</v>
      </c>
      <c r="K18" s="110"/>
      <c r="L18" s="110"/>
      <c r="M18" s="110"/>
      <c r="N18" s="110"/>
      <c r="O18" s="110"/>
    </row>
    <row r="19" spans="1:15" s="110" customFormat="1" ht="24.95" customHeight="1" x14ac:dyDescent="0.2">
      <c r="A19" s="193" t="s">
        <v>146</v>
      </c>
      <c r="B19" s="199" t="s">
        <v>147</v>
      </c>
      <c r="C19" s="113">
        <v>14.931972789115646</v>
      </c>
      <c r="D19" s="115">
        <v>439</v>
      </c>
      <c r="E19" s="114">
        <v>397</v>
      </c>
      <c r="F19" s="114">
        <v>454</v>
      </c>
      <c r="G19" s="114">
        <v>373</v>
      </c>
      <c r="H19" s="140">
        <v>456</v>
      </c>
      <c r="I19" s="115">
        <v>-17</v>
      </c>
      <c r="J19" s="116">
        <v>-3.7280701754385963</v>
      </c>
    </row>
    <row r="20" spans="1:15" s="287" customFormat="1" ht="24.95" customHeight="1" x14ac:dyDescent="0.2">
      <c r="A20" s="193" t="s">
        <v>148</v>
      </c>
      <c r="B20" s="199" t="s">
        <v>149</v>
      </c>
      <c r="C20" s="113">
        <v>8.1292517006802729</v>
      </c>
      <c r="D20" s="115">
        <v>239</v>
      </c>
      <c r="E20" s="114">
        <v>248</v>
      </c>
      <c r="F20" s="114">
        <v>276</v>
      </c>
      <c r="G20" s="114">
        <v>241</v>
      </c>
      <c r="H20" s="140">
        <v>280</v>
      </c>
      <c r="I20" s="115">
        <v>-41</v>
      </c>
      <c r="J20" s="116">
        <v>-14.642857142857142</v>
      </c>
      <c r="K20" s="110"/>
      <c r="L20" s="110"/>
      <c r="M20" s="110"/>
      <c r="N20" s="110"/>
      <c r="O20" s="110"/>
    </row>
    <row r="21" spans="1:15" s="110" customFormat="1" ht="24.95" customHeight="1" x14ac:dyDescent="0.2">
      <c r="A21" s="201" t="s">
        <v>150</v>
      </c>
      <c r="B21" s="202" t="s">
        <v>151</v>
      </c>
      <c r="C21" s="113">
        <v>5.9523809523809526</v>
      </c>
      <c r="D21" s="115">
        <v>175</v>
      </c>
      <c r="E21" s="114">
        <v>173</v>
      </c>
      <c r="F21" s="114">
        <v>175</v>
      </c>
      <c r="G21" s="114">
        <v>165</v>
      </c>
      <c r="H21" s="140">
        <v>161</v>
      </c>
      <c r="I21" s="115">
        <v>14</v>
      </c>
      <c r="J21" s="116">
        <v>8.695652173913043</v>
      </c>
    </row>
    <row r="22" spans="1:15" s="110" customFormat="1" ht="24.95" customHeight="1" x14ac:dyDescent="0.2">
      <c r="A22" s="201" t="s">
        <v>152</v>
      </c>
      <c r="B22" s="199" t="s">
        <v>153</v>
      </c>
      <c r="C22" s="113">
        <v>0.6462585034013606</v>
      </c>
      <c r="D22" s="115">
        <v>19</v>
      </c>
      <c r="E22" s="114">
        <v>5</v>
      </c>
      <c r="F22" s="114">
        <v>11</v>
      </c>
      <c r="G22" s="114">
        <v>8</v>
      </c>
      <c r="H22" s="140">
        <v>11</v>
      </c>
      <c r="I22" s="115">
        <v>8</v>
      </c>
      <c r="J22" s="116">
        <v>72.727272727272734</v>
      </c>
    </row>
    <row r="23" spans="1:15" s="110" customFormat="1" ht="24.95" customHeight="1" x14ac:dyDescent="0.2">
      <c r="A23" s="193" t="s">
        <v>154</v>
      </c>
      <c r="B23" s="199" t="s">
        <v>155</v>
      </c>
      <c r="C23" s="113">
        <v>1.08843537414966</v>
      </c>
      <c r="D23" s="115">
        <v>32</v>
      </c>
      <c r="E23" s="114">
        <v>17</v>
      </c>
      <c r="F23" s="114">
        <v>34</v>
      </c>
      <c r="G23" s="114">
        <v>17</v>
      </c>
      <c r="H23" s="140">
        <v>40</v>
      </c>
      <c r="I23" s="115">
        <v>-8</v>
      </c>
      <c r="J23" s="116">
        <v>-20</v>
      </c>
    </row>
    <row r="24" spans="1:15" s="110" customFormat="1" ht="24.95" customHeight="1" x14ac:dyDescent="0.2">
      <c r="A24" s="193" t="s">
        <v>156</v>
      </c>
      <c r="B24" s="199" t="s">
        <v>221</v>
      </c>
      <c r="C24" s="113">
        <v>3.1632653061224492</v>
      </c>
      <c r="D24" s="115">
        <v>93</v>
      </c>
      <c r="E24" s="114">
        <v>71</v>
      </c>
      <c r="F24" s="114">
        <v>122</v>
      </c>
      <c r="G24" s="114">
        <v>84</v>
      </c>
      <c r="H24" s="140">
        <v>136</v>
      </c>
      <c r="I24" s="115">
        <v>-43</v>
      </c>
      <c r="J24" s="116">
        <v>-31.617647058823529</v>
      </c>
    </row>
    <row r="25" spans="1:15" s="110" customFormat="1" ht="24.95" customHeight="1" x14ac:dyDescent="0.2">
      <c r="A25" s="193" t="s">
        <v>222</v>
      </c>
      <c r="B25" s="204" t="s">
        <v>159</v>
      </c>
      <c r="C25" s="113">
        <v>4.9319727891156466</v>
      </c>
      <c r="D25" s="115">
        <v>145</v>
      </c>
      <c r="E25" s="114">
        <v>134</v>
      </c>
      <c r="F25" s="114">
        <v>125</v>
      </c>
      <c r="G25" s="114">
        <v>123</v>
      </c>
      <c r="H25" s="140">
        <v>142</v>
      </c>
      <c r="I25" s="115">
        <v>3</v>
      </c>
      <c r="J25" s="116">
        <v>2.112676056338028</v>
      </c>
    </row>
    <row r="26" spans="1:15" s="110" customFormat="1" ht="24.95" customHeight="1" x14ac:dyDescent="0.2">
      <c r="A26" s="201">
        <v>782.78300000000002</v>
      </c>
      <c r="B26" s="203" t="s">
        <v>160</v>
      </c>
      <c r="C26" s="113">
        <v>2.9591836734693877</v>
      </c>
      <c r="D26" s="115">
        <v>87</v>
      </c>
      <c r="E26" s="114">
        <v>95</v>
      </c>
      <c r="F26" s="114">
        <v>103</v>
      </c>
      <c r="G26" s="114">
        <v>81</v>
      </c>
      <c r="H26" s="140">
        <v>119</v>
      </c>
      <c r="I26" s="115">
        <v>-32</v>
      </c>
      <c r="J26" s="116">
        <v>-26.890756302521009</v>
      </c>
    </row>
    <row r="27" spans="1:15" s="110" customFormat="1" ht="24.95" customHeight="1" x14ac:dyDescent="0.2">
      <c r="A27" s="193" t="s">
        <v>161</v>
      </c>
      <c r="B27" s="199" t="s">
        <v>162</v>
      </c>
      <c r="C27" s="113">
        <v>2.8911564625850339</v>
      </c>
      <c r="D27" s="115">
        <v>85</v>
      </c>
      <c r="E27" s="114">
        <v>65</v>
      </c>
      <c r="F27" s="114">
        <v>99</v>
      </c>
      <c r="G27" s="114">
        <v>82</v>
      </c>
      <c r="H27" s="140">
        <v>89</v>
      </c>
      <c r="I27" s="115">
        <v>-4</v>
      </c>
      <c r="J27" s="116">
        <v>-4.4943820224719104</v>
      </c>
    </row>
    <row r="28" spans="1:15" s="110" customFormat="1" ht="24.95" customHeight="1" x14ac:dyDescent="0.2">
      <c r="A28" s="193" t="s">
        <v>163</v>
      </c>
      <c r="B28" s="199" t="s">
        <v>164</v>
      </c>
      <c r="C28" s="113">
        <v>2.2789115646258504</v>
      </c>
      <c r="D28" s="115">
        <v>67</v>
      </c>
      <c r="E28" s="114">
        <v>31</v>
      </c>
      <c r="F28" s="114">
        <v>145</v>
      </c>
      <c r="G28" s="114">
        <v>41</v>
      </c>
      <c r="H28" s="140">
        <v>67</v>
      </c>
      <c r="I28" s="115">
        <v>0</v>
      </c>
      <c r="J28" s="116">
        <v>0</v>
      </c>
    </row>
    <row r="29" spans="1:15" s="110" customFormat="1" ht="24.95" customHeight="1" x14ac:dyDescent="0.2">
      <c r="A29" s="193">
        <v>86</v>
      </c>
      <c r="B29" s="199" t="s">
        <v>165</v>
      </c>
      <c r="C29" s="113">
        <v>4.6258503401360542</v>
      </c>
      <c r="D29" s="115">
        <v>136</v>
      </c>
      <c r="E29" s="114">
        <v>87</v>
      </c>
      <c r="F29" s="114">
        <v>124</v>
      </c>
      <c r="G29" s="114">
        <v>115</v>
      </c>
      <c r="H29" s="140">
        <v>136</v>
      </c>
      <c r="I29" s="115">
        <v>0</v>
      </c>
      <c r="J29" s="116">
        <v>0</v>
      </c>
    </row>
    <row r="30" spans="1:15" s="110" customFormat="1" ht="24.95" customHeight="1" x14ac:dyDescent="0.2">
      <c r="A30" s="193">
        <v>87.88</v>
      </c>
      <c r="B30" s="204" t="s">
        <v>166</v>
      </c>
      <c r="C30" s="113">
        <v>7.6870748299319729</v>
      </c>
      <c r="D30" s="115">
        <v>226</v>
      </c>
      <c r="E30" s="114">
        <v>190</v>
      </c>
      <c r="F30" s="114">
        <v>261</v>
      </c>
      <c r="G30" s="114">
        <v>238</v>
      </c>
      <c r="H30" s="140">
        <v>201</v>
      </c>
      <c r="I30" s="115">
        <v>25</v>
      </c>
      <c r="J30" s="116">
        <v>12.437810945273633</v>
      </c>
    </row>
    <row r="31" spans="1:15" s="110" customFormat="1" ht="24.95" customHeight="1" x14ac:dyDescent="0.2">
      <c r="A31" s="193" t="s">
        <v>167</v>
      </c>
      <c r="B31" s="199" t="s">
        <v>168</v>
      </c>
      <c r="C31" s="113">
        <v>3.9795918367346941</v>
      </c>
      <c r="D31" s="115">
        <v>117</v>
      </c>
      <c r="E31" s="114">
        <v>87</v>
      </c>
      <c r="F31" s="114">
        <v>115</v>
      </c>
      <c r="G31" s="114">
        <v>86</v>
      </c>
      <c r="H31" s="140">
        <v>89</v>
      </c>
      <c r="I31" s="115">
        <v>28</v>
      </c>
      <c r="J31" s="116">
        <v>31.460674157303369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4.149659863945578</v>
      </c>
      <c r="D34" s="115">
        <v>122</v>
      </c>
      <c r="E34" s="114">
        <v>183</v>
      </c>
      <c r="F34" s="114">
        <v>168</v>
      </c>
      <c r="G34" s="114">
        <v>86</v>
      </c>
      <c r="H34" s="140">
        <v>118</v>
      </c>
      <c r="I34" s="115">
        <v>4</v>
      </c>
      <c r="J34" s="116">
        <v>3.3898305084745761</v>
      </c>
    </row>
    <row r="35" spans="1:10" s="110" customFormat="1" ht="24.95" customHeight="1" x14ac:dyDescent="0.2">
      <c r="A35" s="292" t="s">
        <v>171</v>
      </c>
      <c r="B35" s="293" t="s">
        <v>172</v>
      </c>
      <c r="C35" s="113">
        <v>32.585034013605444</v>
      </c>
      <c r="D35" s="115">
        <v>958</v>
      </c>
      <c r="E35" s="114">
        <v>772</v>
      </c>
      <c r="F35" s="114">
        <v>990</v>
      </c>
      <c r="G35" s="114">
        <v>791</v>
      </c>
      <c r="H35" s="140">
        <v>1005</v>
      </c>
      <c r="I35" s="115">
        <v>-47</v>
      </c>
      <c r="J35" s="116">
        <v>-4.6766169154228852</v>
      </c>
    </row>
    <row r="36" spans="1:10" s="110" customFormat="1" ht="24.95" customHeight="1" x14ac:dyDescent="0.2">
      <c r="A36" s="294" t="s">
        <v>173</v>
      </c>
      <c r="B36" s="295" t="s">
        <v>174</v>
      </c>
      <c r="C36" s="125">
        <v>63.265306122448976</v>
      </c>
      <c r="D36" s="143">
        <v>1860</v>
      </c>
      <c r="E36" s="144">
        <v>1600</v>
      </c>
      <c r="F36" s="144">
        <v>2044</v>
      </c>
      <c r="G36" s="144">
        <v>1654</v>
      </c>
      <c r="H36" s="145">
        <v>1927</v>
      </c>
      <c r="I36" s="143">
        <v>-67</v>
      </c>
      <c r="J36" s="146">
        <v>-3.4769071094966271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2940</v>
      </c>
      <c r="F11" s="264">
        <v>2555</v>
      </c>
      <c r="G11" s="264">
        <v>3202</v>
      </c>
      <c r="H11" s="264">
        <v>2531</v>
      </c>
      <c r="I11" s="265">
        <v>3050</v>
      </c>
      <c r="J11" s="263">
        <v>-110</v>
      </c>
      <c r="K11" s="266">
        <v>-3.6065573770491803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26.020408163265305</v>
      </c>
      <c r="E13" s="115">
        <v>765</v>
      </c>
      <c r="F13" s="114">
        <v>812</v>
      </c>
      <c r="G13" s="114">
        <v>943</v>
      </c>
      <c r="H13" s="114">
        <v>695</v>
      </c>
      <c r="I13" s="140">
        <v>777</v>
      </c>
      <c r="J13" s="115">
        <v>-12</v>
      </c>
      <c r="K13" s="116">
        <v>-1.5444015444015444</v>
      </c>
    </row>
    <row r="14" spans="1:17" ht="15.95" customHeight="1" x14ac:dyDescent="0.2">
      <c r="A14" s="306" t="s">
        <v>230</v>
      </c>
      <c r="B14" s="307"/>
      <c r="C14" s="308"/>
      <c r="D14" s="113">
        <v>63.095238095238095</v>
      </c>
      <c r="E14" s="115">
        <v>1855</v>
      </c>
      <c r="F14" s="114">
        <v>1458</v>
      </c>
      <c r="G14" s="114">
        <v>1918</v>
      </c>
      <c r="H14" s="114">
        <v>1574</v>
      </c>
      <c r="I14" s="140">
        <v>1898</v>
      </c>
      <c r="J14" s="115">
        <v>-43</v>
      </c>
      <c r="K14" s="116">
        <v>-2.2655426765015805</v>
      </c>
    </row>
    <row r="15" spans="1:17" ht="15.95" customHeight="1" x14ac:dyDescent="0.2">
      <c r="A15" s="306" t="s">
        <v>231</v>
      </c>
      <c r="B15" s="307"/>
      <c r="C15" s="308"/>
      <c r="D15" s="113">
        <v>6.1224489795918364</v>
      </c>
      <c r="E15" s="115">
        <v>180</v>
      </c>
      <c r="F15" s="114">
        <v>163</v>
      </c>
      <c r="G15" s="114">
        <v>179</v>
      </c>
      <c r="H15" s="114">
        <v>133</v>
      </c>
      <c r="I15" s="140">
        <v>194</v>
      </c>
      <c r="J15" s="115">
        <v>-14</v>
      </c>
      <c r="K15" s="116">
        <v>-7.2164948453608249</v>
      </c>
    </row>
    <row r="16" spans="1:17" ht="15.95" customHeight="1" x14ac:dyDescent="0.2">
      <c r="A16" s="306" t="s">
        <v>232</v>
      </c>
      <c r="B16" s="307"/>
      <c r="C16" s="308"/>
      <c r="D16" s="113">
        <v>4.5578231292517009</v>
      </c>
      <c r="E16" s="115">
        <v>134</v>
      </c>
      <c r="F16" s="114">
        <v>108</v>
      </c>
      <c r="G16" s="114">
        <v>161</v>
      </c>
      <c r="H16" s="114">
        <v>123</v>
      </c>
      <c r="I16" s="140">
        <v>170</v>
      </c>
      <c r="J16" s="115">
        <v>-36</v>
      </c>
      <c r="K16" s="116">
        <v>-21.176470588235293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2.8911564625850339</v>
      </c>
      <c r="E18" s="115">
        <v>85</v>
      </c>
      <c r="F18" s="114">
        <v>101</v>
      </c>
      <c r="G18" s="114">
        <v>142</v>
      </c>
      <c r="H18" s="114">
        <v>49</v>
      </c>
      <c r="I18" s="140">
        <v>78</v>
      </c>
      <c r="J18" s="115">
        <v>7</v>
      </c>
      <c r="K18" s="116">
        <v>8.9743589743589745</v>
      </c>
    </row>
    <row r="19" spans="1:11" ht="14.1" customHeight="1" x14ac:dyDescent="0.2">
      <c r="A19" s="306" t="s">
        <v>235</v>
      </c>
      <c r="B19" s="307" t="s">
        <v>236</v>
      </c>
      <c r="C19" s="308"/>
      <c r="D19" s="113">
        <v>2.1768707482993199</v>
      </c>
      <c r="E19" s="115">
        <v>64</v>
      </c>
      <c r="F19" s="114">
        <v>74</v>
      </c>
      <c r="G19" s="114">
        <v>114</v>
      </c>
      <c r="H19" s="114">
        <v>32</v>
      </c>
      <c r="I19" s="140">
        <v>58</v>
      </c>
      <c r="J19" s="115">
        <v>6</v>
      </c>
      <c r="K19" s="116">
        <v>10.344827586206897</v>
      </c>
    </row>
    <row r="20" spans="1:11" ht="14.1" customHeight="1" x14ac:dyDescent="0.2">
      <c r="A20" s="306">
        <v>12</v>
      </c>
      <c r="B20" s="307" t="s">
        <v>237</v>
      </c>
      <c r="C20" s="308"/>
      <c r="D20" s="113">
        <v>2.5850340136054424</v>
      </c>
      <c r="E20" s="115">
        <v>76</v>
      </c>
      <c r="F20" s="114">
        <v>115</v>
      </c>
      <c r="G20" s="114">
        <v>77</v>
      </c>
      <c r="H20" s="114">
        <v>75</v>
      </c>
      <c r="I20" s="140">
        <v>83</v>
      </c>
      <c r="J20" s="115">
        <v>-7</v>
      </c>
      <c r="K20" s="116">
        <v>-8.4337349397590362</v>
      </c>
    </row>
    <row r="21" spans="1:11" ht="14.1" customHeight="1" x14ac:dyDescent="0.2">
      <c r="A21" s="306">
        <v>21</v>
      </c>
      <c r="B21" s="307" t="s">
        <v>238</v>
      </c>
      <c r="C21" s="308"/>
      <c r="D21" s="113">
        <v>0.20408163265306123</v>
      </c>
      <c r="E21" s="115">
        <v>6</v>
      </c>
      <c r="F21" s="114">
        <v>4</v>
      </c>
      <c r="G21" s="114" t="s">
        <v>513</v>
      </c>
      <c r="H21" s="114" t="s">
        <v>513</v>
      </c>
      <c r="I21" s="140">
        <v>5</v>
      </c>
      <c r="J21" s="115">
        <v>1</v>
      </c>
      <c r="K21" s="116">
        <v>20</v>
      </c>
    </row>
    <row r="22" spans="1:11" ht="14.1" customHeight="1" x14ac:dyDescent="0.2">
      <c r="A22" s="306">
        <v>22</v>
      </c>
      <c r="B22" s="307" t="s">
        <v>239</v>
      </c>
      <c r="C22" s="308"/>
      <c r="D22" s="113">
        <v>1.3605442176870748</v>
      </c>
      <c r="E22" s="115">
        <v>40</v>
      </c>
      <c r="F22" s="114">
        <v>29</v>
      </c>
      <c r="G22" s="114">
        <v>43</v>
      </c>
      <c r="H22" s="114">
        <v>48</v>
      </c>
      <c r="I22" s="140">
        <v>53</v>
      </c>
      <c r="J22" s="115">
        <v>-13</v>
      </c>
      <c r="K22" s="116">
        <v>-24.528301886792452</v>
      </c>
    </row>
    <row r="23" spans="1:11" ht="14.1" customHeight="1" x14ac:dyDescent="0.2">
      <c r="A23" s="306">
        <v>23</v>
      </c>
      <c r="B23" s="307" t="s">
        <v>240</v>
      </c>
      <c r="C23" s="308"/>
      <c r="D23" s="113">
        <v>0.23809523809523808</v>
      </c>
      <c r="E23" s="115">
        <v>7</v>
      </c>
      <c r="F23" s="114">
        <v>7</v>
      </c>
      <c r="G23" s="114">
        <v>15</v>
      </c>
      <c r="H23" s="114">
        <v>12</v>
      </c>
      <c r="I23" s="140">
        <v>7</v>
      </c>
      <c r="J23" s="115">
        <v>0</v>
      </c>
      <c r="K23" s="116">
        <v>0</v>
      </c>
    </row>
    <row r="24" spans="1:11" ht="14.1" customHeight="1" x14ac:dyDescent="0.2">
      <c r="A24" s="306">
        <v>24</v>
      </c>
      <c r="B24" s="307" t="s">
        <v>241</v>
      </c>
      <c r="C24" s="308"/>
      <c r="D24" s="113">
        <v>3.3673469387755102</v>
      </c>
      <c r="E24" s="115">
        <v>99</v>
      </c>
      <c r="F24" s="114">
        <v>57</v>
      </c>
      <c r="G24" s="114">
        <v>73</v>
      </c>
      <c r="H24" s="114">
        <v>72</v>
      </c>
      <c r="I24" s="140">
        <v>100</v>
      </c>
      <c r="J24" s="115">
        <v>-1</v>
      </c>
      <c r="K24" s="116">
        <v>-1</v>
      </c>
    </row>
    <row r="25" spans="1:11" ht="14.1" customHeight="1" x14ac:dyDescent="0.2">
      <c r="A25" s="306">
        <v>25</v>
      </c>
      <c r="B25" s="307" t="s">
        <v>242</v>
      </c>
      <c r="C25" s="308"/>
      <c r="D25" s="113">
        <v>5.5782312925170068</v>
      </c>
      <c r="E25" s="115">
        <v>164</v>
      </c>
      <c r="F25" s="114">
        <v>118</v>
      </c>
      <c r="G25" s="114">
        <v>188</v>
      </c>
      <c r="H25" s="114">
        <v>130</v>
      </c>
      <c r="I25" s="140">
        <v>196</v>
      </c>
      <c r="J25" s="115">
        <v>-32</v>
      </c>
      <c r="K25" s="116">
        <v>-16.326530612244898</v>
      </c>
    </row>
    <row r="26" spans="1:11" ht="14.1" customHeight="1" x14ac:dyDescent="0.2">
      <c r="A26" s="306">
        <v>26</v>
      </c>
      <c r="B26" s="307" t="s">
        <v>243</v>
      </c>
      <c r="C26" s="308"/>
      <c r="D26" s="113">
        <v>3.8435374149659864</v>
      </c>
      <c r="E26" s="115">
        <v>113</v>
      </c>
      <c r="F26" s="114">
        <v>49</v>
      </c>
      <c r="G26" s="114">
        <v>72</v>
      </c>
      <c r="H26" s="114">
        <v>58</v>
      </c>
      <c r="I26" s="140">
        <v>167</v>
      </c>
      <c r="J26" s="115">
        <v>-54</v>
      </c>
      <c r="K26" s="116">
        <v>-32.335329341317369</v>
      </c>
    </row>
    <row r="27" spans="1:11" ht="14.1" customHeight="1" x14ac:dyDescent="0.2">
      <c r="A27" s="306">
        <v>27</v>
      </c>
      <c r="B27" s="307" t="s">
        <v>244</v>
      </c>
      <c r="C27" s="308"/>
      <c r="D27" s="113">
        <v>1.1904761904761905</v>
      </c>
      <c r="E27" s="115">
        <v>35</v>
      </c>
      <c r="F27" s="114">
        <v>28</v>
      </c>
      <c r="G27" s="114">
        <v>47</v>
      </c>
      <c r="H27" s="114">
        <v>33</v>
      </c>
      <c r="I27" s="140">
        <v>55</v>
      </c>
      <c r="J27" s="115">
        <v>-20</v>
      </c>
      <c r="K27" s="116">
        <v>-36.363636363636367</v>
      </c>
    </row>
    <row r="28" spans="1:11" ht="14.1" customHeight="1" x14ac:dyDescent="0.2">
      <c r="A28" s="306">
        <v>28</v>
      </c>
      <c r="B28" s="307" t="s">
        <v>245</v>
      </c>
      <c r="C28" s="308"/>
      <c r="D28" s="113">
        <v>0.17006802721088435</v>
      </c>
      <c r="E28" s="115">
        <v>5</v>
      </c>
      <c r="F28" s="114">
        <v>4</v>
      </c>
      <c r="G28" s="114">
        <v>7</v>
      </c>
      <c r="H28" s="114" t="s">
        <v>513</v>
      </c>
      <c r="I28" s="140">
        <v>6</v>
      </c>
      <c r="J28" s="115">
        <v>-1</v>
      </c>
      <c r="K28" s="116">
        <v>-16.666666666666668</v>
      </c>
    </row>
    <row r="29" spans="1:11" ht="14.1" customHeight="1" x14ac:dyDescent="0.2">
      <c r="A29" s="306">
        <v>29</v>
      </c>
      <c r="B29" s="307" t="s">
        <v>246</v>
      </c>
      <c r="C29" s="308"/>
      <c r="D29" s="113">
        <v>5.8843537414965983</v>
      </c>
      <c r="E29" s="115">
        <v>173</v>
      </c>
      <c r="F29" s="114">
        <v>167</v>
      </c>
      <c r="G29" s="114">
        <v>169</v>
      </c>
      <c r="H29" s="114">
        <v>187</v>
      </c>
      <c r="I29" s="140">
        <v>149</v>
      </c>
      <c r="J29" s="115">
        <v>24</v>
      </c>
      <c r="K29" s="116">
        <v>16.107382550335572</v>
      </c>
    </row>
    <row r="30" spans="1:11" ht="14.1" customHeight="1" x14ac:dyDescent="0.2">
      <c r="A30" s="306" t="s">
        <v>247</v>
      </c>
      <c r="B30" s="307" t="s">
        <v>248</v>
      </c>
      <c r="C30" s="308"/>
      <c r="D30" s="113">
        <v>3.7074829931972788</v>
      </c>
      <c r="E30" s="115">
        <v>109</v>
      </c>
      <c r="F30" s="114">
        <v>107</v>
      </c>
      <c r="G30" s="114">
        <v>98</v>
      </c>
      <c r="H30" s="114">
        <v>103</v>
      </c>
      <c r="I30" s="140">
        <v>69</v>
      </c>
      <c r="J30" s="115">
        <v>40</v>
      </c>
      <c r="K30" s="116">
        <v>57.971014492753625</v>
      </c>
    </row>
    <row r="31" spans="1:11" ht="14.1" customHeight="1" x14ac:dyDescent="0.2">
      <c r="A31" s="306" t="s">
        <v>249</v>
      </c>
      <c r="B31" s="307" t="s">
        <v>250</v>
      </c>
      <c r="C31" s="308"/>
      <c r="D31" s="113">
        <v>2.1768707482993199</v>
      </c>
      <c r="E31" s="115">
        <v>64</v>
      </c>
      <c r="F31" s="114">
        <v>60</v>
      </c>
      <c r="G31" s="114">
        <v>71</v>
      </c>
      <c r="H31" s="114">
        <v>84</v>
      </c>
      <c r="I31" s="140">
        <v>80</v>
      </c>
      <c r="J31" s="115">
        <v>-16</v>
      </c>
      <c r="K31" s="116">
        <v>-20</v>
      </c>
    </row>
    <row r="32" spans="1:11" ht="14.1" customHeight="1" x14ac:dyDescent="0.2">
      <c r="A32" s="306">
        <v>31</v>
      </c>
      <c r="B32" s="307" t="s">
        <v>251</v>
      </c>
      <c r="C32" s="308"/>
      <c r="D32" s="113">
        <v>0.3401360544217687</v>
      </c>
      <c r="E32" s="115">
        <v>10</v>
      </c>
      <c r="F32" s="114">
        <v>11</v>
      </c>
      <c r="G32" s="114">
        <v>18</v>
      </c>
      <c r="H32" s="114">
        <v>9</v>
      </c>
      <c r="I32" s="140">
        <v>16</v>
      </c>
      <c r="J32" s="115">
        <v>-6</v>
      </c>
      <c r="K32" s="116">
        <v>-37.5</v>
      </c>
    </row>
    <row r="33" spans="1:11" ht="14.1" customHeight="1" x14ac:dyDescent="0.2">
      <c r="A33" s="306">
        <v>32</v>
      </c>
      <c r="B33" s="307" t="s">
        <v>252</v>
      </c>
      <c r="C33" s="308"/>
      <c r="D33" s="113">
        <v>4.591836734693878</v>
      </c>
      <c r="E33" s="115">
        <v>135</v>
      </c>
      <c r="F33" s="114">
        <v>152</v>
      </c>
      <c r="G33" s="114">
        <v>195</v>
      </c>
      <c r="H33" s="114">
        <v>138</v>
      </c>
      <c r="I33" s="140">
        <v>133</v>
      </c>
      <c r="J33" s="115">
        <v>2</v>
      </c>
      <c r="K33" s="116">
        <v>1.5037593984962405</v>
      </c>
    </row>
    <row r="34" spans="1:11" ht="14.1" customHeight="1" x14ac:dyDescent="0.2">
      <c r="A34" s="306">
        <v>33</v>
      </c>
      <c r="B34" s="307" t="s">
        <v>253</v>
      </c>
      <c r="C34" s="308"/>
      <c r="D34" s="113">
        <v>2.5510204081632653</v>
      </c>
      <c r="E34" s="115">
        <v>75</v>
      </c>
      <c r="F34" s="114">
        <v>62</v>
      </c>
      <c r="G34" s="114">
        <v>70</v>
      </c>
      <c r="H34" s="114">
        <v>62</v>
      </c>
      <c r="I34" s="140">
        <v>87</v>
      </c>
      <c r="J34" s="115">
        <v>-12</v>
      </c>
      <c r="K34" s="116">
        <v>-13.793103448275861</v>
      </c>
    </row>
    <row r="35" spans="1:11" ht="14.1" customHeight="1" x14ac:dyDescent="0.2">
      <c r="A35" s="306">
        <v>34</v>
      </c>
      <c r="B35" s="307" t="s">
        <v>254</v>
      </c>
      <c r="C35" s="308"/>
      <c r="D35" s="113">
        <v>3.8095238095238093</v>
      </c>
      <c r="E35" s="115">
        <v>112</v>
      </c>
      <c r="F35" s="114">
        <v>56</v>
      </c>
      <c r="G35" s="114">
        <v>60</v>
      </c>
      <c r="H35" s="114">
        <v>38</v>
      </c>
      <c r="I35" s="140">
        <v>94</v>
      </c>
      <c r="J35" s="115">
        <v>18</v>
      </c>
      <c r="K35" s="116">
        <v>19.148936170212767</v>
      </c>
    </row>
    <row r="36" spans="1:11" ht="14.1" customHeight="1" x14ac:dyDescent="0.2">
      <c r="A36" s="306">
        <v>41</v>
      </c>
      <c r="B36" s="307" t="s">
        <v>255</v>
      </c>
      <c r="C36" s="308"/>
      <c r="D36" s="113">
        <v>0.3401360544217687</v>
      </c>
      <c r="E36" s="115">
        <v>10</v>
      </c>
      <c r="F36" s="114">
        <v>8</v>
      </c>
      <c r="G36" s="114">
        <v>8</v>
      </c>
      <c r="H36" s="114">
        <v>10</v>
      </c>
      <c r="I36" s="140" t="s">
        <v>513</v>
      </c>
      <c r="J36" s="115" t="s">
        <v>513</v>
      </c>
      <c r="K36" s="116" t="s">
        <v>513</v>
      </c>
    </row>
    <row r="37" spans="1:11" ht="14.1" customHeight="1" x14ac:dyDescent="0.2">
      <c r="A37" s="306">
        <v>42</v>
      </c>
      <c r="B37" s="307" t="s">
        <v>256</v>
      </c>
      <c r="C37" s="308"/>
      <c r="D37" s="113" t="s">
        <v>513</v>
      </c>
      <c r="E37" s="115" t="s">
        <v>513</v>
      </c>
      <c r="F37" s="114">
        <v>4</v>
      </c>
      <c r="G37" s="114">
        <v>4</v>
      </c>
      <c r="H37" s="114">
        <v>5</v>
      </c>
      <c r="I37" s="140">
        <v>4</v>
      </c>
      <c r="J37" s="115" t="s">
        <v>513</v>
      </c>
      <c r="K37" s="116" t="s">
        <v>513</v>
      </c>
    </row>
    <row r="38" spans="1:11" ht="14.1" customHeight="1" x14ac:dyDescent="0.2">
      <c r="A38" s="306">
        <v>43</v>
      </c>
      <c r="B38" s="307" t="s">
        <v>257</v>
      </c>
      <c r="C38" s="308"/>
      <c r="D38" s="113">
        <v>0.27210884353741499</v>
      </c>
      <c r="E38" s="115">
        <v>8</v>
      </c>
      <c r="F38" s="114">
        <v>8</v>
      </c>
      <c r="G38" s="114">
        <v>18</v>
      </c>
      <c r="H38" s="114">
        <v>5</v>
      </c>
      <c r="I38" s="140">
        <v>10</v>
      </c>
      <c r="J38" s="115">
        <v>-2</v>
      </c>
      <c r="K38" s="116">
        <v>-20</v>
      </c>
    </row>
    <row r="39" spans="1:11" ht="14.1" customHeight="1" x14ac:dyDescent="0.2">
      <c r="A39" s="306">
        <v>51</v>
      </c>
      <c r="B39" s="307" t="s">
        <v>258</v>
      </c>
      <c r="C39" s="308"/>
      <c r="D39" s="113">
        <v>6.1564625850340136</v>
      </c>
      <c r="E39" s="115">
        <v>181</v>
      </c>
      <c r="F39" s="114">
        <v>229</v>
      </c>
      <c r="G39" s="114">
        <v>245</v>
      </c>
      <c r="H39" s="114">
        <v>195</v>
      </c>
      <c r="I39" s="140">
        <v>233</v>
      </c>
      <c r="J39" s="115">
        <v>-52</v>
      </c>
      <c r="K39" s="116">
        <v>-22.317596566523605</v>
      </c>
    </row>
    <row r="40" spans="1:11" ht="14.1" customHeight="1" x14ac:dyDescent="0.2">
      <c r="A40" s="306" t="s">
        <v>259</v>
      </c>
      <c r="B40" s="307" t="s">
        <v>260</v>
      </c>
      <c r="C40" s="308"/>
      <c r="D40" s="113">
        <v>5.6122448979591839</v>
      </c>
      <c r="E40" s="115">
        <v>165</v>
      </c>
      <c r="F40" s="114">
        <v>194</v>
      </c>
      <c r="G40" s="114">
        <v>224</v>
      </c>
      <c r="H40" s="114">
        <v>180</v>
      </c>
      <c r="I40" s="140">
        <v>209</v>
      </c>
      <c r="J40" s="115">
        <v>-44</v>
      </c>
      <c r="K40" s="116">
        <v>-21.05263157894737</v>
      </c>
    </row>
    <row r="41" spans="1:11" ht="14.1" customHeight="1" x14ac:dyDescent="0.2">
      <c r="A41" s="306"/>
      <c r="B41" s="307" t="s">
        <v>261</v>
      </c>
      <c r="C41" s="308"/>
      <c r="D41" s="113">
        <v>5.2721088435374153</v>
      </c>
      <c r="E41" s="115">
        <v>155</v>
      </c>
      <c r="F41" s="114">
        <v>182</v>
      </c>
      <c r="G41" s="114">
        <v>206</v>
      </c>
      <c r="H41" s="114">
        <v>168</v>
      </c>
      <c r="I41" s="140">
        <v>194</v>
      </c>
      <c r="J41" s="115">
        <v>-39</v>
      </c>
      <c r="K41" s="116">
        <v>-20.103092783505154</v>
      </c>
    </row>
    <row r="42" spans="1:11" ht="14.1" customHeight="1" x14ac:dyDescent="0.2">
      <c r="A42" s="306">
        <v>52</v>
      </c>
      <c r="B42" s="307" t="s">
        <v>262</v>
      </c>
      <c r="C42" s="308"/>
      <c r="D42" s="113">
        <v>8.7074829931972797</v>
      </c>
      <c r="E42" s="115">
        <v>256</v>
      </c>
      <c r="F42" s="114">
        <v>247</v>
      </c>
      <c r="G42" s="114">
        <v>267</v>
      </c>
      <c r="H42" s="114">
        <v>235</v>
      </c>
      <c r="I42" s="140">
        <v>245</v>
      </c>
      <c r="J42" s="115">
        <v>11</v>
      </c>
      <c r="K42" s="116">
        <v>4.4897959183673466</v>
      </c>
    </row>
    <row r="43" spans="1:11" ht="14.1" customHeight="1" x14ac:dyDescent="0.2">
      <c r="A43" s="306" t="s">
        <v>263</v>
      </c>
      <c r="B43" s="307" t="s">
        <v>264</v>
      </c>
      <c r="C43" s="308"/>
      <c r="D43" s="113">
        <v>7.9931972789115644</v>
      </c>
      <c r="E43" s="115">
        <v>235</v>
      </c>
      <c r="F43" s="114">
        <v>219</v>
      </c>
      <c r="G43" s="114">
        <v>238</v>
      </c>
      <c r="H43" s="114">
        <v>208</v>
      </c>
      <c r="I43" s="140">
        <v>221</v>
      </c>
      <c r="J43" s="115">
        <v>14</v>
      </c>
      <c r="K43" s="116">
        <v>6.3348416289592757</v>
      </c>
    </row>
    <row r="44" spans="1:11" ht="14.1" customHeight="1" x14ac:dyDescent="0.2">
      <c r="A44" s="306">
        <v>53</v>
      </c>
      <c r="B44" s="307" t="s">
        <v>265</v>
      </c>
      <c r="C44" s="308"/>
      <c r="D44" s="113">
        <v>0.61224489795918369</v>
      </c>
      <c r="E44" s="115">
        <v>18</v>
      </c>
      <c r="F44" s="114">
        <v>21</v>
      </c>
      <c r="G44" s="114">
        <v>17</v>
      </c>
      <c r="H44" s="114">
        <v>16</v>
      </c>
      <c r="I44" s="140">
        <v>19</v>
      </c>
      <c r="J44" s="115">
        <v>-1</v>
      </c>
      <c r="K44" s="116">
        <v>-5.2631578947368425</v>
      </c>
    </row>
    <row r="45" spans="1:11" ht="14.1" customHeight="1" x14ac:dyDescent="0.2">
      <c r="A45" s="306" t="s">
        <v>266</v>
      </c>
      <c r="B45" s="307" t="s">
        <v>267</v>
      </c>
      <c r="C45" s="308"/>
      <c r="D45" s="113">
        <v>0.54421768707482998</v>
      </c>
      <c r="E45" s="115">
        <v>16</v>
      </c>
      <c r="F45" s="114">
        <v>20</v>
      </c>
      <c r="G45" s="114">
        <v>15</v>
      </c>
      <c r="H45" s="114">
        <v>16</v>
      </c>
      <c r="I45" s="140">
        <v>18</v>
      </c>
      <c r="J45" s="115">
        <v>-2</v>
      </c>
      <c r="K45" s="116">
        <v>-11.111111111111111</v>
      </c>
    </row>
    <row r="46" spans="1:11" ht="14.1" customHeight="1" x14ac:dyDescent="0.2">
      <c r="A46" s="306">
        <v>54</v>
      </c>
      <c r="B46" s="307" t="s">
        <v>268</v>
      </c>
      <c r="C46" s="308"/>
      <c r="D46" s="113">
        <v>5.2380952380952381</v>
      </c>
      <c r="E46" s="115">
        <v>154</v>
      </c>
      <c r="F46" s="114">
        <v>142</v>
      </c>
      <c r="G46" s="114">
        <v>119</v>
      </c>
      <c r="H46" s="114">
        <v>125</v>
      </c>
      <c r="I46" s="140">
        <v>137</v>
      </c>
      <c r="J46" s="115">
        <v>17</v>
      </c>
      <c r="K46" s="116">
        <v>12.408759124087592</v>
      </c>
    </row>
    <row r="47" spans="1:11" ht="14.1" customHeight="1" x14ac:dyDescent="0.2">
      <c r="A47" s="306">
        <v>61</v>
      </c>
      <c r="B47" s="307" t="s">
        <v>269</v>
      </c>
      <c r="C47" s="308"/>
      <c r="D47" s="113">
        <v>2.1768707482993199</v>
      </c>
      <c r="E47" s="115">
        <v>64</v>
      </c>
      <c r="F47" s="114">
        <v>46</v>
      </c>
      <c r="G47" s="114">
        <v>65</v>
      </c>
      <c r="H47" s="114">
        <v>42</v>
      </c>
      <c r="I47" s="140">
        <v>68</v>
      </c>
      <c r="J47" s="115">
        <v>-4</v>
      </c>
      <c r="K47" s="116">
        <v>-5.882352941176471</v>
      </c>
    </row>
    <row r="48" spans="1:11" ht="14.1" customHeight="1" x14ac:dyDescent="0.2">
      <c r="A48" s="306">
        <v>62</v>
      </c>
      <c r="B48" s="307" t="s">
        <v>270</v>
      </c>
      <c r="C48" s="308"/>
      <c r="D48" s="113">
        <v>7.5510204081632653</v>
      </c>
      <c r="E48" s="115">
        <v>222</v>
      </c>
      <c r="F48" s="114">
        <v>219</v>
      </c>
      <c r="G48" s="114">
        <v>274</v>
      </c>
      <c r="H48" s="114">
        <v>217</v>
      </c>
      <c r="I48" s="140">
        <v>210</v>
      </c>
      <c r="J48" s="115">
        <v>12</v>
      </c>
      <c r="K48" s="116">
        <v>5.7142857142857144</v>
      </c>
    </row>
    <row r="49" spans="1:11" ht="14.1" customHeight="1" x14ac:dyDescent="0.2">
      <c r="A49" s="306">
        <v>63</v>
      </c>
      <c r="B49" s="307" t="s">
        <v>271</v>
      </c>
      <c r="C49" s="308"/>
      <c r="D49" s="113">
        <v>3.3333333333333335</v>
      </c>
      <c r="E49" s="115">
        <v>98</v>
      </c>
      <c r="F49" s="114">
        <v>88</v>
      </c>
      <c r="G49" s="114">
        <v>97</v>
      </c>
      <c r="H49" s="114">
        <v>80</v>
      </c>
      <c r="I49" s="140">
        <v>72</v>
      </c>
      <c r="J49" s="115">
        <v>26</v>
      </c>
      <c r="K49" s="116">
        <v>36.111111111111114</v>
      </c>
    </row>
    <row r="50" spans="1:11" ht="14.1" customHeight="1" x14ac:dyDescent="0.2">
      <c r="A50" s="306" t="s">
        <v>272</v>
      </c>
      <c r="B50" s="307" t="s">
        <v>273</v>
      </c>
      <c r="C50" s="308"/>
      <c r="D50" s="113">
        <v>0.30612244897959184</v>
      </c>
      <c r="E50" s="115">
        <v>9</v>
      </c>
      <c r="F50" s="114">
        <v>7</v>
      </c>
      <c r="G50" s="114">
        <v>10</v>
      </c>
      <c r="H50" s="114">
        <v>5</v>
      </c>
      <c r="I50" s="140">
        <v>13</v>
      </c>
      <c r="J50" s="115">
        <v>-4</v>
      </c>
      <c r="K50" s="116">
        <v>-30.76923076923077</v>
      </c>
    </row>
    <row r="51" spans="1:11" ht="14.1" customHeight="1" x14ac:dyDescent="0.2">
      <c r="A51" s="306" t="s">
        <v>274</v>
      </c>
      <c r="B51" s="307" t="s">
        <v>275</v>
      </c>
      <c r="C51" s="308"/>
      <c r="D51" s="113">
        <v>2.8911564625850339</v>
      </c>
      <c r="E51" s="115">
        <v>85</v>
      </c>
      <c r="F51" s="114">
        <v>77</v>
      </c>
      <c r="G51" s="114">
        <v>75</v>
      </c>
      <c r="H51" s="114">
        <v>67</v>
      </c>
      <c r="I51" s="140">
        <v>55</v>
      </c>
      <c r="J51" s="115">
        <v>30</v>
      </c>
      <c r="K51" s="116">
        <v>54.545454545454547</v>
      </c>
    </row>
    <row r="52" spans="1:11" ht="14.1" customHeight="1" x14ac:dyDescent="0.2">
      <c r="A52" s="306">
        <v>71</v>
      </c>
      <c r="B52" s="307" t="s">
        <v>276</v>
      </c>
      <c r="C52" s="308"/>
      <c r="D52" s="113">
        <v>6.8367346938775508</v>
      </c>
      <c r="E52" s="115">
        <v>201</v>
      </c>
      <c r="F52" s="114">
        <v>145</v>
      </c>
      <c r="G52" s="114">
        <v>198</v>
      </c>
      <c r="H52" s="114">
        <v>177</v>
      </c>
      <c r="I52" s="140">
        <v>206</v>
      </c>
      <c r="J52" s="115">
        <v>-5</v>
      </c>
      <c r="K52" s="116">
        <v>-2.4271844660194173</v>
      </c>
    </row>
    <row r="53" spans="1:11" ht="14.1" customHeight="1" x14ac:dyDescent="0.2">
      <c r="A53" s="306" t="s">
        <v>277</v>
      </c>
      <c r="B53" s="307" t="s">
        <v>278</v>
      </c>
      <c r="C53" s="308"/>
      <c r="D53" s="113">
        <v>1.9387755102040816</v>
      </c>
      <c r="E53" s="115">
        <v>57</v>
      </c>
      <c r="F53" s="114">
        <v>55</v>
      </c>
      <c r="G53" s="114">
        <v>83</v>
      </c>
      <c r="H53" s="114">
        <v>59</v>
      </c>
      <c r="I53" s="140">
        <v>64</v>
      </c>
      <c r="J53" s="115">
        <v>-7</v>
      </c>
      <c r="K53" s="116">
        <v>-10.9375</v>
      </c>
    </row>
    <row r="54" spans="1:11" ht="14.1" customHeight="1" x14ac:dyDescent="0.2">
      <c r="A54" s="306" t="s">
        <v>279</v>
      </c>
      <c r="B54" s="307" t="s">
        <v>280</v>
      </c>
      <c r="C54" s="308"/>
      <c r="D54" s="113">
        <v>4.3537414965986398</v>
      </c>
      <c r="E54" s="115">
        <v>128</v>
      </c>
      <c r="F54" s="114">
        <v>85</v>
      </c>
      <c r="G54" s="114">
        <v>105</v>
      </c>
      <c r="H54" s="114">
        <v>107</v>
      </c>
      <c r="I54" s="140">
        <v>128</v>
      </c>
      <c r="J54" s="115">
        <v>0</v>
      </c>
      <c r="K54" s="116">
        <v>0</v>
      </c>
    </row>
    <row r="55" spans="1:11" ht="14.1" customHeight="1" x14ac:dyDescent="0.2">
      <c r="A55" s="306">
        <v>72</v>
      </c>
      <c r="B55" s="307" t="s">
        <v>281</v>
      </c>
      <c r="C55" s="308"/>
      <c r="D55" s="113">
        <v>2.4489795918367347</v>
      </c>
      <c r="E55" s="115">
        <v>72</v>
      </c>
      <c r="F55" s="114">
        <v>35</v>
      </c>
      <c r="G55" s="114">
        <v>60</v>
      </c>
      <c r="H55" s="114">
        <v>39</v>
      </c>
      <c r="I55" s="140">
        <v>83</v>
      </c>
      <c r="J55" s="115">
        <v>-11</v>
      </c>
      <c r="K55" s="116">
        <v>-13.253012048192771</v>
      </c>
    </row>
    <row r="56" spans="1:11" ht="14.1" customHeight="1" x14ac:dyDescent="0.2">
      <c r="A56" s="306" t="s">
        <v>282</v>
      </c>
      <c r="B56" s="307" t="s">
        <v>283</v>
      </c>
      <c r="C56" s="308"/>
      <c r="D56" s="113">
        <v>0.68027210884353739</v>
      </c>
      <c r="E56" s="115">
        <v>20</v>
      </c>
      <c r="F56" s="114">
        <v>11</v>
      </c>
      <c r="G56" s="114">
        <v>23</v>
      </c>
      <c r="H56" s="114">
        <v>11</v>
      </c>
      <c r="I56" s="140">
        <v>26</v>
      </c>
      <c r="J56" s="115">
        <v>-6</v>
      </c>
      <c r="K56" s="116">
        <v>-23.076923076923077</v>
      </c>
    </row>
    <row r="57" spans="1:11" ht="14.1" customHeight="1" x14ac:dyDescent="0.2">
      <c r="A57" s="306" t="s">
        <v>284</v>
      </c>
      <c r="B57" s="307" t="s">
        <v>285</v>
      </c>
      <c r="C57" s="308"/>
      <c r="D57" s="113">
        <v>0.74829931972789121</v>
      </c>
      <c r="E57" s="115">
        <v>22</v>
      </c>
      <c r="F57" s="114">
        <v>9</v>
      </c>
      <c r="G57" s="114">
        <v>16</v>
      </c>
      <c r="H57" s="114">
        <v>14</v>
      </c>
      <c r="I57" s="140">
        <v>27</v>
      </c>
      <c r="J57" s="115">
        <v>-5</v>
      </c>
      <c r="K57" s="116">
        <v>-18.518518518518519</v>
      </c>
    </row>
    <row r="58" spans="1:11" ht="14.1" customHeight="1" x14ac:dyDescent="0.2">
      <c r="A58" s="306">
        <v>73</v>
      </c>
      <c r="B58" s="307" t="s">
        <v>286</v>
      </c>
      <c r="C58" s="308"/>
      <c r="D58" s="113">
        <v>1.08843537414966</v>
      </c>
      <c r="E58" s="115">
        <v>32</v>
      </c>
      <c r="F58" s="114">
        <v>20</v>
      </c>
      <c r="G58" s="114">
        <v>23</v>
      </c>
      <c r="H58" s="114">
        <v>26</v>
      </c>
      <c r="I58" s="140">
        <v>28</v>
      </c>
      <c r="J58" s="115">
        <v>4</v>
      </c>
      <c r="K58" s="116">
        <v>14.285714285714286</v>
      </c>
    </row>
    <row r="59" spans="1:11" ht="14.1" customHeight="1" x14ac:dyDescent="0.2">
      <c r="A59" s="306" t="s">
        <v>287</v>
      </c>
      <c r="B59" s="307" t="s">
        <v>288</v>
      </c>
      <c r="C59" s="308"/>
      <c r="D59" s="113">
        <v>0.95238095238095233</v>
      </c>
      <c r="E59" s="115">
        <v>28</v>
      </c>
      <c r="F59" s="114">
        <v>20</v>
      </c>
      <c r="G59" s="114">
        <v>17</v>
      </c>
      <c r="H59" s="114">
        <v>21</v>
      </c>
      <c r="I59" s="140">
        <v>19</v>
      </c>
      <c r="J59" s="115">
        <v>9</v>
      </c>
      <c r="K59" s="116">
        <v>47.368421052631582</v>
      </c>
    </row>
    <row r="60" spans="1:11" ht="14.1" customHeight="1" x14ac:dyDescent="0.2">
      <c r="A60" s="306">
        <v>81</v>
      </c>
      <c r="B60" s="307" t="s">
        <v>289</v>
      </c>
      <c r="C60" s="308"/>
      <c r="D60" s="113">
        <v>5.7142857142857144</v>
      </c>
      <c r="E60" s="115">
        <v>168</v>
      </c>
      <c r="F60" s="114">
        <v>117</v>
      </c>
      <c r="G60" s="114">
        <v>161</v>
      </c>
      <c r="H60" s="114">
        <v>173</v>
      </c>
      <c r="I60" s="140">
        <v>188</v>
      </c>
      <c r="J60" s="115">
        <v>-20</v>
      </c>
      <c r="K60" s="116">
        <v>-10.638297872340425</v>
      </c>
    </row>
    <row r="61" spans="1:11" ht="14.1" customHeight="1" x14ac:dyDescent="0.2">
      <c r="A61" s="306" t="s">
        <v>290</v>
      </c>
      <c r="B61" s="307" t="s">
        <v>291</v>
      </c>
      <c r="C61" s="308"/>
      <c r="D61" s="113">
        <v>2.3809523809523809</v>
      </c>
      <c r="E61" s="115">
        <v>70</v>
      </c>
      <c r="F61" s="114">
        <v>38</v>
      </c>
      <c r="G61" s="114">
        <v>53</v>
      </c>
      <c r="H61" s="114">
        <v>56</v>
      </c>
      <c r="I61" s="140">
        <v>67</v>
      </c>
      <c r="J61" s="115">
        <v>3</v>
      </c>
      <c r="K61" s="116">
        <v>4.4776119402985071</v>
      </c>
    </row>
    <row r="62" spans="1:11" ht="14.1" customHeight="1" x14ac:dyDescent="0.2">
      <c r="A62" s="306" t="s">
        <v>292</v>
      </c>
      <c r="B62" s="307" t="s">
        <v>293</v>
      </c>
      <c r="C62" s="308"/>
      <c r="D62" s="113">
        <v>1.9047619047619047</v>
      </c>
      <c r="E62" s="115">
        <v>56</v>
      </c>
      <c r="F62" s="114">
        <v>40</v>
      </c>
      <c r="G62" s="114">
        <v>72</v>
      </c>
      <c r="H62" s="114">
        <v>61</v>
      </c>
      <c r="I62" s="140">
        <v>56</v>
      </c>
      <c r="J62" s="115">
        <v>0</v>
      </c>
      <c r="K62" s="116">
        <v>0</v>
      </c>
    </row>
    <row r="63" spans="1:11" ht="14.1" customHeight="1" x14ac:dyDescent="0.2">
      <c r="A63" s="306"/>
      <c r="B63" s="307" t="s">
        <v>294</v>
      </c>
      <c r="C63" s="308"/>
      <c r="D63" s="113">
        <v>1.564625850340136</v>
      </c>
      <c r="E63" s="115">
        <v>46</v>
      </c>
      <c r="F63" s="114">
        <v>32</v>
      </c>
      <c r="G63" s="114">
        <v>53</v>
      </c>
      <c r="H63" s="114">
        <v>53</v>
      </c>
      <c r="I63" s="140">
        <v>45</v>
      </c>
      <c r="J63" s="115">
        <v>1</v>
      </c>
      <c r="K63" s="116">
        <v>2.2222222222222223</v>
      </c>
    </row>
    <row r="64" spans="1:11" ht="14.1" customHeight="1" x14ac:dyDescent="0.2">
      <c r="A64" s="306" t="s">
        <v>295</v>
      </c>
      <c r="B64" s="307" t="s">
        <v>296</v>
      </c>
      <c r="C64" s="308"/>
      <c r="D64" s="113">
        <v>0.40816326530612246</v>
      </c>
      <c r="E64" s="115">
        <v>12</v>
      </c>
      <c r="F64" s="114">
        <v>13</v>
      </c>
      <c r="G64" s="114">
        <v>11</v>
      </c>
      <c r="H64" s="114">
        <v>12</v>
      </c>
      <c r="I64" s="140">
        <v>11</v>
      </c>
      <c r="J64" s="115">
        <v>1</v>
      </c>
      <c r="K64" s="116">
        <v>9.0909090909090917</v>
      </c>
    </row>
    <row r="65" spans="1:11" ht="14.1" customHeight="1" x14ac:dyDescent="0.2">
      <c r="A65" s="306" t="s">
        <v>297</v>
      </c>
      <c r="B65" s="307" t="s">
        <v>298</v>
      </c>
      <c r="C65" s="308"/>
      <c r="D65" s="113">
        <v>0.54421768707482998</v>
      </c>
      <c r="E65" s="115">
        <v>16</v>
      </c>
      <c r="F65" s="114">
        <v>13</v>
      </c>
      <c r="G65" s="114">
        <v>14</v>
      </c>
      <c r="H65" s="114">
        <v>28</v>
      </c>
      <c r="I65" s="140">
        <v>27</v>
      </c>
      <c r="J65" s="115">
        <v>-11</v>
      </c>
      <c r="K65" s="116">
        <v>-40.74074074074074</v>
      </c>
    </row>
    <row r="66" spans="1:11" ht="14.1" customHeight="1" x14ac:dyDescent="0.2">
      <c r="A66" s="306">
        <v>82</v>
      </c>
      <c r="B66" s="307" t="s">
        <v>299</v>
      </c>
      <c r="C66" s="308"/>
      <c r="D66" s="113">
        <v>4.1156462585034017</v>
      </c>
      <c r="E66" s="115">
        <v>121</v>
      </c>
      <c r="F66" s="114">
        <v>105</v>
      </c>
      <c r="G66" s="114">
        <v>120</v>
      </c>
      <c r="H66" s="114">
        <v>89</v>
      </c>
      <c r="I66" s="140">
        <v>104</v>
      </c>
      <c r="J66" s="115">
        <v>17</v>
      </c>
      <c r="K66" s="116">
        <v>16.346153846153847</v>
      </c>
    </row>
    <row r="67" spans="1:11" ht="14.1" customHeight="1" x14ac:dyDescent="0.2">
      <c r="A67" s="306" t="s">
        <v>300</v>
      </c>
      <c r="B67" s="307" t="s">
        <v>301</v>
      </c>
      <c r="C67" s="308"/>
      <c r="D67" s="113">
        <v>2.9591836734693877</v>
      </c>
      <c r="E67" s="115">
        <v>87</v>
      </c>
      <c r="F67" s="114">
        <v>65</v>
      </c>
      <c r="G67" s="114">
        <v>86</v>
      </c>
      <c r="H67" s="114">
        <v>61</v>
      </c>
      <c r="I67" s="140">
        <v>76</v>
      </c>
      <c r="J67" s="115">
        <v>11</v>
      </c>
      <c r="K67" s="116">
        <v>14.473684210526315</v>
      </c>
    </row>
    <row r="68" spans="1:11" ht="14.1" customHeight="1" x14ac:dyDescent="0.2">
      <c r="A68" s="306" t="s">
        <v>302</v>
      </c>
      <c r="B68" s="307" t="s">
        <v>303</v>
      </c>
      <c r="C68" s="308"/>
      <c r="D68" s="113">
        <v>0.6462585034013606</v>
      </c>
      <c r="E68" s="115">
        <v>19</v>
      </c>
      <c r="F68" s="114">
        <v>23</v>
      </c>
      <c r="G68" s="114">
        <v>26</v>
      </c>
      <c r="H68" s="114">
        <v>21</v>
      </c>
      <c r="I68" s="140">
        <v>11</v>
      </c>
      <c r="J68" s="115">
        <v>8</v>
      </c>
      <c r="K68" s="116">
        <v>72.727272727272734</v>
      </c>
    </row>
    <row r="69" spans="1:11" ht="14.1" customHeight="1" x14ac:dyDescent="0.2">
      <c r="A69" s="306">
        <v>83</v>
      </c>
      <c r="B69" s="307" t="s">
        <v>304</v>
      </c>
      <c r="C69" s="308"/>
      <c r="D69" s="113">
        <v>4.591836734693878</v>
      </c>
      <c r="E69" s="115">
        <v>135</v>
      </c>
      <c r="F69" s="114">
        <v>111</v>
      </c>
      <c r="G69" s="114">
        <v>271</v>
      </c>
      <c r="H69" s="114">
        <v>139</v>
      </c>
      <c r="I69" s="140">
        <v>134</v>
      </c>
      <c r="J69" s="115">
        <v>1</v>
      </c>
      <c r="K69" s="116">
        <v>0.74626865671641796</v>
      </c>
    </row>
    <row r="70" spans="1:11" ht="14.1" customHeight="1" x14ac:dyDescent="0.2">
      <c r="A70" s="306" t="s">
        <v>305</v>
      </c>
      <c r="B70" s="307" t="s">
        <v>306</v>
      </c>
      <c r="C70" s="308"/>
      <c r="D70" s="113">
        <v>3.5714285714285716</v>
      </c>
      <c r="E70" s="115">
        <v>105</v>
      </c>
      <c r="F70" s="114">
        <v>91</v>
      </c>
      <c r="G70" s="114">
        <v>229</v>
      </c>
      <c r="H70" s="114">
        <v>99</v>
      </c>
      <c r="I70" s="140">
        <v>109</v>
      </c>
      <c r="J70" s="115">
        <v>-4</v>
      </c>
      <c r="K70" s="116">
        <v>-3.669724770642202</v>
      </c>
    </row>
    <row r="71" spans="1:11" ht="14.1" customHeight="1" x14ac:dyDescent="0.2">
      <c r="A71" s="306"/>
      <c r="B71" s="307" t="s">
        <v>307</v>
      </c>
      <c r="C71" s="308"/>
      <c r="D71" s="113">
        <v>1.3945578231292517</v>
      </c>
      <c r="E71" s="115">
        <v>41</v>
      </c>
      <c r="F71" s="114">
        <v>40</v>
      </c>
      <c r="G71" s="114">
        <v>114</v>
      </c>
      <c r="H71" s="114">
        <v>39</v>
      </c>
      <c r="I71" s="140">
        <v>46</v>
      </c>
      <c r="J71" s="115">
        <v>-5</v>
      </c>
      <c r="K71" s="116">
        <v>-10.869565217391305</v>
      </c>
    </row>
    <row r="72" spans="1:11" ht="14.1" customHeight="1" x14ac:dyDescent="0.2">
      <c r="A72" s="306">
        <v>84</v>
      </c>
      <c r="B72" s="307" t="s">
        <v>308</v>
      </c>
      <c r="C72" s="308"/>
      <c r="D72" s="113">
        <v>1.1564625850340136</v>
      </c>
      <c r="E72" s="115">
        <v>34</v>
      </c>
      <c r="F72" s="114">
        <v>18</v>
      </c>
      <c r="G72" s="114">
        <v>53</v>
      </c>
      <c r="H72" s="114">
        <v>19</v>
      </c>
      <c r="I72" s="140">
        <v>33</v>
      </c>
      <c r="J72" s="115">
        <v>1</v>
      </c>
      <c r="K72" s="116">
        <v>3.0303030303030303</v>
      </c>
    </row>
    <row r="73" spans="1:11" ht="14.1" customHeight="1" x14ac:dyDescent="0.2">
      <c r="A73" s="306" t="s">
        <v>309</v>
      </c>
      <c r="B73" s="307" t="s">
        <v>310</v>
      </c>
      <c r="C73" s="308"/>
      <c r="D73" s="113">
        <v>0.47619047619047616</v>
      </c>
      <c r="E73" s="115">
        <v>14</v>
      </c>
      <c r="F73" s="114">
        <v>4</v>
      </c>
      <c r="G73" s="114">
        <v>23</v>
      </c>
      <c r="H73" s="114">
        <v>8</v>
      </c>
      <c r="I73" s="140">
        <v>17</v>
      </c>
      <c r="J73" s="115">
        <v>-3</v>
      </c>
      <c r="K73" s="116">
        <v>-17.647058823529413</v>
      </c>
    </row>
    <row r="74" spans="1:11" ht="14.1" customHeight="1" x14ac:dyDescent="0.2">
      <c r="A74" s="306" t="s">
        <v>311</v>
      </c>
      <c r="B74" s="307" t="s">
        <v>312</v>
      </c>
      <c r="C74" s="308"/>
      <c r="D74" s="113">
        <v>0.1360544217687075</v>
      </c>
      <c r="E74" s="115">
        <v>4</v>
      </c>
      <c r="F74" s="114">
        <v>0</v>
      </c>
      <c r="G74" s="114">
        <v>12</v>
      </c>
      <c r="H74" s="114">
        <v>4</v>
      </c>
      <c r="I74" s="140">
        <v>8</v>
      </c>
      <c r="J74" s="115">
        <v>-4</v>
      </c>
      <c r="K74" s="116">
        <v>-50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0.23809523809523808</v>
      </c>
      <c r="E77" s="115">
        <v>7</v>
      </c>
      <c r="F77" s="114">
        <v>9</v>
      </c>
      <c r="G77" s="114">
        <v>9</v>
      </c>
      <c r="H77" s="114">
        <v>5</v>
      </c>
      <c r="I77" s="140">
        <v>9</v>
      </c>
      <c r="J77" s="115">
        <v>-2</v>
      </c>
      <c r="K77" s="116">
        <v>-22.222222222222221</v>
      </c>
    </row>
    <row r="78" spans="1:11" ht="14.1" customHeight="1" x14ac:dyDescent="0.2">
      <c r="A78" s="306">
        <v>93</v>
      </c>
      <c r="B78" s="307" t="s">
        <v>317</v>
      </c>
      <c r="C78" s="308"/>
      <c r="D78" s="113">
        <v>0.17006802721088435</v>
      </c>
      <c r="E78" s="115">
        <v>5</v>
      </c>
      <c r="F78" s="114" t="s">
        <v>513</v>
      </c>
      <c r="G78" s="114">
        <v>8</v>
      </c>
      <c r="H78" s="114">
        <v>5</v>
      </c>
      <c r="I78" s="140">
        <v>9</v>
      </c>
      <c r="J78" s="115">
        <v>-4</v>
      </c>
      <c r="K78" s="116">
        <v>-44.444444444444443</v>
      </c>
    </row>
    <row r="79" spans="1:11" ht="14.1" customHeight="1" x14ac:dyDescent="0.2">
      <c r="A79" s="306">
        <v>94</v>
      </c>
      <c r="B79" s="307" t="s">
        <v>318</v>
      </c>
      <c r="C79" s="308"/>
      <c r="D79" s="113">
        <v>0.30612244897959184</v>
      </c>
      <c r="E79" s="115">
        <v>9</v>
      </c>
      <c r="F79" s="114">
        <v>5</v>
      </c>
      <c r="G79" s="114">
        <v>5</v>
      </c>
      <c r="H79" s="114">
        <v>8</v>
      </c>
      <c r="I79" s="140">
        <v>15</v>
      </c>
      <c r="J79" s="115">
        <v>-6</v>
      </c>
      <c r="K79" s="116">
        <v>-40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0.20408163265306123</v>
      </c>
      <c r="E81" s="143">
        <v>6</v>
      </c>
      <c r="F81" s="144">
        <v>14</v>
      </c>
      <c r="G81" s="144" t="s">
        <v>513</v>
      </c>
      <c r="H81" s="144">
        <v>6</v>
      </c>
      <c r="I81" s="145">
        <v>11</v>
      </c>
      <c r="J81" s="143">
        <v>-5</v>
      </c>
      <c r="K81" s="146">
        <v>-45.454545454545453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28940</v>
      </c>
      <c r="C10" s="114">
        <v>16313</v>
      </c>
      <c r="D10" s="114">
        <v>12627</v>
      </c>
      <c r="E10" s="114">
        <v>22413</v>
      </c>
      <c r="F10" s="114">
        <v>6158</v>
      </c>
      <c r="G10" s="114">
        <v>3796</v>
      </c>
      <c r="H10" s="114">
        <v>7256</v>
      </c>
      <c r="I10" s="115">
        <v>10455</v>
      </c>
      <c r="J10" s="114">
        <v>7353</v>
      </c>
      <c r="K10" s="114">
        <v>3102</v>
      </c>
      <c r="L10" s="423">
        <v>2481</v>
      </c>
      <c r="M10" s="424">
        <v>2491</v>
      </c>
    </row>
    <row r="11" spans="1:13" ht="11.1" customHeight="1" x14ac:dyDescent="0.2">
      <c r="A11" s="422" t="s">
        <v>387</v>
      </c>
      <c r="B11" s="115">
        <v>29318</v>
      </c>
      <c r="C11" s="114">
        <v>16658</v>
      </c>
      <c r="D11" s="114">
        <v>12660</v>
      </c>
      <c r="E11" s="114">
        <v>22671</v>
      </c>
      <c r="F11" s="114">
        <v>6275</v>
      </c>
      <c r="G11" s="114">
        <v>3680</v>
      </c>
      <c r="H11" s="114">
        <v>7474</v>
      </c>
      <c r="I11" s="115">
        <v>10698</v>
      </c>
      <c r="J11" s="114">
        <v>7480</v>
      </c>
      <c r="K11" s="114">
        <v>3218</v>
      </c>
      <c r="L11" s="423">
        <v>2723</v>
      </c>
      <c r="M11" s="424">
        <v>2454</v>
      </c>
    </row>
    <row r="12" spans="1:13" ht="11.1" customHeight="1" x14ac:dyDescent="0.2">
      <c r="A12" s="422" t="s">
        <v>388</v>
      </c>
      <c r="B12" s="115">
        <v>30239</v>
      </c>
      <c r="C12" s="114">
        <v>17207</v>
      </c>
      <c r="D12" s="114">
        <v>13032</v>
      </c>
      <c r="E12" s="114">
        <v>23460</v>
      </c>
      <c r="F12" s="114">
        <v>6394</v>
      </c>
      <c r="G12" s="114">
        <v>4203</v>
      </c>
      <c r="H12" s="114">
        <v>7633</v>
      </c>
      <c r="I12" s="115">
        <v>10687</v>
      </c>
      <c r="J12" s="114">
        <v>7389</v>
      </c>
      <c r="K12" s="114">
        <v>3298</v>
      </c>
      <c r="L12" s="423">
        <v>3339</v>
      </c>
      <c r="M12" s="424">
        <v>2551</v>
      </c>
    </row>
    <row r="13" spans="1:13" s="110" customFormat="1" ht="11.1" customHeight="1" x14ac:dyDescent="0.2">
      <c r="A13" s="422" t="s">
        <v>389</v>
      </c>
      <c r="B13" s="115">
        <v>29770</v>
      </c>
      <c r="C13" s="114">
        <v>16784</v>
      </c>
      <c r="D13" s="114">
        <v>12986</v>
      </c>
      <c r="E13" s="114">
        <v>22943</v>
      </c>
      <c r="F13" s="114">
        <v>6439</v>
      </c>
      <c r="G13" s="114">
        <v>3998</v>
      </c>
      <c r="H13" s="114">
        <v>7723</v>
      </c>
      <c r="I13" s="115">
        <v>10620</v>
      </c>
      <c r="J13" s="114">
        <v>7326</v>
      </c>
      <c r="K13" s="114">
        <v>3294</v>
      </c>
      <c r="L13" s="423">
        <v>2046</v>
      </c>
      <c r="M13" s="424">
        <v>2541</v>
      </c>
    </row>
    <row r="14" spans="1:13" ht="15" customHeight="1" x14ac:dyDescent="0.2">
      <c r="A14" s="422" t="s">
        <v>390</v>
      </c>
      <c r="B14" s="115">
        <v>30381</v>
      </c>
      <c r="C14" s="114">
        <v>17142</v>
      </c>
      <c r="D14" s="114">
        <v>13239</v>
      </c>
      <c r="E14" s="114">
        <v>22469</v>
      </c>
      <c r="F14" s="114">
        <v>7548</v>
      </c>
      <c r="G14" s="114">
        <v>3963</v>
      </c>
      <c r="H14" s="114">
        <v>7965</v>
      </c>
      <c r="I14" s="115">
        <v>10738</v>
      </c>
      <c r="J14" s="114">
        <v>7361</v>
      </c>
      <c r="K14" s="114">
        <v>3377</v>
      </c>
      <c r="L14" s="423">
        <v>3596</v>
      </c>
      <c r="M14" s="424">
        <v>2945</v>
      </c>
    </row>
    <row r="15" spans="1:13" ht="11.1" customHeight="1" x14ac:dyDescent="0.2">
      <c r="A15" s="422" t="s">
        <v>387</v>
      </c>
      <c r="B15" s="115">
        <v>30231</v>
      </c>
      <c r="C15" s="114">
        <v>17124</v>
      </c>
      <c r="D15" s="114">
        <v>13107</v>
      </c>
      <c r="E15" s="114">
        <v>22100</v>
      </c>
      <c r="F15" s="114">
        <v>7780</v>
      </c>
      <c r="G15" s="114">
        <v>3770</v>
      </c>
      <c r="H15" s="114">
        <v>8198</v>
      </c>
      <c r="I15" s="115">
        <v>10845</v>
      </c>
      <c r="J15" s="114">
        <v>7402</v>
      </c>
      <c r="K15" s="114">
        <v>3443</v>
      </c>
      <c r="L15" s="423">
        <v>2461</v>
      </c>
      <c r="M15" s="424">
        <v>2064</v>
      </c>
    </row>
    <row r="16" spans="1:13" ht="11.1" customHeight="1" x14ac:dyDescent="0.2">
      <c r="A16" s="422" t="s">
        <v>388</v>
      </c>
      <c r="B16" s="115">
        <v>30892</v>
      </c>
      <c r="C16" s="114">
        <v>17542</v>
      </c>
      <c r="D16" s="114">
        <v>13350</v>
      </c>
      <c r="E16" s="114">
        <v>22837</v>
      </c>
      <c r="F16" s="114">
        <v>7902</v>
      </c>
      <c r="G16" s="114">
        <v>4298</v>
      </c>
      <c r="H16" s="114">
        <v>8306</v>
      </c>
      <c r="I16" s="115">
        <v>10740</v>
      </c>
      <c r="J16" s="114">
        <v>7223</v>
      </c>
      <c r="K16" s="114">
        <v>3517</v>
      </c>
      <c r="L16" s="423">
        <v>3537</v>
      </c>
      <c r="M16" s="424">
        <v>2838</v>
      </c>
    </row>
    <row r="17" spans="1:13" s="110" customFormat="1" ht="11.1" customHeight="1" x14ac:dyDescent="0.2">
      <c r="A17" s="422" t="s">
        <v>389</v>
      </c>
      <c r="B17" s="115">
        <v>30310</v>
      </c>
      <c r="C17" s="114">
        <v>17007</v>
      </c>
      <c r="D17" s="114">
        <v>13303</v>
      </c>
      <c r="E17" s="114">
        <v>22402</v>
      </c>
      <c r="F17" s="114">
        <v>7898</v>
      </c>
      <c r="G17" s="114">
        <v>4102</v>
      </c>
      <c r="H17" s="114">
        <v>8315</v>
      </c>
      <c r="I17" s="115">
        <v>10638</v>
      </c>
      <c r="J17" s="114">
        <v>7157</v>
      </c>
      <c r="K17" s="114">
        <v>3481</v>
      </c>
      <c r="L17" s="423">
        <v>1705</v>
      </c>
      <c r="M17" s="424">
        <v>2287</v>
      </c>
    </row>
    <row r="18" spans="1:13" ht="15" customHeight="1" x14ac:dyDescent="0.2">
      <c r="A18" s="422" t="s">
        <v>391</v>
      </c>
      <c r="B18" s="115">
        <v>30579</v>
      </c>
      <c r="C18" s="114">
        <v>17139</v>
      </c>
      <c r="D18" s="114">
        <v>13440</v>
      </c>
      <c r="E18" s="114">
        <v>22462</v>
      </c>
      <c r="F18" s="114">
        <v>8075</v>
      </c>
      <c r="G18" s="114">
        <v>4009</v>
      </c>
      <c r="H18" s="114">
        <v>8511</v>
      </c>
      <c r="I18" s="115">
        <v>10479</v>
      </c>
      <c r="J18" s="114">
        <v>7060</v>
      </c>
      <c r="K18" s="114">
        <v>3419</v>
      </c>
      <c r="L18" s="423">
        <v>2816</v>
      </c>
      <c r="M18" s="424">
        <v>2603</v>
      </c>
    </row>
    <row r="19" spans="1:13" ht="11.1" customHeight="1" x14ac:dyDescent="0.2">
      <c r="A19" s="422" t="s">
        <v>387</v>
      </c>
      <c r="B19" s="115">
        <v>30692</v>
      </c>
      <c r="C19" s="114">
        <v>17207</v>
      </c>
      <c r="D19" s="114">
        <v>13485</v>
      </c>
      <c r="E19" s="114">
        <v>22435</v>
      </c>
      <c r="F19" s="114">
        <v>8211</v>
      </c>
      <c r="G19" s="114">
        <v>3870</v>
      </c>
      <c r="H19" s="114">
        <v>8672</v>
      </c>
      <c r="I19" s="115">
        <v>10696</v>
      </c>
      <c r="J19" s="114">
        <v>7215</v>
      </c>
      <c r="K19" s="114">
        <v>3481</v>
      </c>
      <c r="L19" s="423">
        <v>2136</v>
      </c>
      <c r="M19" s="424">
        <v>2008</v>
      </c>
    </row>
    <row r="20" spans="1:13" ht="11.1" customHeight="1" x14ac:dyDescent="0.2">
      <c r="A20" s="422" t="s">
        <v>388</v>
      </c>
      <c r="B20" s="115">
        <v>31277</v>
      </c>
      <c r="C20" s="114">
        <v>17588</v>
      </c>
      <c r="D20" s="114">
        <v>13689</v>
      </c>
      <c r="E20" s="114">
        <v>22936</v>
      </c>
      <c r="F20" s="114">
        <v>8294</v>
      </c>
      <c r="G20" s="114">
        <v>4330</v>
      </c>
      <c r="H20" s="114">
        <v>8846</v>
      </c>
      <c r="I20" s="115">
        <v>10761</v>
      </c>
      <c r="J20" s="114">
        <v>7088</v>
      </c>
      <c r="K20" s="114">
        <v>3673</v>
      </c>
      <c r="L20" s="423">
        <v>3326</v>
      </c>
      <c r="M20" s="424">
        <v>2773</v>
      </c>
    </row>
    <row r="21" spans="1:13" s="110" customFormat="1" ht="11.1" customHeight="1" x14ac:dyDescent="0.2">
      <c r="A21" s="422" t="s">
        <v>389</v>
      </c>
      <c r="B21" s="115">
        <v>30835</v>
      </c>
      <c r="C21" s="114">
        <v>17242</v>
      </c>
      <c r="D21" s="114">
        <v>13593</v>
      </c>
      <c r="E21" s="114">
        <v>22584</v>
      </c>
      <c r="F21" s="114">
        <v>8243</v>
      </c>
      <c r="G21" s="114">
        <v>4106</v>
      </c>
      <c r="H21" s="114">
        <v>8917</v>
      </c>
      <c r="I21" s="115">
        <v>10723</v>
      </c>
      <c r="J21" s="114">
        <v>7088</v>
      </c>
      <c r="K21" s="114">
        <v>3635</v>
      </c>
      <c r="L21" s="423">
        <v>1617</v>
      </c>
      <c r="M21" s="424">
        <v>2109</v>
      </c>
    </row>
    <row r="22" spans="1:13" ht="15" customHeight="1" x14ac:dyDescent="0.2">
      <c r="A22" s="422" t="s">
        <v>392</v>
      </c>
      <c r="B22" s="115">
        <v>30892</v>
      </c>
      <c r="C22" s="114">
        <v>17264</v>
      </c>
      <c r="D22" s="114">
        <v>13628</v>
      </c>
      <c r="E22" s="114">
        <v>22530</v>
      </c>
      <c r="F22" s="114">
        <v>8314</v>
      </c>
      <c r="G22" s="114">
        <v>3959</v>
      </c>
      <c r="H22" s="114">
        <v>9004</v>
      </c>
      <c r="I22" s="115">
        <v>10758</v>
      </c>
      <c r="J22" s="114">
        <v>7196</v>
      </c>
      <c r="K22" s="114">
        <v>3562</v>
      </c>
      <c r="L22" s="423">
        <v>2421</v>
      </c>
      <c r="M22" s="424">
        <v>2393</v>
      </c>
    </row>
    <row r="23" spans="1:13" ht="11.1" customHeight="1" x14ac:dyDescent="0.2">
      <c r="A23" s="422" t="s">
        <v>387</v>
      </c>
      <c r="B23" s="115">
        <v>30916</v>
      </c>
      <c r="C23" s="114">
        <v>17360</v>
      </c>
      <c r="D23" s="114">
        <v>13556</v>
      </c>
      <c r="E23" s="114">
        <v>22464</v>
      </c>
      <c r="F23" s="114">
        <v>8401</v>
      </c>
      <c r="G23" s="114">
        <v>3788</v>
      </c>
      <c r="H23" s="114">
        <v>9197</v>
      </c>
      <c r="I23" s="115">
        <v>10905</v>
      </c>
      <c r="J23" s="114">
        <v>7320</v>
      </c>
      <c r="K23" s="114">
        <v>3585</v>
      </c>
      <c r="L23" s="423">
        <v>2177</v>
      </c>
      <c r="M23" s="424">
        <v>2185</v>
      </c>
    </row>
    <row r="24" spans="1:13" ht="11.1" customHeight="1" x14ac:dyDescent="0.2">
      <c r="A24" s="422" t="s">
        <v>388</v>
      </c>
      <c r="B24" s="115">
        <v>31870</v>
      </c>
      <c r="C24" s="114">
        <v>17942</v>
      </c>
      <c r="D24" s="114">
        <v>13928</v>
      </c>
      <c r="E24" s="114">
        <v>22926</v>
      </c>
      <c r="F24" s="114">
        <v>8535</v>
      </c>
      <c r="G24" s="114">
        <v>4339</v>
      </c>
      <c r="H24" s="114">
        <v>9406</v>
      </c>
      <c r="I24" s="115">
        <v>10970</v>
      </c>
      <c r="J24" s="114">
        <v>7265</v>
      </c>
      <c r="K24" s="114">
        <v>3705</v>
      </c>
      <c r="L24" s="423">
        <v>3158</v>
      </c>
      <c r="M24" s="424">
        <v>2451</v>
      </c>
    </row>
    <row r="25" spans="1:13" s="110" customFormat="1" ht="11.1" customHeight="1" x14ac:dyDescent="0.2">
      <c r="A25" s="422" t="s">
        <v>389</v>
      </c>
      <c r="B25" s="115">
        <v>31533</v>
      </c>
      <c r="C25" s="114">
        <v>17719</v>
      </c>
      <c r="D25" s="114">
        <v>13814</v>
      </c>
      <c r="E25" s="114">
        <v>22644</v>
      </c>
      <c r="F25" s="114">
        <v>8486</v>
      </c>
      <c r="G25" s="114">
        <v>4096</v>
      </c>
      <c r="H25" s="114">
        <v>9460</v>
      </c>
      <c r="I25" s="115">
        <v>11010</v>
      </c>
      <c r="J25" s="114">
        <v>7232</v>
      </c>
      <c r="K25" s="114">
        <v>3778</v>
      </c>
      <c r="L25" s="423">
        <v>1810</v>
      </c>
      <c r="M25" s="424">
        <v>2190</v>
      </c>
    </row>
    <row r="26" spans="1:13" ht="15" customHeight="1" x14ac:dyDescent="0.2">
      <c r="A26" s="422" t="s">
        <v>393</v>
      </c>
      <c r="B26" s="115">
        <v>31895</v>
      </c>
      <c r="C26" s="114">
        <v>18041</v>
      </c>
      <c r="D26" s="114">
        <v>13854</v>
      </c>
      <c r="E26" s="114">
        <v>22870</v>
      </c>
      <c r="F26" s="114">
        <v>8622</v>
      </c>
      <c r="G26" s="114">
        <v>3999</v>
      </c>
      <c r="H26" s="114">
        <v>9623</v>
      </c>
      <c r="I26" s="115">
        <v>10978</v>
      </c>
      <c r="J26" s="114">
        <v>7203</v>
      </c>
      <c r="K26" s="114">
        <v>3775</v>
      </c>
      <c r="L26" s="423">
        <v>2698</v>
      </c>
      <c r="M26" s="424">
        <v>2508</v>
      </c>
    </row>
    <row r="27" spans="1:13" ht="11.1" customHeight="1" x14ac:dyDescent="0.2">
      <c r="A27" s="422" t="s">
        <v>387</v>
      </c>
      <c r="B27" s="115">
        <v>32197</v>
      </c>
      <c r="C27" s="114">
        <v>18203</v>
      </c>
      <c r="D27" s="114">
        <v>13994</v>
      </c>
      <c r="E27" s="114">
        <v>22980</v>
      </c>
      <c r="F27" s="114">
        <v>8818</v>
      </c>
      <c r="G27" s="114">
        <v>3922</v>
      </c>
      <c r="H27" s="114">
        <v>9863</v>
      </c>
      <c r="I27" s="115">
        <v>11544</v>
      </c>
      <c r="J27" s="114">
        <v>7597</v>
      </c>
      <c r="K27" s="114">
        <v>3947</v>
      </c>
      <c r="L27" s="423">
        <v>2321</v>
      </c>
      <c r="M27" s="424">
        <v>2044</v>
      </c>
    </row>
    <row r="28" spans="1:13" ht="11.1" customHeight="1" x14ac:dyDescent="0.2">
      <c r="A28" s="422" t="s">
        <v>388</v>
      </c>
      <c r="B28" s="115">
        <v>33138</v>
      </c>
      <c r="C28" s="114">
        <v>18762</v>
      </c>
      <c r="D28" s="114">
        <v>14376</v>
      </c>
      <c r="E28" s="114">
        <v>24142</v>
      </c>
      <c r="F28" s="114">
        <v>8966</v>
      </c>
      <c r="G28" s="114">
        <v>4322</v>
      </c>
      <c r="H28" s="114">
        <v>10024</v>
      </c>
      <c r="I28" s="115">
        <v>11525</v>
      </c>
      <c r="J28" s="114">
        <v>7455</v>
      </c>
      <c r="K28" s="114">
        <v>4070</v>
      </c>
      <c r="L28" s="423">
        <v>3447</v>
      </c>
      <c r="M28" s="424">
        <v>2952</v>
      </c>
    </row>
    <row r="29" spans="1:13" s="110" customFormat="1" ht="11.1" customHeight="1" x14ac:dyDescent="0.2">
      <c r="A29" s="422" t="s">
        <v>389</v>
      </c>
      <c r="B29" s="115">
        <v>32844</v>
      </c>
      <c r="C29" s="114">
        <v>18416</v>
      </c>
      <c r="D29" s="114">
        <v>14428</v>
      </c>
      <c r="E29" s="114">
        <v>23788</v>
      </c>
      <c r="F29" s="114">
        <v>9050</v>
      </c>
      <c r="G29" s="114">
        <v>4111</v>
      </c>
      <c r="H29" s="114">
        <v>10096</v>
      </c>
      <c r="I29" s="115">
        <v>11437</v>
      </c>
      <c r="J29" s="114">
        <v>7361</v>
      </c>
      <c r="K29" s="114">
        <v>4076</v>
      </c>
      <c r="L29" s="423">
        <v>2006</v>
      </c>
      <c r="M29" s="424">
        <v>2389</v>
      </c>
    </row>
    <row r="30" spans="1:13" ht="15" customHeight="1" x14ac:dyDescent="0.2">
      <c r="A30" s="422" t="s">
        <v>394</v>
      </c>
      <c r="B30" s="115">
        <v>33238</v>
      </c>
      <c r="C30" s="114">
        <v>18466</v>
      </c>
      <c r="D30" s="114">
        <v>14772</v>
      </c>
      <c r="E30" s="114">
        <v>23769</v>
      </c>
      <c r="F30" s="114">
        <v>9465</v>
      </c>
      <c r="G30" s="114">
        <v>3985</v>
      </c>
      <c r="H30" s="114">
        <v>10343</v>
      </c>
      <c r="I30" s="115">
        <v>11066</v>
      </c>
      <c r="J30" s="114">
        <v>7037</v>
      </c>
      <c r="K30" s="114">
        <v>4029</v>
      </c>
      <c r="L30" s="423">
        <v>3061</v>
      </c>
      <c r="M30" s="424">
        <v>2731</v>
      </c>
    </row>
    <row r="31" spans="1:13" ht="11.1" customHeight="1" x14ac:dyDescent="0.2">
      <c r="A31" s="422" t="s">
        <v>387</v>
      </c>
      <c r="B31" s="115">
        <v>33297</v>
      </c>
      <c r="C31" s="114">
        <v>18539</v>
      </c>
      <c r="D31" s="114">
        <v>14758</v>
      </c>
      <c r="E31" s="114">
        <v>23675</v>
      </c>
      <c r="F31" s="114">
        <v>9618</v>
      </c>
      <c r="G31" s="114">
        <v>3851</v>
      </c>
      <c r="H31" s="114">
        <v>10547</v>
      </c>
      <c r="I31" s="115">
        <v>11357</v>
      </c>
      <c r="J31" s="114">
        <v>7219</v>
      </c>
      <c r="K31" s="114">
        <v>4138</v>
      </c>
      <c r="L31" s="423">
        <v>2316</v>
      </c>
      <c r="M31" s="424">
        <v>1943</v>
      </c>
    </row>
    <row r="32" spans="1:13" ht="11.1" customHeight="1" x14ac:dyDescent="0.2">
      <c r="A32" s="422" t="s">
        <v>388</v>
      </c>
      <c r="B32" s="115">
        <v>33970</v>
      </c>
      <c r="C32" s="114">
        <v>18948</v>
      </c>
      <c r="D32" s="114">
        <v>15022</v>
      </c>
      <c r="E32" s="114">
        <v>24213</v>
      </c>
      <c r="F32" s="114">
        <v>9755</v>
      </c>
      <c r="G32" s="114">
        <v>4326</v>
      </c>
      <c r="H32" s="114">
        <v>10694</v>
      </c>
      <c r="I32" s="115">
        <v>11333</v>
      </c>
      <c r="J32" s="114">
        <v>7108</v>
      </c>
      <c r="K32" s="114">
        <v>4225</v>
      </c>
      <c r="L32" s="423">
        <v>3502</v>
      </c>
      <c r="M32" s="424">
        <v>2932</v>
      </c>
    </row>
    <row r="33" spans="1:13" s="110" customFormat="1" ht="11.1" customHeight="1" x14ac:dyDescent="0.2">
      <c r="A33" s="422" t="s">
        <v>389</v>
      </c>
      <c r="B33" s="115">
        <v>33731</v>
      </c>
      <c r="C33" s="114">
        <v>18742</v>
      </c>
      <c r="D33" s="114">
        <v>14989</v>
      </c>
      <c r="E33" s="114">
        <v>23930</v>
      </c>
      <c r="F33" s="114">
        <v>9799</v>
      </c>
      <c r="G33" s="114">
        <v>4179</v>
      </c>
      <c r="H33" s="114">
        <v>10770</v>
      </c>
      <c r="I33" s="115">
        <v>11226</v>
      </c>
      <c r="J33" s="114">
        <v>7053</v>
      </c>
      <c r="K33" s="114">
        <v>4173</v>
      </c>
      <c r="L33" s="423">
        <v>2023</v>
      </c>
      <c r="M33" s="424">
        <v>2219</v>
      </c>
    </row>
    <row r="34" spans="1:13" ht="15" customHeight="1" x14ac:dyDescent="0.2">
      <c r="A34" s="422" t="s">
        <v>395</v>
      </c>
      <c r="B34" s="115">
        <v>33598</v>
      </c>
      <c r="C34" s="114">
        <v>18695</v>
      </c>
      <c r="D34" s="114">
        <v>14903</v>
      </c>
      <c r="E34" s="114">
        <v>23730</v>
      </c>
      <c r="F34" s="114">
        <v>9868</v>
      </c>
      <c r="G34" s="114">
        <v>3982</v>
      </c>
      <c r="H34" s="114">
        <v>10889</v>
      </c>
      <c r="I34" s="115">
        <v>11097</v>
      </c>
      <c r="J34" s="114">
        <v>6940</v>
      </c>
      <c r="K34" s="114">
        <v>4157</v>
      </c>
      <c r="L34" s="423">
        <v>2656</v>
      </c>
      <c r="M34" s="424">
        <v>2663</v>
      </c>
    </row>
    <row r="35" spans="1:13" ht="11.1" customHeight="1" x14ac:dyDescent="0.2">
      <c r="A35" s="422" t="s">
        <v>387</v>
      </c>
      <c r="B35" s="115">
        <v>33708</v>
      </c>
      <c r="C35" s="114">
        <v>18725</v>
      </c>
      <c r="D35" s="114">
        <v>14983</v>
      </c>
      <c r="E35" s="114">
        <v>23711</v>
      </c>
      <c r="F35" s="114">
        <v>9997</v>
      </c>
      <c r="G35" s="114">
        <v>3807</v>
      </c>
      <c r="H35" s="114">
        <v>11076</v>
      </c>
      <c r="I35" s="115">
        <v>11516</v>
      </c>
      <c r="J35" s="114">
        <v>7165</v>
      </c>
      <c r="K35" s="114">
        <v>4351</v>
      </c>
      <c r="L35" s="423">
        <v>2447</v>
      </c>
      <c r="M35" s="424">
        <v>2431</v>
      </c>
    </row>
    <row r="36" spans="1:13" ht="11.1" customHeight="1" x14ac:dyDescent="0.2">
      <c r="A36" s="422" t="s">
        <v>388</v>
      </c>
      <c r="B36" s="115">
        <v>34529</v>
      </c>
      <c r="C36" s="114">
        <v>19216</v>
      </c>
      <c r="D36" s="114">
        <v>15313</v>
      </c>
      <c r="E36" s="114">
        <v>24396</v>
      </c>
      <c r="F36" s="114">
        <v>10133</v>
      </c>
      <c r="G36" s="114">
        <v>4280</v>
      </c>
      <c r="H36" s="114">
        <v>11194</v>
      </c>
      <c r="I36" s="115">
        <v>11603</v>
      </c>
      <c r="J36" s="114">
        <v>7116</v>
      </c>
      <c r="K36" s="114">
        <v>4487</v>
      </c>
      <c r="L36" s="423">
        <v>3593</v>
      </c>
      <c r="M36" s="424">
        <v>2873</v>
      </c>
    </row>
    <row r="37" spans="1:13" s="110" customFormat="1" ht="11.1" customHeight="1" x14ac:dyDescent="0.2">
      <c r="A37" s="422" t="s">
        <v>389</v>
      </c>
      <c r="B37" s="115">
        <v>34332</v>
      </c>
      <c r="C37" s="114">
        <v>18961</v>
      </c>
      <c r="D37" s="114">
        <v>15371</v>
      </c>
      <c r="E37" s="114">
        <v>24114</v>
      </c>
      <c r="F37" s="114">
        <v>10218</v>
      </c>
      <c r="G37" s="114">
        <v>4086</v>
      </c>
      <c r="H37" s="114">
        <v>11331</v>
      </c>
      <c r="I37" s="115">
        <v>11551</v>
      </c>
      <c r="J37" s="114">
        <v>7141</v>
      </c>
      <c r="K37" s="114">
        <v>4410</v>
      </c>
      <c r="L37" s="423">
        <v>2062</v>
      </c>
      <c r="M37" s="424">
        <v>2289</v>
      </c>
    </row>
    <row r="38" spans="1:13" ht="15" customHeight="1" x14ac:dyDescent="0.2">
      <c r="A38" s="425" t="s">
        <v>396</v>
      </c>
      <c r="B38" s="115">
        <v>34565</v>
      </c>
      <c r="C38" s="114">
        <v>19157</v>
      </c>
      <c r="D38" s="114">
        <v>15408</v>
      </c>
      <c r="E38" s="114">
        <v>24212</v>
      </c>
      <c r="F38" s="114">
        <v>10353</v>
      </c>
      <c r="G38" s="114">
        <v>3987</v>
      </c>
      <c r="H38" s="114">
        <v>11480</v>
      </c>
      <c r="I38" s="115">
        <v>11552</v>
      </c>
      <c r="J38" s="114">
        <v>7110</v>
      </c>
      <c r="K38" s="114">
        <v>4442</v>
      </c>
      <c r="L38" s="423">
        <v>2900</v>
      </c>
      <c r="M38" s="424">
        <v>2706</v>
      </c>
    </row>
    <row r="39" spans="1:13" ht="11.1" customHeight="1" x14ac:dyDescent="0.2">
      <c r="A39" s="422" t="s">
        <v>387</v>
      </c>
      <c r="B39" s="115">
        <v>34720</v>
      </c>
      <c r="C39" s="114">
        <v>19311</v>
      </c>
      <c r="D39" s="114">
        <v>15409</v>
      </c>
      <c r="E39" s="114">
        <v>24213</v>
      </c>
      <c r="F39" s="114">
        <v>10507</v>
      </c>
      <c r="G39" s="114">
        <v>3857</v>
      </c>
      <c r="H39" s="114">
        <v>11685</v>
      </c>
      <c r="I39" s="115">
        <v>11795</v>
      </c>
      <c r="J39" s="114">
        <v>7247</v>
      </c>
      <c r="K39" s="114">
        <v>4548</v>
      </c>
      <c r="L39" s="423">
        <v>2530</v>
      </c>
      <c r="M39" s="424">
        <v>2375</v>
      </c>
    </row>
    <row r="40" spans="1:13" ht="11.1" customHeight="1" x14ac:dyDescent="0.2">
      <c r="A40" s="425" t="s">
        <v>388</v>
      </c>
      <c r="B40" s="115">
        <v>35723</v>
      </c>
      <c r="C40" s="114">
        <v>19896</v>
      </c>
      <c r="D40" s="114">
        <v>15827</v>
      </c>
      <c r="E40" s="114">
        <v>24987</v>
      </c>
      <c r="F40" s="114">
        <v>10736</v>
      </c>
      <c r="G40" s="114">
        <v>4421</v>
      </c>
      <c r="H40" s="114">
        <v>11900</v>
      </c>
      <c r="I40" s="115">
        <v>11802</v>
      </c>
      <c r="J40" s="114">
        <v>7084</v>
      </c>
      <c r="K40" s="114">
        <v>4718</v>
      </c>
      <c r="L40" s="423">
        <v>3924</v>
      </c>
      <c r="M40" s="424">
        <v>3093</v>
      </c>
    </row>
    <row r="41" spans="1:13" s="110" customFormat="1" ht="11.1" customHeight="1" x14ac:dyDescent="0.2">
      <c r="A41" s="422" t="s">
        <v>389</v>
      </c>
      <c r="B41" s="115">
        <v>35383</v>
      </c>
      <c r="C41" s="114">
        <v>19545</v>
      </c>
      <c r="D41" s="114">
        <v>15838</v>
      </c>
      <c r="E41" s="114">
        <v>24593</v>
      </c>
      <c r="F41" s="114">
        <v>10790</v>
      </c>
      <c r="G41" s="114">
        <v>4212</v>
      </c>
      <c r="H41" s="114">
        <v>11923</v>
      </c>
      <c r="I41" s="115">
        <v>11612</v>
      </c>
      <c r="J41" s="114">
        <v>6990</v>
      </c>
      <c r="K41" s="114">
        <v>4622</v>
      </c>
      <c r="L41" s="423">
        <v>2242</v>
      </c>
      <c r="M41" s="424">
        <v>2538</v>
      </c>
    </row>
    <row r="42" spans="1:13" ht="15" customHeight="1" x14ac:dyDescent="0.2">
      <c r="A42" s="422" t="s">
        <v>397</v>
      </c>
      <c r="B42" s="115">
        <v>35491</v>
      </c>
      <c r="C42" s="114">
        <v>19585</v>
      </c>
      <c r="D42" s="114">
        <v>15906</v>
      </c>
      <c r="E42" s="114">
        <v>24593</v>
      </c>
      <c r="F42" s="114">
        <v>10898</v>
      </c>
      <c r="G42" s="114">
        <v>4091</v>
      </c>
      <c r="H42" s="114">
        <v>12083</v>
      </c>
      <c r="I42" s="115">
        <v>11624</v>
      </c>
      <c r="J42" s="114">
        <v>7039</v>
      </c>
      <c r="K42" s="114">
        <v>4585</v>
      </c>
      <c r="L42" s="423">
        <v>2950</v>
      </c>
      <c r="M42" s="424">
        <v>2894</v>
      </c>
    </row>
    <row r="43" spans="1:13" ht="11.1" customHeight="1" x14ac:dyDescent="0.2">
      <c r="A43" s="422" t="s">
        <v>387</v>
      </c>
      <c r="B43" s="115">
        <v>35419</v>
      </c>
      <c r="C43" s="114">
        <v>19573</v>
      </c>
      <c r="D43" s="114">
        <v>15846</v>
      </c>
      <c r="E43" s="114">
        <v>24502</v>
      </c>
      <c r="F43" s="114">
        <v>10917</v>
      </c>
      <c r="G43" s="114">
        <v>3916</v>
      </c>
      <c r="H43" s="114">
        <v>12217</v>
      </c>
      <c r="I43" s="115">
        <v>11901</v>
      </c>
      <c r="J43" s="114">
        <v>7228</v>
      </c>
      <c r="K43" s="114">
        <v>4673</v>
      </c>
      <c r="L43" s="423">
        <v>2684</v>
      </c>
      <c r="M43" s="424">
        <v>2624</v>
      </c>
    </row>
    <row r="44" spans="1:13" ht="11.1" customHeight="1" x14ac:dyDescent="0.2">
      <c r="A44" s="422" t="s">
        <v>388</v>
      </c>
      <c r="B44" s="115">
        <v>36406</v>
      </c>
      <c r="C44" s="114">
        <v>20191</v>
      </c>
      <c r="D44" s="114">
        <v>16215</v>
      </c>
      <c r="E44" s="114">
        <v>25212</v>
      </c>
      <c r="F44" s="114">
        <v>11194</v>
      </c>
      <c r="G44" s="114">
        <v>4474</v>
      </c>
      <c r="H44" s="114">
        <v>12436</v>
      </c>
      <c r="I44" s="115">
        <v>11873</v>
      </c>
      <c r="J44" s="114">
        <v>6999</v>
      </c>
      <c r="K44" s="114">
        <v>4874</v>
      </c>
      <c r="L44" s="423">
        <v>3894</v>
      </c>
      <c r="M44" s="424">
        <v>3031</v>
      </c>
    </row>
    <row r="45" spans="1:13" s="110" customFormat="1" ht="11.1" customHeight="1" x14ac:dyDescent="0.2">
      <c r="A45" s="422" t="s">
        <v>389</v>
      </c>
      <c r="B45" s="115">
        <v>36348</v>
      </c>
      <c r="C45" s="114">
        <v>20141</v>
      </c>
      <c r="D45" s="114">
        <v>16207</v>
      </c>
      <c r="E45" s="114">
        <v>25040</v>
      </c>
      <c r="F45" s="114">
        <v>11308</v>
      </c>
      <c r="G45" s="114">
        <v>4358</v>
      </c>
      <c r="H45" s="114">
        <v>12517</v>
      </c>
      <c r="I45" s="115">
        <v>11830</v>
      </c>
      <c r="J45" s="114">
        <v>6958</v>
      </c>
      <c r="K45" s="114">
        <v>4872</v>
      </c>
      <c r="L45" s="423">
        <v>2264</v>
      </c>
      <c r="M45" s="424">
        <v>2472</v>
      </c>
    </row>
    <row r="46" spans="1:13" ht="15" customHeight="1" x14ac:dyDescent="0.2">
      <c r="A46" s="422" t="s">
        <v>398</v>
      </c>
      <c r="B46" s="115">
        <v>36884</v>
      </c>
      <c r="C46" s="114">
        <v>20407</v>
      </c>
      <c r="D46" s="114">
        <v>16477</v>
      </c>
      <c r="E46" s="114">
        <v>25380</v>
      </c>
      <c r="F46" s="114">
        <v>11504</v>
      </c>
      <c r="G46" s="114">
        <v>4235</v>
      </c>
      <c r="H46" s="114">
        <v>12793</v>
      </c>
      <c r="I46" s="115">
        <v>11939</v>
      </c>
      <c r="J46" s="114">
        <v>7028</v>
      </c>
      <c r="K46" s="114">
        <v>4911</v>
      </c>
      <c r="L46" s="423">
        <v>3204</v>
      </c>
      <c r="M46" s="424">
        <v>3050</v>
      </c>
    </row>
    <row r="47" spans="1:13" ht="11.1" customHeight="1" x14ac:dyDescent="0.2">
      <c r="A47" s="422" t="s">
        <v>387</v>
      </c>
      <c r="B47" s="115">
        <v>37041</v>
      </c>
      <c r="C47" s="114">
        <v>20503</v>
      </c>
      <c r="D47" s="114">
        <v>16538</v>
      </c>
      <c r="E47" s="114">
        <v>25389</v>
      </c>
      <c r="F47" s="114">
        <v>11652</v>
      </c>
      <c r="G47" s="114">
        <v>4103</v>
      </c>
      <c r="H47" s="114">
        <v>12956</v>
      </c>
      <c r="I47" s="115">
        <v>12281</v>
      </c>
      <c r="J47" s="114">
        <v>7223</v>
      </c>
      <c r="K47" s="114">
        <v>5058</v>
      </c>
      <c r="L47" s="423">
        <v>2621</v>
      </c>
      <c r="M47" s="424">
        <v>2531</v>
      </c>
    </row>
    <row r="48" spans="1:13" ht="11.1" customHeight="1" x14ac:dyDescent="0.2">
      <c r="A48" s="422" t="s">
        <v>388</v>
      </c>
      <c r="B48" s="115">
        <v>38177</v>
      </c>
      <c r="C48" s="114">
        <v>21161</v>
      </c>
      <c r="D48" s="114">
        <v>17016</v>
      </c>
      <c r="E48" s="114">
        <v>26309</v>
      </c>
      <c r="F48" s="114">
        <v>11868</v>
      </c>
      <c r="G48" s="114">
        <v>4617</v>
      </c>
      <c r="H48" s="114">
        <v>13269</v>
      </c>
      <c r="I48" s="115">
        <v>12162</v>
      </c>
      <c r="J48" s="114">
        <v>6999</v>
      </c>
      <c r="K48" s="114">
        <v>5163</v>
      </c>
      <c r="L48" s="423">
        <v>3859</v>
      </c>
      <c r="M48" s="424">
        <v>3202</v>
      </c>
    </row>
    <row r="49" spans="1:17" s="110" customFormat="1" ht="11.1" customHeight="1" x14ac:dyDescent="0.2">
      <c r="A49" s="422" t="s">
        <v>389</v>
      </c>
      <c r="B49" s="115">
        <v>37844</v>
      </c>
      <c r="C49" s="114">
        <v>20892</v>
      </c>
      <c r="D49" s="114">
        <v>16952</v>
      </c>
      <c r="E49" s="114">
        <v>25979</v>
      </c>
      <c r="F49" s="114">
        <v>11865</v>
      </c>
      <c r="G49" s="114">
        <v>4472</v>
      </c>
      <c r="H49" s="114">
        <v>13246</v>
      </c>
      <c r="I49" s="115">
        <v>11994</v>
      </c>
      <c r="J49" s="114">
        <v>6888</v>
      </c>
      <c r="K49" s="114">
        <v>5106</v>
      </c>
      <c r="L49" s="423">
        <v>2227</v>
      </c>
      <c r="M49" s="424">
        <v>2555</v>
      </c>
    </row>
    <row r="50" spans="1:17" ht="15" customHeight="1" x14ac:dyDescent="0.2">
      <c r="A50" s="422" t="s">
        <v>399</v>
      </c>
      <c r="B50" s="143">
        <v>37966</v>
      </c>
      <c r="C50" s="144">
        <v>20960</v>
      </c>
      <c r="D50" s="144">
        <v>17006</v>
      </c>
      <c r="E50" s="144">
        <v>26053</v>
      </c>
      <c r="F50" s="144">
        <v>11913</v>
      </c>
      <c r="G50" s="144">
        <v>4373</v>
      </c>
      <c r="H50" s="144">
        <v>13388</v>
      </c>
      <c r="I50" s="143">
        <v>11655</v>
      </c>
      <c r="J50" s="144">
        <v>6751</v>
      </c>
      <c r="K50" s="144">
        <v>4904</v>
      </c>
      <c r="L50" s="426">
        <v>2975</v>
      </c>
      <c r="M50" s="427">
        <v>2940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2.9335213100531394</v>
      </c>
      <c r="C6" s="480">
        <f>'Tabelle 3.3'!J11</f>
        <v>-2.3787586900075381</v>
      </c>
      <c r="D6" s="481">
        <f t="shared" ref="D6:E9" si="0">IF(OR(AND(B6&gt;=-50,B6&lt;=50),ISNUMBER(B6)=FALSE),B6,"")</f>
        <v>2.9335213100531394</v>
      </c>
      <c r="E6" s="481">
        <f t="shared" si="0"/>
        <v>-2.3787586900075381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1.4040057212208159</v>
      </c>
      <c r="C7" s="480">
        <f>'Tabelle 3.1'!J23</f>
        <v>-2.8801937126160149</v>
      </c>
      <c r="D7" s="481">
        <f t="shared" si="0"/>
        <v>1.4040057212208159</v>
      </c>
      <c r="E7" s="481">
        <f>IF(OR(AND(C7&gt;=-50,C7&lt;=50),ISNUMBER(C7)=FALSE),C7,"")</f>
        <v>-2.8801937126160149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2.9335213100531394</v>
      </c>
      <c r="C14" s="480">
        <f>'Tabelle 3.3'!J11</f>
        <v>-2.3787586900075381</v>
      </c>
      <c r="D14" s="481">
        <f>IF(OR(AND(B14&gt;=-50,B14&lt;=50),ISNUMBER(B14)=FALSE),B14,"")</f>
        <v>2.9335213100531394</v>
      </c>
      <c r="E14" s="481">
        <f>IF(OR(AND(C14&gt;=-50,C14&lt;=50),ISNUMBER(C14)=FALSE),C14,"")</f>
        <v>-2.3787586900075381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-1.4991181657848325</v>
      </c>
      <c r="C15" s="480">
        <f>'Tabelle 3.3'!J12</f>
        <v>8.5897435897435894</v>
      </c>
      <c r="D15" s="481">
        <f t="shared" ref="D15:E45" si="3">IF(OR(AND(B15&gt;=-50,B15&lt;=50),ISNUMBER(B15)=FALSE),B15,"")</f>
        <v>-1.4991181657848325</v>
      </c>
      <c r="E15" s="481">
        <f t="shared" si="3"/>
        <v>8.5897435897435894</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-4.2031523642732047</v>
      </c>
      <c r="C16" s="480">
        <f>'Tabelle 3.3'!J13</f>
        <v>6.0606060606060606</v>
      </c>
      <c r="D16" s="481">
        <f t="shared" si="3"/>
        <v>-4.2031523642732047</v>
      </c>
      <c r="E16" s="481">
        <f t="shared" si="3"/>
        <v>6.0606060606060606</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3.4278258806784487</v>
      </c>
      <c r="C17" s="480">
        <f>'Tabelle 3.3'!J14</f>
        <v>0.23364485981308411</v>
      </c>
      <c r="D17" s="481">
        <f t="shared" si="3"/>
        <v>3.4278258806784487</v>
      </c>
      <c r="E17" s="481">
        <f t="shared" si="3"/>
        <v>0.23364485981308411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10.358565737051793</v>
      </c>
      <c r="C18" s="480">
        <f>'Tabelle 3.3'!J15</f>
        <v>2.5069637883008355</v>
      </c>
      <c r="D18" s="481">
        <f t="shared" si="3"/>
        <v>10.358565737051793</v>
      </c>
      <c r="E18" s="481">
        <f t="shared" si="3"/>
        <v>2.5069637883008355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0.20265705922089619</v>
      </c>
      <c r="C19" s="480">
        <f>'Tabelle 3.3'!J16</f>
        <v>-6.7885117493472587</v>
      </c>
      <c r="D19" s="481">
        <f t="shared" si="3"/>
        <v>0.20265705922089619</v>
      </c>
      <c r="E19" s="481">
        <f t="shared" si="3"/>
        <v>-6.7885117493472587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-0.48820179007323028</v>
      </c>
      <c r="C20" s="480">
        <f>'Tabelle 3.3'!J17</f>
        <v>16.666666666666668</v>
      </c>
      <c r="D20" s="481">
        <f t="shared" si="3"/>
        <v>-0.48820179007323028</v>
      </c>
      <c r="E20" s="481">
        <f t="shared" si="3"/>
        <v>16.666666666666668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2.7901785714285716</v>
      </c>
      <c r="C21" s="480">
        <f>'Tabelle 3.3'!J18</f>
        <v>2.197802197802198</v>
      </c>
      <c r="D21" s="481">
        <f t="shared" si="3"/>
        <v>2.7901785714285716</v>
      </c>
      <c r="E21" s="481">
        <f t="shared" si="3"/>
        <v>2.197802197802198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2.8272789581905413</v>
      </c>
      <c r="C22" s="480">
        <f>'Tabelle 3.3'!J19</f>
        <v>0.37629350893697083</v>
      </c>
      <c r="D22" s="481">
        <f t="shared" si="3"/>
        <v>2.8272789581905413</v>
      </c>
      <c r="E22" s="481">
        <f t="shared" si="3"/>
        <v>0.37629350893697083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6.56</v>
      </c>
      <c r="C23" s="480">
        <f>'Tabelle 3.3'!J20</f>
        <v>-2.0527859237536656</v>
      </c>
      <c r="D23" s="481">
        <f t="shared" si="3"/>
        <v>6.56</v>
      </c>
      <c r="E23" s="481">
        <f t="shared" si="3"/>
        <v>-2.0527859237536656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2.9436501261564341</v>
      </c>
      <c r="C24" s="480">
        <f>'Tabelle 3.3'!J21</f>
        <v>-14.042553191489361</v>
      </c>
      <c r="D24" s="481">
        <f t="shared" si="3"/>
        <v>2.9436501261564341</v>
      </c>
      <c r="E24" s="481">
        <f t="shared" si="3"/>
        <v>-14.042553191489361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8.4415584415584419</v>
      </c>
      <c r="C25" s="480">
        <f>'Tabelle 3.3'!J22</f>
        <v>-2.2900763358778624</v>
      </c>
      <c r="D25" s="481">
        <f t="shared" si="3"/>
        <v>8.4415584415584419</v>
      </c>
      <c r="E25" s="481">
        <f t="shared" si="3"/>
        <v>-2.2900763358778624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-2.348993288590604</v>
      </c>
      <c r="C26" s="480">
        <f>'Tabelle 3.3'!J23</f>
        <v>-4.026845637583893</v>
      </c>
      <c r="D26" s="481">
        <f t="shared" si="3"/>
        <v>-2.348993288590604</v>
      </c>
      <c r="E26" s="481">
        <f t="shared" si="3"/>
        <v>-4.026845637583893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-3.6546943919344677</v>
      </c>
      <c r="C27" s="480">
        <f>'Tabelle 3.3'!J24</f>
        <v>-7.9389312977099236</v>
      </c>
      <c r="D27" s="481">
        <f t="shared" si="3"/>
        <v>-3.6546943919344677</v>
      </c>
      <c r="E27" s="481">
        <f t="shared" si="3"/>
        <v>-7.9389312977099236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10.359964881474978</v>
      </c>
      <c r="C28" s="480">
        <f>'Tabelle 3.3'!J25</f>
        <v>-5.4098360655737707</v>
      </c>
      <c r="D28" s="481">
        <f t="shared" si="3"/>
        <v>10.359964881474978</v>
      </c>
      <c r="E28" s="481">
        <f t="shared" si="3"/>
        <v>-5.4098360655737707</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-20.061728395061728</v>
      </c>
      <c r="C29" s="480">
        <f>'Tabelle 3.3'!J26</f>
        <v>0</v>
      </c>
      <c r="D29" s="481">
        <f t="shared" si="3"/>
        <v>-20.061728395061728</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9.8552078468005604</v>
      </c>
      <c r="C30" s="480">
        <f>'Tabelle 3.3'!J27</f>
        <v>-7.1038251366120218</v>
      </c>
      <c r="D30" s="481">
        <f t="shared" si="3"/>
        <v>9.8552078468005604</v>
      </c>
      <c r="E30" s="481">
        <f t="shared" si="3"/>
        <v>-7.1038251366120218</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-0.7337526205450734</v>
      </c>
      <c r="C31" s="480">
        <f>'Tabelle 3.3'!J28</f>
        <v>-5.9027777777777777</v>
      </c>
      <c r="D31" s="481">
        <f t="shared" si="3"/>
        <v>-0.7337526205450734</v>
      </c>
      <c r="E31" s="481">
        <f t="shared" si="3"/>
        <v>-5.9027777777777777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2.1421107628004181</v>
      </c>
      <c r="C32" s="480">
        <f>'Tabelle 3.3'!J29</f>
        <v>0.40567951318458417</v>
      </c>
      <c r="D32" s="481">
        <f t="shared" si="3"/>
        <v>2.1421107628004181</v>
      </c>
      <c r="E32" s="481">
        <f t="shared" si="3"/>
        <v>0.40567951318458417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2.4330900243309004</v>
      </c>
      <c r="C33" s="480">
        <f>'Tabelle 3.3'!J30</f>
        <v>9.615384615384615</v>
      </c>
      <c r="D33" s="481">
        <f t="shared" si="3"/>
        <v>2.4330900243309004</v>
      </c>
      <c r="E33" s="481">
        <f t="shared" si="3"/>
        <v>9.615384615384615</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3.6251105216622457</v>
      </c>
      <c r="C34" s="480">
        <f>'Tabelle 3.3'!J31</f>
        <v>0.16220600162206</v>
      </c>
      <c r="D34" s="481">
        <f t="shared" si="3"/>
        <v>3.6251105216622457</v>
      </c>
      <c r="E34" s="481">
        <f t="shared" si="3"/>
        <v>0.16220600162206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-1.4991181657848325</v>
      </c>
      <c r="C37" s="480">
        <f>'Tabelle 3.3'!J34</f>
        <v>8.5897435897435894</v>
      </c>
      <c r="D37" s="481">
        <f t="shared" si="3"/>
        <v>-1.4991181657848325</v>
      </c>
      <c r="E37" s="481">
        <f t="shared" si="3"/>
        <v>8.5897435897435894</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2.9000476720165262</v>
      </c>
      <c r="C38" s="480">
        <f>'Tabelle 3.3'!J35</f>
        <v>1.3819095477386936</v>
      </c>
      <c r="D38" s="481">
        <f t="shared" si="3"/>
        <v>2.9000476720165262</v>
      </c>
      <c r="E38" s="481">
        <f t="shared" si="3"/>
        <v>1.3819095477386936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3.1687100673458817</v>
      </c>
      <c r="C39" s="480">
        <f>'Tabelle 3.3'!J36</f>
        <v>-3.8988188564858368</v>
      </c>
      <c r="D39" s="481">
        <f t="shared" si="3"/>
        <v>3.1687100673458817</v>
      </c>
      <c r="E39" s="481">
        <f t="shared" si="3"/>
        <v>-3.8988188564858368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3.1687100673458817</v>
      </c>
      <c r="C45" s="480">
        <f>'Tabelle 3.3'!J36</f>
        <v>-3.8988188564858368</v>
      </c>
      <c r="D45" s="481">
        <f t="shared" si="3"/>
        <v>3.1687100673458817</v>
      </c>
      <c r="E45" s="481">
        <f t="shared" si="3"/>
        <v>-3.8988188564858368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31895</v>
      </c>
      <c r="C51" s="487">
        <v>7203</v>
      </c>
      <c r="D51" s="487">
        <v>3775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32197</v>
      </c>
      <c r="C52" s="487">
        <v>7597</v>
      </c>
      <c r="D52" s="487">
        <v>3947</v>
      </c>
      <c r="E52" s="488">
        <f t="shared" ref="E52:G70" si="11">IF($A$51=37802,IF(COUNTBLANK(B$51:B$70)&gt;0,#N/A,B52/B$51*100),IF(COUNTBLANK(B$51:B$75)&gt;0,#N/A,B52/B$51*100))</f>
        <v>100.9468568741182</v>
      </c>
      <c r="F52" s="488">
        <f t="shared" si="11"/>
        <v>105.46994307927253</v>
      </c>
      <c r="G52" s="488">
        <f t="shared" si="11"/>
        <v>104.55629139072849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33138</v>
      </c>
      <c r="C53" s="487">
        <v>7455</v>
      </c>
      <c r="D53" s="487">
        <v>4070</v>
      </c>
      <c r="E53" s="488">
        <f t="shared" si="11"/>
        <v>103.89716256466531</v>
      </c>
      <c r="F53" s="488">
        <f t="shared" si="11"/>
        <v>103.49854227405248</v>
      </c>
      <c r="G53" s="488">
        <f t="shared" si="11"/>
        <v>107.81456953642383</v>
      </c>
      <c r="H53" s="489">
        <f>IF(ISERROR(L53)=TRUE,IF(MONTH(A53)=MONTH(MAX(A$51:A$75)),A53,""),"")</f>
        <v>41883</v>
      </c>
      <c r="I53" s="488">
        <f t="shared" si="12"/>
        <v>103.89716256466531</v>
      </c>
      <c r="J53" s="488">
        <f t="shared" si="10"/>
        <v>103.49854227405248</v>
      </c>
      <c r="K53" s="488">
        <f t="shared" si="10"/>
        <v>107.81456953642383</v>
      </c>
      <c r="L53" s="488" t="e">
        <f t="shared" si="13"/>
        <v>#N/A</v>
      </c>
    </row>
    <row r="54" spans="1:14" ht="15" customHeight="1" x14ac:dyDescent="0.2">
      <c r="A54" s="490" t="s">
        <v>462</v>
      </c>
      <c r="B54" s="487">
        <v>32844</v>
      </c>
      <c r="C54" s="487">
        <v>7361</v>
      </c>
      <c r="D54" s="487">
        <v>4076</v>
      </c>
      <c r="E54" s="488">
        <f t="shared" si="11"/>
        <v>102.97538799184824</v>
      </c>
      <c r="F54" s="488">
        <f t="shared" si="11"/>
        <v>102.19353047341386</v>
      </c>
      <c r="G54" s="488">
        <f t="shared" si="11"/>
        <v>107.97350993377484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33238</v>
      </c>
      <c r="C55" s="487">
        <v>7037</v>
      </c>
      <c r="D55" s="487">
        <v>4029</v>
      </c>
      <c r="E55" s="488">
        <f t="shared" si="11"/>
        <v>104.21069133092962</v>
      </c>
      <c r="F55" s="488">
        <f t="shared" si="11"/>
        <v>97.695404692489234</v>
      </c>
      <c r="G55" s="488">
        <f t="shared" si="11"/>
        <v>106.72847682119205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33297</v>
      </c>
      <c r="C56" s="487">
        <v>7219</v>
      </c>
      <c r="D56" s="487">
        <v>4138</v>
      </c>
      <c r="E56" s="488">
        <f t="shared" si="11"/>
        <v>104.39567330302555</v>
      </c>
      <c r="F56" s="488">
        <f t="shared" si="11"/>
        <v>100.22212966819382</v>
      </c>
      <c r="G56" s="488">
        <f t="shared" si="11"/>
        <v>109.61589403973511</v>
      </c>
      <c r="H56" s="489" t="str">
        <f t="shared" si="14"/>
        <v/>
      </c>
      <c r="I56" s="488" t="str">
        <f t="shared" si="12"/>
        <v/>
      </c>
      <c r="J56" s="488" t="str">
        <f t="shared" si="10"/>
        <v/>
      </c>
      <c r="K56" s="488" t="str">
        <f t="shared" si="10"/>
        <v/>
      </c>
      <c r="L56" s="488" t="e">
        <f t="shared" si="13"/>
        <v>#N/A</v>
      </c>
    </row>
    <row r="57" spans="1:14" ht="15" customHeight="1" x14ac:dyDescent="0.2">
      <c r="A57" s="490">
        <v>42248</v>
      </c>
      <c r="B57" s="487">
        <v>33970</v>
      </c>
      <c r="C57" s="487">
        <v>7108</v>
      </c>
      <c r="D57" s="487">
        <v>4225</v>
      </c>
      <c r="E57" s="488">
        <f t="shared" si="11"/>
        <v>106.50572189998432</v>
      </c>
      <c r="F57" s="488">
        <f t="shared" si="11"/>
        <v>98.681105095099269</v>
      </c>
      <c r="G57" s="488">
        <f t="shared" si="11"/>
        <v>111.92052980132449</v>
      </c>
      <c r="H57" s="489">
        <f t="shared" si="14"/>
        <v>42248</v>
      </c>
      <c r="I57" s="488">
        <f t="shared" si="12"/>
        <v>106.50572189998432</v>
      </c>
      <c r="J57" s="488">
        <f t="shared" si="10"/>
        <v>98.681105095099269</v>
      </c>
      <c r="K57" s="488">
        <f t="shared" si="10"/>
        <v>111.92052980132449</v>
      </c>
      <c r="L57" s="488" t="e">
        <f t="shared" si="13"/>
        <v>#N/A</v>
      </c>
    </row>
    <row r="58" spans="1:14" ht="15" customHeight="1" x14ac:dyDescent="0.2">
      <c r="A58" s="490" t="s">
        <v>465</v>
      </c>
      <c r="B58" s="487">
        <v>33731</v>
      </c>
      <c r="C58" s="487">
        <v>7053</v>
      </c>
      <c r="D58" s="487">
        <v>4173</v>
      </c>
      <c r="E58" s="488">
        <f t="shared" si="11"/>
        <v>105.75638814861263</v>
      </c>
      <c r="F58" s="488">
        <f t="shared" si="11"/>
        <v>97.917534360683049</v>
      </c>
      <c r="G58" s="488">
        <f t="shared" si="11"/>
        <v>110.54304635761589</v>
      </c>
      <c r="H58" s="489" t="str">
        <f t="shared" si="14"/>
        <v/>
      </c>
      <c r="I58" s="488" t="str">
        <f t="shared" si="12"/>
        <v/>
      </c>
      <c r="J58" s="488" t="str">
        <f t="shared" si="10"/>
        <v/>
      </c>
      <c r="K58" s="488" t="str">
        <f t="shared" si="10"/>
        <v/>
      </c>
      <c r="L58" s="488" t="e">
        <f t="shared" si="13"/>
        <v>#N/A</v>
      </c>
    </row>
    <row r="59" spans="1:14" ht="15" customHeight="1" x14ac:dyDescent="0.2">
      <c r="A59" s="490" t="s">
        <v>466</v>
      </c>
      <c r="B59" s="487">
        <v>33598</v>
      </c>
      <c r="C59" s="487">
        <v>6940</v>
      </c>
      <c r="D59" s="487">
        <v>4157</v>
      </c>
      <c r="E59" s="488">
        <f t="shared" si="11"/>
        <v>105.33939488948111</v>
      </c>
      <c r="F59" s="488">
        <f t="shared" si="11"/>
        <v>96.348743579064276</v>
      </c>
      <c r="G59" s="488">
        <f t="shared" si="11"/>
        <v>110.11920529801324</v>
      </c>
      <c r="H59" s="489" t="str">
        <f t="shared" si="14"/>
        <v/>
      </c>
      <c r="I59" s="488" t="str">
        <f t="shared" si="12"/>
        <v/>
      </c>
      <c r="J59" s="488" t="str">
        <f t="shared" si="10"/>
        <v/>
      </c>
      <c r="K59" s="488" t="str">
        <f t="shared" si="10"/>
        <v/>
      </c>
      <c r="L59" s="488" t="e">
        <f t="shared" si="13"/>
        <v>#N/A</v>
      </c>
    </row>
    <row r="60" spans="1:14" ht="15" customHeight="1" x14ac:dyDescent="0.2">
      <c r="A60" s="490" t="s">
        <v>467</v>
      </c>
      <c r="B60" s="487">
        <v>33708</v>
      </c>
      <c r="C60" s="487">
        <v>7165</v>
      </c>
      <c r="D60" s="487">
        <v>4351</v>
      </c>
      <c r="E60" s="488">
        <f t="shared" si="11"/>
        <v>105.68427653237184</v>
      </c>
      <c r="F60" s="488">
        <f t="shared" si="11"/>
        <v>99.472442038039716</v>
      </c>
      <c r="G60" s="488">
        <f t="shared" si="11"/>
        <v>115.25827814569536</v>
      </c>
      <c r="H60" s="489" t="str">
        <f t="shared" si="14"/>
        <v/>
      </c>
      <c r="I60" s="488" t="str">
        <f t="shared" si="12"/>
        <v/>
      </c>
      <c r="J60" s="488" t="str">
        <f t="shared" si="10"/>
        <v/>
      </c>
      <c r="K60" s="488" t="str">
        <f t="shared" si="10"/>
        <v/>
      </c>
      <c r="L60" s="488" t="e">
        <f t="shared" si="13"/>
        <v>#N/A</v>
      </c>
    </row>
    <row r="61" spans="1:14" ht="15" customHeight="1" x14ac:dyDescent="0.2">
      <c r="A61" s="490">
        <v>42614</v>
      </c>
      <c r="B61" s="487">
        <v>34529</v>
      </c>
      <c r="C61" s="487">
        <v>7116</v>
      </c>
      <c r="D61" s="487">
        <v>4487</v>
      </c>
      <c r="E61" s="488">
        <f t="shared" si="11"/>
        <v>108.2583477034018</v>
      </c>
      <c r="F61" s="488">
        <f t="shared" si="11"/>
        <v>98.792169929196177</v>
      </c>
      <c r="G61" s="488">
        <f t="shared" si="11"/>
        <v>118.86092715231788</v>
      </c>
      <c r="H61" s="489">
        <f t="shared" si="14"/>
        <v>42614</v>
      </c>
      <c r="I61" s="488">
        <f t="shared" si="12"/>
        <v>108.2583477034018</v>
      </c>
      <c r="J61" s="488">
        <f t="shared" si="10"/>
        <v>98.792169929196177</v>
      </c>
      <c r="K61" s="488">
        <f t="shared" si="10"/>
        <v>118.86092715231788</v>
      </c>
      <c r="L61" s="488" t="e">
        <f t="shared" si="13"/>
        <v>#N/A</v>
      </c>
    </row>
    <row r="62" spans="1:14" ht="15" customHeight="1" x14ac:dyDescent="0.2">
      <c r="A62" s="490" t="s">
        <v>468</v>
      </c>
      <c r="B62" s="487">
        <v>34332</v>
      </c>
      <c r="C62" s="487">
        <v>7141</v>
      </c>
      <c r="D62" s="487">
        <v>4410</v>
      </c>
      <c r="E62" s="488">
        <f t="shared" si="11"/>
        <v>107.6406960338611</v>
      </c>
      <c r="F62" s="488">
        <f t="shared" si="11"/>
        <v>99.139247535748993</v>
      </c>
      <c r="G62" s="488">
        <f t="shared" si="11"/>
        <v>116.82119205298014</v>
      </c>
      <c r="H62" s="489" t="str">
        <f t="shared" si="14"/>
        <v/>
      </c>
      <c r="I62" s="488" t="str">
        <f t="shared" si="12"/>
        <v/>
      </c>
      <c r="J62" s="488" t="str">
        <f t="shared" si="10"/>
        <v/>
      </c>
      <c r="K62" s="488" t="str">
        <f t="shared" si="10"/>
        <v/>
      </c>
      <c r="L62" s="488" t="e">
        <f t="shared" si="13"/>
        <v>#N/A</v>
      </c>
    </row>
    <row r="63" spans="1:14" ht="15" customHeight="1" x14ac:dyDescent="0.2">
      <c r="A63" s="490" t="s">
        <v>469</v>
      </c>
      <c r="B63" s="487">
        <v>34565</v>
      </c>
      <c r="C63" s="487">
        <v>7110</v>
      </c>
      <c r="D63" s="487">
        <v>4442</v>
      </c>
      <c r="E63" s="488">
        <f t="shared" si="11"/>
        <v>108.37121805925693</v>
      </c>
      <c r="F63" s="488">
        <f t="shared" si="11"/>
        <v>98.708871303623496</v>
      </c>
      <c r="G63" s="488">
        <f t="shared" si="11"/>
        <v>117.66887417218544</v>
      </c>
      <c r="H63" s="489" t="str">
        <f t="shared" si="14"/>
        <v/>
      </c>
      <c r="I63" s="488" t="str">
        <f t="shared" si="12"/>
        <v/>
      </c>
      <c r="J63" s="488" t="str">
        <f t="shared" si="10"/>
        <v/>
      </c>
      <c r="K63" s="488" t="str">
        <f t="shared" si="10"/>
        <v/>
      </c>
      <c r="L63" s="488" t="e">
        <f t="shared" si="13"/>
        <v>#N/A</v>
      </c>
    </row>
    <row r="64" spans="1:14" ht="15" customHeight="1" x14ac:dyDescent="0.2">
      <c r="A64" s="490" t="s">
        <v>470</v>
      </c>
      <c r="B64" s="487">
        <v>34720</v>
      </c>
      <c r="C64" s="487">
        <v>7247</v>
      </c>
      <c r="D64" s="487">
        <v>4548</v>
      </c>
      <c r="E64" s="488">
        <f t="shared" si="11"/>
        <v>108.85718764696661</v>
      </c>
      <c r="F64" s="488">
        <f t="shared" si="11"/>
        <v>100.61085658753296</v>
      </c>
      <c r="G64" s="488">
        <f t="shared" si="11"/>
        <v>120.47682119205298</v>
      </c>
      <c r="H64" s="489" t="str">
        <f t="shared" si="14"/>
        <v/>
      </c>
      <c r="I64" s="488" t="str">
        <f t="shared" si="12"/>
        <v/>
      </c>
      <c r="J64" s="488" t="str">
        <f t="shared" si="10"/>
        <v/>
      </c>
      <c r="K64" s="488" t="str">
        <f t="shared" si="10"/>
        <v/>
      </c>
      <c r="L64" s="488" t="e">
        <f t="shared" si="13"/>
        <v>#N/A</v>
      </c>
    </row>
    <row r="65" spans="1:12" ht="15" customHeight="1" x14ac:dyDescent="0.2">
      <c r="A65" s="490">
        <v>42979</v>
      </c>
      <c r="B65" s="487">
        <v>35723</v>
      </c>
      <c r="C65" s="487">
        <v>7084</v>
      </c>
      <c r="D65" s="487">
        <v>4718</v>
      </c>
      <c r="E65" s="488">
        <f t="shared" si="11"/>
        <v>112.00188117259759</v>
      </c>
      <c r="F65" s="488">
        <f t="shared" si="11"/>
        <v>98.347910592808546</v>
      </c>
      <c r="G65" s="488">
        <f t="shared" si="11"/>
        <v>124.98013245033113</v>
      </c>
      <c r="H65" s="489">
        <f t="shared" si="14"/>
        <v>42979</v>
      </c>
      <c r="I65" s="488">
        <f t="shared" si="12"/>
        <v>112.00188117259759</v>
      </c>
      <c r="J65" s="488">
        <f t="shared" si="10"/>
        <v>98.347910592808546</v>
      </c>
      <c r="K65" s="488">
        <f t="shared" si="10"/>
        <v>124.98013245033113</v>
      </c>
      <c r="L65" s="488" t="e">
        <f t="shared" si="13"/>
        <v>#N/A</v>
      </c>
    </row>
    <row r="66" spans="1:12" ht="15" customHeight="1" x14ac:dyDescent="0.2">
      <c r="A66" s="490" t="s">
        <v>471</v>
      </c>
      <c r="B66" s="487">
        <v>35383</v>
      </c>
      <c r="C66" s="487">
        <v>6990</v>
      </c>
      <c r="D66" s="487">
        <v>4622</v>
      </c>
      <c r="E66" s="488">
        <f t="shared" si="11"/>
        <v>110.93588336729896</v>
      </c>
      <c r="F66" s="488">
        <f t="shared" si="11"/>
        <v>97.042898792169936</v>
      </c>
      <c r="G66" s="488">
        <f t="shared" si="11"/>
        <v>122.43708609271525</v>
      </c>
      <c r="H66" s="489" t="str">
        <f t="shared" si="14"/>
        <v/>
      </c>
      <c r="I66" s="488" t="str">
        <f t="shared" si="12"/>
        <v/>
      </c>
      <c r="J66" s="488" t="str">
        <f t="shared" si="10"/>
        <v/>
      </c>
      <c r="K66" s="488" t="str">
        <f t="shared" si="10"/>
        <v/>
      </c>
      <c r="L66" s="488" t="e">
        <f t="shared" si="13"/>
        <v>#N/A</v>
      </c>
    </row>
    <row r="67" spans="1:12" ht="15" customHeight="1" x14ac:dyDescent="0.2">
      <c r="A67" s="490" t="s">
        <v>472</v>
      </c>
      <c r="B67" s="487">
        <v>35491</v>
      </c>
      <c r="C67" s="487">
        <v>7039</v>
      </c>
      <c r="D67" s="487">
        <v>4585</v>
      </c>
      <c r="E67" s="488">
        <f t="shared" si="11"/>
        <v>111.27449443486439</v>
      </c>
      <c r="F67" s="488">
        <f t="shared" si="11"/>
        <v>97.723170901013461</v>
      </c>
      <c r="G67" s="488">
        <f t="shared" si="11"/>
        <v>121.45695364238411</v>
      </c>
      <c r="H67" s="489" t="str">
        <f t="shared" si="14"/>
        <v/>
      </c>
      <c r="I67" s="488" t="str">
        <f t="shared" si="12"/>
        <v/>
      </c>
      <c r="J67" s="488" t="str">
        <f t="shared" si="12"/>
        <v/>
      </c>
      <c r="K67" s="488" t="str">
        <f t="shared" si="12"/>
        <v/>
      </c>
      <c r="L67" s="488" t="e">
        <f t="shared" si="13"/>
        <v>#N/A</v>
      </c>
    </row>
    <row r="68" spans="1:12" ht="15" customHeight="1" x14ac:dyDescent="0.2">
      <c r="A68" s="490" t="s">
        <v>473</v>
      </c>
      <c r="B68" s="487">
        <v>35419</v>
      </c>
      <c r="C68" s="487">
        <v>7228</v>
      </c>
      <c r="D68" s="487">
        <v>4673</v>
      </c>
      <c r="E68" s="488">
        <f t="shared" si="11"/>
        <v>111.04875372315411</v>
      </c>
      <c r="F68" s="488">
        <f t="shared" si="11"/>
        <v>100.34707760655282</v>
      </c>
      <c r="G68" s="488">
        <f t="shared" si="11"/>
        <v>123.78807947019868</v>
      </c>
      <c r="H68" s="489" t="str">
        <f t="shared" si="14"/>
        <v/>
      </c>
      <c r="I68" s="488" t="str">
        <f t="shared" si="12"/>
        <v/>
      </c>
      <c r="J68" s="488" t="str">
        <f t="shared" si="12"/>
        <v/>
      </c>
      <c r="K68" s="488" t="str">
        <f t="shared" si="12"/>
        <v/>
      </c>
      <c r="L68" s="488" t="e">
        <f t="shared" si="13"/>
        <v>#N/A</v>
      </c>
    </row>
    <row r="69" spans="1:12" ht="15" customHeight="1" x14ac:dyDescent="0.2">
      <c r="A69" s="490">
        <v>43344</v>
      </c>
      <c r="B69" s="487">
        <v>36406</v>
      </c>
      <c r="C69" s="487">
        <v>6999</v>
      </c>
      <c r="D69" s="487">
        <v>4874</v>
      </c>
      <c r="E69" s="488">
        <f t="shared" si="11"/>
        <v>114.14328264618278</v>
      </c>
      <c r="F69" s="488">
        <f t="shared" si="11"/>
        <v>97.16784673052895</v>
      </c>
      <c r="G69" s="488">
        <f t="shared" si="11"/>
        <v>129.11258278145695</v>
      </c>
      <c r="H69" s="489">
        <f t="shared" si="14"/>
        <v>43344</v>
      </c>
      <c r="I69" s="488">
        <f t="shared" si="12"/>
        <v>114.14328264618278</v>
      </c>
      <c r="J69" s="488">
        <f t="shared" si="12"/>
        <v>97.16784673052895</v>
      </c>
      <c r="K69" s="488">
        <f t="shared" si="12"/>
        <v>129.11258278145695</v>
      </c>
      <c r="L69" s="488" t="e">
        <f t="shared" si="13"/>
        <v>#N/A</v>
      </c>
    </row>
    <row r="70" spans="1:12" ht="15" customHeight="1" x14ac:dyDescent="0.2">
      <c r="A70" s="490" t="s">
        <v>474</v>
      </c>
      <c r="B70" s="487">
        <v>36348</v>
      </c>
      <c r="C70" s="487">
        <v>6958</v>
      </c>
      <c r="D70" s="487">
        <v>4872</v>
      </c>
      <c r="E70" s="488">
        <f t="shared" si="11"/>
        <v>113.96143596174949</v>
      </c>
      <c r="F70" s="488">
        <f t="shared" si="11"/>
        <v>96.598639455782305</v>
      </c>
      <c r="G70" s="488">
        <f t="shared" si="11"/>
        <v>129.05960264900662</v>
      </c>
      <c r="H70" s="489" t="str">
        <f t="shared" si="14"/>
        <v/>
      </c>
      <c r="I70" s="488" t="str">
        <f t="shared" si="12"/>
        <v/>
      </c>
      <c r="J70" s="488" t="str">
        <f t="shared" si="12"/>
        <v/>
      </c>
      <c r="K70" s="488" t="str">
        <f t="shared" si="12"/>
        <v/>
      </c>
      <c r="L70" s="488" t="e">
        <f t="shared" si="13"/>
        <v>#N/A</v>
      </c>
    </row>
    <row r="71" spans="1:12" ht="15" customHeight="1" x14ac:dyDescent="0.2">
      <c r="A71" s="490" t="s">
        <v>475</v>
      </c>
      <c r="B71" s="487">
        <v>36884</v>
      </c>
      <c r="C71" s="487">
        <v>7028</v>
      </c>
      <c r="D71" s="487">
        <v>4911</v>
      </c>
      <c r="E71" s="491">
        <f t="shared" ref="E71:G75" si="15">IF($A$51=37802,IF(COUNTBLANK(B$51:B$70)&gt;0,#N/A,IF(ISBLANK(B71)=FALSE,B71/B$51*100,#N/A)),IF(COUNTBLANK(B$51:B$75)&gt;0,#N/A,B71/B$51*100))</f>
        <v>115.64195014892616</v>
      </c>
      <c r="F71" s="491">
        <f t="shared" si="15"/>
        <v>97.57045675413022</v>
      </c>
      <c r="G71" s="491">
        <f t="shared" si="15"/>
        <v>130.09271523178808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37041</v>
      </c>
      <c r="C72" s="487">
        <v>7223</v>
      </c>
      <c r="D72" s="487">
        <v>5058</v>
      </c>
      <c r="E72" s="491">
        <f t="shared" si="15"/>
        <v>116.13419031196113</v>
      </c>
      <c r="F72" s="491">
        <f t="shared" si="15"/>
        <v>100.27766208524227</v>
      </c>
      <c r="G72" s="491">
        <f t="shared" si="15"/>
        <v>133.98675496688742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38177</v>
      </c>
      <c r="C73" s="487">
        <v>6999</v>
      </c>
      <c r="D73" s="487">
        <v>5163</v>
      </c>
      <c r="E73" s="491">
        <f t="shared" si="15"/>
        <v>119.69587709672362</v>
      </c>
      <c r="F73" s="491">
        <f t="shared" si="15"/>
        <v>97.16784673052895</v>
      </c>
      <c r="G73" s="491">
        <f t="shared" si="15"/>
        <v>136.76821192052978</v>
      </c>
      <c r="H73" s="492">
        <f>IF(A$51=37802,IF(ISERROR(L73)=TRUE,IF(ISBLANK(A73)=FALSE,IF(MONTH(A73)=MONTH(MAX(A$51:A$75)),A73,""),""),""),IF(ISERROR(L73)=TRUE,IF(MONTH(A73)=MONTH(MAX(A$51:A$75)),A73,""),""))</f>
        <v>43709</v>
      </c>
      <c r="I73" s="488">
        <f t="shared" si="12"/>
        <v>119.69587709672362</v>
      </c>
      <c r="J73" s="488">
        <f t="shared" si="12"/>
        <v>97.16784673052895</v>
      </c>
      <c r="K73" s="488">
        <f t="shared" si="12"/>
        <v>136.76821192052978</v>
      </c>
      <c r="L73" s="488" t="e">
        <f t="shared" si="13"/>
        <v>#N/A</v>
      </c>
    </row>
    <row r="74" spans="1:12" ht="15" customHeight="1" x14ac:dyDescent="0.2">
      <c r="A74" s="490" t="s">
        <v>477</v>
      </c>
      <c r="B74" s="487">
        <v>37844</v>
      </c>
      <c r="C74" s="487">
        <v>6888</v>
      </c>
      <c r="D74" s="487">
        <v>5106</v>
      </c>
      <c r="E74" s="491">
        <f t="shared" si="15"/>
        <v>118.65182630506348</v>
      </c>
      <c r="F74" s="491">
        <f t="shared" si="15"/>
        <v>95.626822157434404</v>
      </c>
      <c r="G74" s="491">
        <f t="shared" si="15"/>
        <v>135.25827814569536</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37966</v>
      </c>
      <c r="C75" s="493">
        <v>6751</v>
      </c>
      <c r="D75" s="493">
        <v>4904</v>
      </c>
      <c r="E75" s="491">
        <f t="shared" si="15"/>
        <v>119.03433139990594</v>
      </c>
      <c r="F75" s="491">
        <f t="shared" si="15"/>
        <v>93.724836873524922</v>
      </c>
      <c r="G75" s="491">
        <f t="shared" si="15"/>
        <v>129.90728476821192</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119.69587709672362</v>
      </c>
      <c r="J77" s="488">
        <f>IF(J75&lt;&gt;"",J75,IF(J74&lt;&gt;"",J74,IF(J73&lt;&gt;"",J73,IF(J72&lt;&gt;"",J72,IF(J71&lt;&gt;"",J71,IF(J70&lt;&gt;"",J70,""))))))</f>
        <v>97.16784673052895</v>
      </c>
      <c r="K77" s="488">
        <f>IF(K75&lt;&gt;"",K75,IF(K74&lt;&gt;"",K74,IF(K73&lt;&gt;"",K73,IF(K72&lt;&gt;"",K72,IF(K71&lt;&gt;"",K71,IF(K70&lt;&gt;"",K70,""))))))</f>
        <v>136.76821192052978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+19,7%</v>
      </c>
      <c r="J79" s="488" t="str">
        <f>"GeB - ausschließlich: "&amp;IF(J77&gt;100,"+","")&amp;TEXT(J77-100,"0,0")&amp;"%"</f>
        <v>GeB - ausschließlich: -2,8%</v>
      </c>
      <c r="K79" s="488" t="str">
        <f>"GeB - im Nebenjob: "&amp;IF(K77&gt;100,"+","")&amp;TEXT(K77-100,"0,0")&amp;"%"</f>
        <v>GeB - im Nebenjob: +36,8%</v>
      </c>
    </row>
    <row r="81" spans="9:9" ht="15" customHeight="1" x14ac:dyDescent="0.2">
      <c r="I81" s="488" t="str">
        <f>IF(ISERROR(HLOOKUP(1,I$78:K$79,2,FALSE)),"",HLOOKUP(1,I$78:K$79,2,FALSE))</f>
        <v>GeB - im Nebenjob: +36,8%</v>
      </c>
    </row>
    <row r="82" spans="9:9" ht="15" customHeight="1" x14ac:dyDescent="0.2">
      <c r="I82" s="488" t="str">
        <f>IF(ISERROR(HLOOKUP(2,I$78:K$79,2,FALSE)),"",HLOOKUP(2,I$78:K$79,2,FALSE))</f>
        <v>SvB: +19,7%</v>
      </c>
    </row>
    <row r="83" spans="9:9" ht="15" customHeight="1" x14ac:dyDescent="0.2">
      <c r="I83" s="488" t="str">
        <f>IF(ISERROR(HLOOKUP(3,I$78:K$79,2,FALSE)),"",HLOOKUP(3,I$78:K$79,2,FALSE))</f>
        <v>GeB - ausschließlich: -2,8%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37966</v>
      </c>
      <c r="E12" s="114">
        <v>37844</v>
      </c>
      <c r="F12" s="114">
        <v>38177</v>
      </c>
      <c r="G12" s="114">
        <v>37041</v>
      </c>
      <c r="H12" s="114">
        <v>36884</v>
      </c>
      <c r="I12" s="115">
        <v>1082</v>
      </c>
      <c r="J12" s="116">
        <v>2.9335213100531394</v>
      </c>
      <c r="N12" s="117"/>
    </row>
    <row r="13" spans="1:15" s="110" customFormat="1" ht="13.5" customHeight="1" x14ac:dyDescent="0.2">
      <c r="A13" s="118" t="s">
        <v>105</v>
      </c>
      <c r="B13" s="119" t="s">
        <v>106</v>
      </c>
      <c r="C13" s="113">
        <v>55.207290733814467</v>
      </c>
      <c r="D13" s="114">
        <v>20960</v>
      </c>
      <c r="E13" s="114">
        <v>20892</v>
      </c>
      <c r="F13" s="114">
        <v>21161</v>
      </c>
      <c r="G13" s="114">
        <v>20503</v>
      </c>
      <c r="H13" s="114">
        <v>20407</v>
      </c>
      <c r="I13" s="115">
        <v>553</v>
      </c>
      <c r="J13" s="116">
        <v>2.709854461704317</v>
      </c>
    </row>
    <row r="14" spans="1:15" s="110" customFormat="1" ht="13.5" customHeight="1" x14ac:dyDescent="0.2">
      <c r="A14" s="120"/>
      <c r="B14" s="119" t="s">
        <v>107</v>
      </c>
      <c r="C14" s="113">
        <v>44.792709266185533</v>
      </c>
      <c r="D14" s="114">
        <v>17006</v>
      </c>
      <c r="E14" s="114">
        <v>16952</v>
      </c>
      <c r="F14" s="114">
        <v>17016</v>
      </c>
      <c r="G14" s="114">
        <v>16538</v>
      </c>
      <c r="H14" s="114">
        <v>16477</v>
      </c>
      <c r="I14" s="115">
        <v>529</v>
      </c>
      <c r="J14" s="116">
        <v>3.210535898525217</v>
      </c>
    </row>
    <row r="15" spans="1:15" s="110" customFormat="1" ht="13.5" customHeight="1" x14ac:dyDescent="0.2">
      <c r="A15" s="118" t="s">
        <v>105</v>
      </c>
      <c r="B15" s="121" t="s">
        <v>108</v>
      </c>
      <c r="C15" s="113">
        <v>11.518200495179897</v>
      </c>
      <c r="D15" s="114">
        <v>4373</v>
      </c>
      <c r="E15" s="114">
        <v>4472</v>
      </c>
      <c r="F15" s="114">
        <v>4617</v>
      </c>
      <c r="G15" s="114">
        <v>4103</v>
      </c>
      <c r="H15" s="114">
        <v>4235</v>
      </c>
      <c r="I15" s="115">
        <v>138</v>
      </c>
      <c r="J15" s="116">
        <v>3.2585596221959858</v>
      </c>
    </row>
    <row r="16" spans="1:15" s="110" customFormat="1" ht="13.5" customHeight="1" x14ac:dyDescent="0.2">
      <c r="A16" s="118"/>
      <c r="B16" s="121" t="s">
        <v>109</v>
      </c>
      <c r="C16" s="113">
        <v>66.201338039298321</v>
      </c>
      <c r="D16" s="114">
        <v>25134</v>
      </c>
      <c r="E16" s="114">
        <v>25105</v>
      </c>
      <c r="F16" s="114">
        <v>25360</v>
      </c>
      <c r="G16" s="114">
        <v>25007</v>
      </c>
      <c r="H16" s="114">
        <v>24912</v>
      </c>
      <c r="I16" s="115">
        <v>222</v>
      </c>
      <c r="J16" s="116">
        <v>0.89113680154142583</v>
      </c>
    </row>
    <row r="17" spans="1:10" s="110" customFormat="1" ht="13.5" customHeight="1" x14ac:dyDescent="0.2">
      <c r="A17" s="118"/>
      <c r="B17" s="121" t="s">
        <v>110</v>
      </c>
      <c r="C17" s="113">
        <v>20.792287836485276</v>
      </c>
      <c r="D17" s="114">
        <v>7894</v>
      </c>
      <c r="E17" s="114">
        <v>7712</v>
      </c>
      <c r="F17" s="114">
        <v>7663</v>
      </c>
      <c r="G17" s="114">
        <v>7411</v>
      </c>
      <c r="H17" s="114">
        <v>7241</v>
      </c>
      <c r="I17" s="115">
        <v>653</v>
      </c>
      <c r="J17" s="116">
        <v>9.018091423836486</v>
      </c>
    </row>
    <row r="18" spans="1:10" s="110" customFormat="1" ht="13.5" customHeight="1" x14ac:dyDescent="0.2">
      <c r="A18" s="120"/>
      <c r="B18" s="121" t="s">
        <v>111</v>
      </c>
      <c r="C18" s="113">
        <v>1.4881736290365064</v>
      </c>
      <c r="D18" s="114">
        <v>565</v>
      </c>
      <c r="E18" s="114">
        <v>555</v>
      </c>
      <c r="F18" s="114">
        <v>537</v>
      </c>
      <c r="G18" s="114">
        <v>520</v>
      </c>
      <c r="H18" s="114">
        <v>496</v>
      </c>
      <c r="I18" s="115">
        <v>69</v>
      </c>
      <c r="J18" s="116">
        <v>13.911290322580646</v>
      </c>
    </row>
    <row r="19" spans="1:10" s="110" customFormat="1" ht="13.5" customHeight="1" x14ac:dyDescent="0.2">
      <c r="A19" s="120"/>
      <c r="B19" s="121" t="s">
        <v>112</v>
      </c>
      <c r="C19" s="113">
        <v>0.41352789337828583</v>
      </c>
      <c r="D19" s="114">
        <v>157</v>
      </c>
      <c r="E19" s="114">
        <v>152</v>
      </c>
      <c r="F19" s="114">
        <v>146</v>
      </c>
      <c r="G19" s="114">
        <v>119</v>
      </c>
      <c r="H19" s="114">
        <v>114</v>
      </c>
      <c r="I19" s="115">
        <v>43</v>
      </c>
      <c r="J19" s="116">
        <v>37.719298245614034</v>
      </c>
    </row>
    <row r="20" spans="1:10" s="110" customFormat="1" ht="13.5" customHeight="1" x14ac:dyDescent="0.2">
      <c r="A20" s="118" t="s">
        <v>113</v>
      </c>
      <c r="B20" s="122" t="s">
        <v>114</v>
      </c>
      <c r="C20" s="113">
        <v>68.62192488015593</v>
      </c>
      <c r="D20" s="114">
        <v>26053</v>
      </c>
      <c r="E20" s="114">
        <v>25979</v>
      </c>
      <c r="F20" s="114">
        <v>26309</v>
      </c>
      <c r="G20" s="114">
        <v>25389</v>
      </c>
      <c r="H20" s="114">
        <v>25380</v>
      </c>
      <c r="I20" s="115">
        <v>673</v>
      </c>
      <c r="J20" s="116">
        <v>2.6516942474389285</v>
      </c>
    </row>
    <row r="21" spans="1:10" s="110" customFormat="1" ht="13.5" customHeight="1" x14ac:dyDescent="0.2">
      <c r="A21" s="120"/>
      <c r="B21" s="122" t="s">
        <v>115</v>
      </c>
      <c r="C21" s="113">
        <v>31.37807511984407</v>
      </c>
      <c r="D21" s="114">
        <v>11913</v>
      </c>
      <c r="E21" s="114">
        <v>11865</v>
      </c>
      <c r="F21" s="114">
        <v>11868</v>
      </c>
      <c r="G21" s="114">
        <v>11652</v>
      </c>
      <c r="H21" s="114">
        <v>11504</v>
      </c>
      <c r="I21" s="115">
        <v>409</v>
      </c>
      <c r="J21" s="116">
        <v>3.5552851182197496</v>
      </c>
    </row>
    <row r="22" spans="1:10" s="110" customFormat="1" ht="13.5" customHeight="1" x14ac:dyDescent="0.2">
      <c r="A22" s="118" t="s">
        <v>113</v>
      </c>
      <c r="B22" s="122" t="s">
        <v>116</v>
      </c>
      <c r="C22" s="113">
        <v>89.574882789864617</v>
      </c>
      <c r="D22" s="114">
        <v>34008</v>
      </c>
      <c r="E22" s="114">
        <v>34053</v>
      </c>
      <c r="F22" s="114">
        <v>34316</v>
      </c>
      <c r="G22" s="114">
        <v>33318</v>
      </c>
      <c r="H22" s="114">
        <v>33277</v>
      </c>
      <c r="I22" s="115">
        <v>731</v>
      </c>
      <c r="J22" s="116">
        <v>2.1967124440304113</v>
      </c>
    </row>
    <row r="23" spans="1:10" s="110" customFormat="1" ht="13.5" customHeight="1" x14ac:dyDescent="0.2">
      <c r="A23" s="123"/>
      <c r="B23" s="124" t="s">
        <v>117</v>
      </c>
      <c r="C23" s="125">
        <v>10.382974240109572</v>
      </c>
      <c r="D23" s="114">
        <v>3942</v>
      </c>
      <c r="E23" s="114">
        <v>3776</v>
      </c>
      <c r="F23" s="114">
        <v>3844</v>
      </c>
      <c r="G23" s="114">
        <v>3710</v>
      </c>
      <c r="H23" s="114">
        <v>3593</v>
      </c>
      <c r="I23" s="115">
        <v>349</v>
      </c>
      <c r="J23" s="116">
        <v>9.713331477873643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11655</v>
      </c>
      <c r="E26" s="114">
        <v>11994</v>
      </c>
      <c r="F26" s="114">
        <v>12162</v>
      </c>
      <c r="G26" s="114">
        <v>12281</v>
      </c>
      <c r="H26" s="140">
        <v>11939</v>
      </c>
      <c r="I26" s="115">
        <v>-284</v>
      </c>
      <c r="J26" s="116">
        <v>-2.3787586900075381</v>
      </c>
    </row>
    <row r="27" spans="1:10" s="110" customFormat="1" ht="13.5" customHeight="1" x14ac:dyDescent="0.2">
      <c r="A27" s="118" t="s">
        <v>105</v>
      </c>
      <c r="B27" s="119" t="s">
        <v>106</v>
      </c>
      <c r="C27" s="113">
        <v>38.687258687258691</v>
      </c>
      <c r="D27" s="115">
        <v>4509</v>
      </c>
      <c r="E27" s="114">
        <v>4666</v>
      </c>
      <c r="F27" s="114">
        <v>4719</v>
      </c>
      <c r="G27" s="114">
        <v>4753</v>
      </c>
      <c r="H27" s="140">
        <v>4604</v>
      </c>
      <c r="I27" s="115">
        <v>-95</v>
      </c>
      <c r="J27" s="116">
        <v>-2.0634231103388356</v>
      </c>
    </row>
    <row r="28" spans="1:10" s="110" customFormat="1" ht="13.5" customHeight="1" x14ac:dyDescent="0.2">
      <c r="A28" s="120"/>
      <c r="B28" s="119" t="s">
        <v>107</v>
      </c>
      <c r="C28" s="113">
        <v>61.312741312741309</v>
      </c>
      <c r="D28" s="115">
        <v>7146</v>
      </c>
      <c r="E28" s="114">
        <v>7328</v>
      </c>
      <c r="F28" s="114">
        <v>7443</v>
      </c>
      <c r="G28" s="114">
        <v>7528</v>
      </c>
      <c r="H28" s="140">
        <v>7335</v>
      </c>
      <c r="I28" s="115">
        <v>-189</v>
      </c>
      <c r="J28" s="116">
        <v>-2.576687116564417</v>
      </c>
    </row>
    <row r="29" spans="1:10" s="110" customFormat="1" ht="13.5" customHeight="1" x14ac:dyDescent="0.2">
      <c r="A29" s="118" t="s">
        <v>105</v>
      </c>
      <c r="B29" s="121" t="s">
        <v>108</v>
      </c>
      <c r="C29" s="113">
        <v>15.975975975975976</v>
      </c>
      <c r="D29" s="115">
        <v>1862</v>
      </c>
      <c r="E29" s="114">
        <v>1939</v>
      </c>
      <c r="F29" s="114">
        <v>2017</v>
      </c>
      <c r="G29" s="114">
        <v>2096</v>
      </c>
      <c r="H29" s="140">
        <v>1932</v>
      </c>
      <c r="I29" s="115">
        <v>-70</v>
      </c>
      <c r="J29" s="116">
        <v>-3.6231884057971016</v>
      </c>
    </row>
    <row r="30" spans="1:10" s="110" customFormat="1" ht="13.5" customHeight="1" x14ac:dyDescent="0.2">
      <c r="A30" s="118"/>
      <c r="B30" s="121" t="s">
        <v>109</v>
      </c>
      <c r="C30" s="113">
        <v>48.065208065208068</v>
      </c>
      <c r="D30" s="115">
        <v>5602</v>
      </c>
      <c r="E30" s="114">
        <v>5789</v>
      </c>
      <c r="F30" s="114">
        <v>5875</v>
      </c>
      <c r="G30" s="114">
        <v>5916</v>
      </c>
      <c r="H30" s="140">
        <v>5848</v>
      </c>
      <c r="I30" s="115">
        <v>-246</v>
      </c>
      <c r="J30" s="116">
        <v>-4.2065663474692201</v>
      </c>
    </row>
    <row r="31" spans="1:10" s="110" customFormat="1" ht="13.5" customHeight="1" x14ac:dyDescent="0.2">
      <c r="A31" s="118"/>
      <c r="B31" s="121" t="s">
        <v>110</v>
      </c>
      <c r="C31" s="113">
        <v>20.231660231660232</v>
      </c>
      <c r="D31" s="115">
        <v>2358</v>
      </c>
      <c r="E31" s="114">
        <v>2395</v>
      </c>
      <c r="F31" s="114">
        <v>2402</v>
      </c>
      <c r="G31" s="114">
        <v>2398</v>
      </c>
      <c r="H31" s="140">
        <v>2321</v>
      </c>
      <c r="I31" s="115">
        <v>37</v>
      </c>
      <c r="J31" s="116">
        <v>1.5941404566996984</v>
      </c>
    </row>
    <row r="32" spans="1:10" s="110" customFormat="1" ht="13.5" customHeight="1" x14ac:dyDescent="0.2">
      <c r="A32" s="120"/>
      <c r="B32" s="121" t="s">
        <v>111</v>
      </c>
      <c r="C32" s="113">
        <v>15.727155727155727</v>
      </c>
      <c r="D32" s="115">
        <v>1833</v>
      </c>
      <c r="E32" s="114">
        <v>1871</v>
      </c>
      <c r="F32" s="114">
        <v>1868</v>
      </c>
      <c r="G32" s="114">
        <v>1871</v>
      </c>
      <c r="H32" s="140">
        <v>1838</v>
      </c>
      <c r="I32" s="115">
        <v>-5</v>
      </c>
      <c r="J32" s="116">
        <v>-0.27203482045701849</v>
      </c>
    </row>
    <row r="33" spans="1:10" s="110" customFormat="1" ht="13.5" customHeight="1" x14ac:dyDescent="0.2">
      <c r="A33" s="120"/>
      <c r="B33" s="121" t="s">
        <v>112</v>
      </c>
      <c r="C33" s="113">
        <v>1.5272415272415272</v>
      </c>
      <c r="D33" s="115">
        <v>178</v>
      </c>
      <c r="E33" s="114">
        <v>171</v>
      </c>
      <c r="F33" s="114">
        <v>154</v>
      </c>
      <c r="G33" s="114">
        <v>144</v>
      </c>
      <c r="H33" s="140">
        <v>157</v>
      </c>
      <c r="I33" s="115">
        <v>21</v>
      </c>
      <c r="J33" s="116">
        <v>13.375796178343949</v>
      </c>
    </row>
    <row r="34" spans="1:10" s="110" customFormat="1" ht="13.5" customHeight="1" x14ac:dyDescent="0.2">
      <c r="A34" s="118" t="s">
        <v>113</v>
      </c>
      <c r="B34" s="122" t="s">
        <v>116</v>
      </c>
      <c r="C34" s="113">
        <v>92.972972972972968</v>
      </c>
      <c r="D34" s="115">
        <v>10836</v>
      </c>
      <c r="E34" s="114">
        <v>11117</v>
      </c>
      <c r="F34" s="114">
        <v>11296</v>
      </c>
      <c r="G34" s="114">
        <v>11396</v>
      </c>
      <c r="H34" s="140">
        <v>11119</v>
      </c>
      <c r="I34" s="115">
        <v>-283</v>
      </c>
      <c r="J34" s="116">
        <v>-2.5451929130317477</v>
      </c>
    </row>
    <row r="35" spans="1:10" s="110" customFormat="1" ht="13.5" customHeight="1" x14ac:dyDescent="0.2">
      <c r="A35" s="118"/>
      <c r="B35" s="119" t="s">
        <v>117</v>
      </c>
      <c r="C35" s="113">
        <v>6.7953667953667951</v>
      </c>
      <c r="D35" s="115">
        <v>792</v>
      </c>
      <c r="E35" s="114">
        <v>853</v>
      </c>
      <c r="F35" s="114">
        <v>840</v>
      </c>
      <c r="G35" s="114">
        <v>860</v>
      </c>
      <c r="H35" s="140">
        <v>798</v>
      </c>
      <c r="I35" s="115">
        <v>-6</v>
      </c>
      <c r="J35" s="116">
        <v>-0.75187969924812026</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6751</v>
      </c>
      <c r="E37" s="114">
        <v>6888</v>
      </c>
      <c r="F37" s="114">
        <v>6999</v>
      </c>
      <c r="G37" s="114">
        <v>7223</v>
      </c>
      <c r="H37" s="140">
        <v>7028</v>
      </c>
      <c r="I37" s="115">
        <v>-277</v>
      </c>
      <c r="J37" s="116">
        <v>-3.9413773477518497</v>
      </c>
    </row>
    <row r="38" spans="1:10" s="110" customFormat="1" ht="13.5" customHeight="1" x14ac:dyDescent="0.2">
      <c r="A38" s="118" t="s">
        <v>105</v>
      </c>
      <c r="B38" s="119" t="s">
        <v>106</v>
      </c>
      <c r="C38" s="113">
        <v>36.024292697378165</v>
      </c>
      <c r="D38" s="115">
        <v>2432</v>
      </c>
      <c r="E38" s="114">
        <v>2477</v>
      </c>
      <c r="F38" s="114">
        <v>2514</v>
      </c>
      <c r="G38" s="114">
        <v>2599</v>
      </c>
      <c r="H38" s="140">
        <v>2505</v>
      </c>
      <c r="I38" s="115">
        <v>-73</v>
      </c>
      <c r="J38" s="116">
        <v>-2.9141716566866269</v>
      </c>
    </row>
    <row r="39" spans="1:10" s="110" customFormat="1" ht="13.5" customHeight="1" x14ac:dyDescent="0.2">
      <c r="A39" s="120"/>
      <c r="B39" s="119" t="s">
        <v>107</v>
      </c>
      <c r="C39" s="113">
        <v>63.975707302621835</v>
      </c>
      <c r="D39" s="115">
        <v>4319</v>
      </c>
      <c r="E39" s="114">
        <v>4411</v>
      </c>
      <c r="F39" s="114">
        <v>4485</v>
      </c>
      <c r="G39" s="114">
        <v>4624</v>
      </c>
      <c r="H39" s="140">
        <v>4523</v>
      </c>
      <c r="I39" s="115">
        <v>-204</v>
      </c>
      <c r="J39" s="116">
        <v>-4.5102807870882158</v>
      </c>
    </row>
    <row r="40" spans="1:10" s="110" customFormat="1" ht="13.5" customHeight="1" x14ac:dyDescent="0.2">
      <c r="A40" s="118" t="s">
        <v>105</v>
      </c>
      <c r="B40" s="121" t="s">
        <v>108</v>
      </c>
      <c r="C40" s="113">
        <v>19.049029773366907</v>
      </c>
      <c r="D40" s="115">
        <v>1286</v>
      </c>
      <c r="E40" s="114">
        <v>1296</v>
      </c>
      <c r="F40" s="114">
        <v>1334</v>
      </c>
      <c r="G40" s="114">
        <v>1487</v>
      </c>
      <c r="H40" s="140">
        <v>1321</v>
      </c>
      <c r="I40" s="115">
        <v>-35</v>
      </c>
      <c r="J40" s="116">
        <v>-2.6495079485238455</v>
      </c>
    </row>
    <row r="41" spans="1:10" s="110" customFormat="1" ht="13.5" customHeight="1" x14ac:dyDescent="0.2">
      <c r="A41" s="118"/>
      <c r="B41" s="121" t="s">
        <v>109</v>
      </c>
      <c r="C41" s="113">
        <v>32.661827877351506</v>
      </c>
      <c r="D41" s="115">
        <v>2205</v>
      </c>
      <c r="E41" s="114">
        <v>2293</v>
      </c>
      <c r="F41" s="114">
        <v>2342</v>
      </c>
      <c r="G41" s="114">
        <v>2381</v>
      </c>
      <c r="H41" s="140">
        <v>2426</v>
      </c>
      <c r="I41" s="115">
        <v>-221</v>
      </c>
      <c r="J41" s="116">
        <v>-9.1096455070074196</v>
      </c>
    </row>
    <row r="42" spans="1:10" s="110" customFormat="1" ht="13.5" customHeight="1" x14ac:dyDescent="0.2">
      <c r="A42" s="118"/>
      <c r="B42" s="121" t="s">
        <v>110</v>
      </c>
      <c r="C42" s="113">
        <v>22.159680047400386</v>
      </c>
      <c r="D42" s="115">
        <v>1496</v>
      </c>
      <c r="E42" s="114">
        <v>1497</v>
      </c>
      <c r="F42" s="114">
        <v>1517</v>
      </c>
      <c r="G42" s="114">
        <v>1543</v>
      </c>
      <c r="H42" s="140">
        <v>1500</v>
      </c>
      <c r="I42" s="115">
        <v>-4</v>
      </c>
      <c r="J42" s="116">
        <v>-0.26666666666666666</v>
      </c>
    </row>
    <row r="43" spans="1:10" s="110" customFormat="1" ht="13.5" customHeight="1" x14ac:dyDescent="0.2">
      <c r="A43" s="120"/>
      <c r="B43" s="121" t="s">
        <v>111</v>
      </c>
      <c r="C43" s="113">
        <v>26.129462301881201</v>
      </c>
      <c r="D43" s="115">
        <v>1764</v>
      </c>
      <c r="E43" s="114">
        <v>1802</v>
      </c>
      <c r="F43" s="114">
        <v>1806</v>
      </c>
      <c r="G43" s="114">
        <v>1812</v>
      </c>
      <c r="H43" s="140">
        <v>1781</v>
      </c>
      <c r="I43" s="115">
        <v>-17</v>
      </c>
      <c r="J43" s="116">
        <v>-0.95451993262212242</v>
      </c>
    </row>
    <row r="44" spans="1:10" s="110" customFormat="1" ht="13.5" customHeight="1" x14ac:dyDescent="0.2">
      <c r="A44" s="120"/>
      <c r="B44" s="121" t="s">
        <v>112</v>
      </c>
      <c r="C44" s="113">
        <v>2.3403940157013774</v>
      </c>
      <c r="D44" s="115">
        <v>158</v>
      </c>
      <c r="E44" s="114">
        <v>151</v>
      </c>
      <c r="F44" s="114">
        <v>143</v>
      </c>
      <c r="G44" s="114">
        <v>133</v>
      </c>
      <c r="H44" s="140">
        <v>146</v>
      </c>
      <c r="I44" s="115">
        <v>12</v>
      </c>
      <c r="J44" s="116">
        <v>8.2191780821917817</v>
      </c>
    </row>
    <row r="45" spans="1:10" s="110" customFormat="1" ht="13.5" customHeight="1" x14ac:dyDescent="0.2">
      <c r="A45" s="118" t="s">
        <v>113</v>
      </c>
      <c r="B45" s="122" t="s">
        <v>116</v>
      </c>
      <c r="C45" s="113">
        <v>93.038068434306027</v>
      </c>
      <c r="D45" s="115">
        <v>6281</v>
      </c>
      <c r="E45" s="114">
        <v>6390</v>
      </c>
      <c r="F45" s="114">
        <v>6509</v>
      </c>
      <c r="G45" s="114">
        <v>6707</v>
      </c>
      <c r="H45" s="140">
        <v>6553</v>
      </c>
      <c r="I45" s="115">
        <v>-272</v>
      </c>
      <c r="J45" s="116">
        <v>-4.1507706394018005</v>
      </c>
    </row>
    <row r="46" spans="1:10" s="110" customFormat="1" ht="13.5" customHeight="1" x14ac:dyDescent="0.2">
      <c r="A46" s="118"/>
      <c r="B46" s="119" t="s">
        <v>117</v>
      </c>
      <c r="C46" s="113">
        <v>6.5916160568804623</v>
      </c>
      <c r="D46" s="115">
        <v>445</v>
      </c>
      <c r="E46" s="114">
        <v>475</v>
      </c>
      <c r="F46" s="114">
        <v>465</v>
      </c>
      <c r="G46" s="114">
        <v>492</v>
      </c>
      <c r="H46" s="140">
        <v>454</v>
      </c>
      <c r="I46" s="115">
        <v>-9</v>
      </c>
      <c r="J46" s="116">
        <v>-1.9823788546255507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4904</v>
      </c>
      <c r="E48" s="114">
        <v>5106</v>
      </c>
      <c r="F48" s="114">
        <v>5163</v>
      </c>
      <c r="G48" s="114">
        <v>5058</v>
      </c>
      <c r="H48" s="140">
        <v>4911</v>
      </c>
      <c r="I48" s="115">
        <v>-7</v>
      </c>
      <c r="J48" s="116">
        <v>-0.1425371614742415</v>
      </c>
    </row>
    <row r="49" spans="1:12" s="110" customFormat="1" ht="13.5" customHeight="1" x14ac:dyDescent="0.2">
      <c r="A49" s="118" t="s">
        <v>105</v>
      </c>
      <c r="B49" s="119" t="s">
        <v>106</v>
      </c>
      <c r="C49" s="113">
        <v>42.353181076672101</v>
      </c>
      <c r="D49" s="115">
        <v>2077</v>
      </c>
      <c r="E49" s="114">
        <v>2189</v>
      </c>
      <c r="F49" s="114">
        <v>2205</v>
      </c>
      <c r="G49" s="114">
        <v>2154</v>
      </c>
      <c r="H49" s="140">
        <v>2099</v>
      </c>
      <c r="I49" s="115">
        <v>-22</v>
      </c>
      <c r="J49" s="116">
        <v>-1.0481181515007145</v>
      </c>
    </row>
    <row r="50" spans="1:12" s="110" customFormat="1" ht="13.5" customHeight="1" x14ac:dyDescent="0.2">
      <c r="A50" s="120"/>
      <c r="B50" s="119" t="s">
        <v>107</v>
      </c>
      <c r="C50" s="113">
        <v>57.646818923327899</v>
      </c>
      <c r="D50" s="115">
        <v>2827</v>
      </c>
      <c r="E50" s="114">
        <v>2917</v>
      </c>
      <c r="F50" s="114">
        <v>2958</v>
      </c>
      <c r="G50" s="114">
        <v>2904</v>
      </c>
      <c r="H50" s="140">
        <v>2812</v>
      </c>
      <c r="I50" s="115">
        <v>15</v>
      </c>
      <c r="J50" s="116">
        <v>0.53342816500711232</v>
      </c>
    </row>
    <row r="51" spans="1:12" s="110" customFormat="1" ht="13.5" customHeight="1" x14ac:dyDescent="0.2">
      <c r="A51" s="118" t="s">
        <v>105</v>
      </c>
      <c r="B51" s="121" t="s">
        <v>108</v>
      </c>
      <c r="C51" s="113">
        <v>11.745513866231647</v>
      </c>
      <c r="D51" s="115">
        <v>576</v>
      </c>
      <c r="E51" s="114">
        <v>643</v>
      </c>
      <c r="F51" s="114">
        <v>683</v>
      </c>
      <c r="G51" s="114">
        <v>609</v>
      </c>
      <c r="H51" s="140">
        <v>611</v>
      </c>
      <c r="I51" s="115">
        <v>-35</v>
      </c>
      <c r="J51" s="116">
        <v>-5.728314238952537</v>
      </c>
    </row>
    <row r="52" spans="1:12" s="110" customFormat="1" ht="13.5" customHeight="1" x14ac:dyDescent="0.2">
      <c r="A52" s="118"/>
      <c r="B52" s="121" t="s">
        <v>109</v>
      </c>
      <c r="C52" s="113">
        <v>69.26998368678629</v>
      </c>
      <c r="D52" s="115">
        <v>3397</v>
      </c>
      <c r="E52" s="114">
        <v>3496</v>
      </c>
      <c r="F52" s="114">
        <v>3533</v>
      </c>
      <c r="G52" s="114">
        <v>3535</v>
      </c>
      <c r="H52" s="140">
        <v>3422</v>
      </c>
      <c r="I52" s="115">
        <v>-25</v>
      </c>
      <c r="J52" s="116">
        <v>-0.73056691992986555</v>
      </c>
    </row>
    <row r="53" spans="1:12" s="110" customFormat="1" ht="13.5" customHeight="1" x14ac:dyDescent="0.2">
      <c r="A53" s="118"/>
      <c r="B53" s="121" t="s">
        <v>110</v>
      </c>
      <c r="C53" s="113">
        <v>17.577487765089721</v>
      </c>
      <c r="D53" s="115">
        <v>862</v>
      </c>
      <c r="E53" s="114">
        <v>898</v>
      </c>
      <c r="F53" s="114">
        <v>885</v>
      </c>
      <c r="G53" s="114">
        <v>855</v>
      </c>
      <c r="H53" s="140">
        <v>821</v>
      </c>
      <c r="I53" s="115">
        <v>41</v>
      </c>
      <c r="J53" s="116">
        <v>4.9939098660170522</v>
      </c>
    </row>
    <row r="54" spans="1:12" s="110" customFormat="1" ht="13.5" customHeight="1" x14ac:dyDescent="0.2">
      <c r="A54" s="120"/>
      <c r="B54" s="121" t="s">
        <v>111</v>
      </c>
      <c r="C54" s="113">
        <v>1.4070146818923328</v>
      </c>
      <c r="D54" s="115">
        <v>69</v>
      </c>
      <c r="E54" s="114">
        <v>69</v>
      </c>
      <c r="F54" s="114">
        <v>62</v>
      </c>
      <c r="G54" s="114">
        <v>59</v>
      </c>
      <c r="H54" s="140">
        <v>57</v>
      </c>
      <c r="I54" s="115">
        <v>12</v>
      </c>
      <c r="J54" s="116">
        <v>21.05263157894737</v>
      </c>
    </row>
    <row r="55" spans="1:12" s="110" customFormat="1" ht="13.5" customHeight="1" x14ac:dyDescent="0.2">
      <c r="A55" s="120"/>
      <c r="B55" s="121" t="s">
        <v>112</v>
      </c>
      <c r="C55" s="113">
        <v>0.40783034257748779</v>
      </c>
      <c r="D55" s="115">
        <v>20</v>
      </c>
      <c r="E55" s="114">
        <v>20</v>
      </c>
      <c r="F55" s="114">
        <v>11</v>
      </c>
      <c r="G55" s="114">
        <v>11</v>
      </c>
      <c r="H55" s="140">
        <v>11</v>
      </c>
      <c r="I55" s="115">
        <v>9</v>
      </c>
      <c r="J55" s="116">
        <v>81.818181818181813</v>
      </c>
    </row>
    <row r="56" spans="1:12" s="110" customFormat="1" ht="13.5" customHeight="1" x14ac:dyDescent="0.2">
      <c r="A56" s="118" t="s">
        <v>113</v>
      </c>
      <c r="B56" s="122" t="s">
        <v>116</v>
      </c>
      <c r="C56" s="113">
        <v>92.883360522022841</v>
      </c>
      <c r="D56" s="115">
        <v>4555</v>
      </c>
      <c r="E56" s="114">
        <v>4727</v>
      </c>
      <c r="F56" s="114">
        <v>4787</v>
      </c>
      <c r="G56" s="114">
        <v>4689</v>
      </c>
      <c r="H56" s="140">
        <v>4566</v>
      </c>
      <c r="I56" s="115">
        <v>-11</v>
      </c>
      <c r="J56" s="116">
        <v>-0.24091108190976784</v>
      </c>
    </row>
    <row r="57" spans="1:12" s="110" customFormat="1" ht="13.5" customHeight="1" x14ac:dyDescent="0.2">
      <c r="A57" s="142"/>
      <c r="B57" s="124" t="s">
        <v>117</v>
      </c>
      <c r="C57" s="125">
        <v>7.0758564437194131</v>
      </c>
      <c r="D57" s="143">
        <v>347</v>
      </c>
      <c r="E57" s="144">
        <v>378</v>
      </c>
      <c r="F57" s="144">
        <v>375</v>
      </c>
      <c r="G57" s="144">
        <v>368</v>
      </c>
      <c r="H57" s="145">
        <v>344</v>
      </c>
      <c r="I57" s="143">
        <v>3</v>
      </c>
      <c r="J57" s="146">
        <v>0.87209302325581395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37966</v>
      </c>
      <c r="E12" s="236">
        <v>37844</v>
      </c>
      <c r="F12" s="114">
        <v>38177</v>
      </c>
      <c r="G12" s="114">
        <v>37041</v>
      </c>
      <c r="H12" s="140">
        <v>36884</v>
      </c>
      <c r="I12" s="115">
        <v>1082</v>
      </c>
      <c r="J12" s="116">
        <v>2.9335213100531394</v>
      </c>
    </row>
    <row r="13" spans="1:15" s="110" customFormat="1" ht="12" customHeight="1" x14ac:dyDescent="0.2">
      <c r="A13" s="118" t="s">
        <v>105</v>
      </c>
      <c r="B13" s="119" t="s">
        <v>106</v>
      </c>
      <c r="C13" s="113">
        <v>55.207290733814467</v>
      </c>
      <c r="D13" s="115">
        <v>20960</v>
      </c>
      <c r="E13" s="114">
        <v>20892</v>
      </c>
      <c r="F13" s="114">
        <v>21161</v>
      </c>
      <c r="G13" s="114">
        <v>20503</v>
      </c>
      <c r="H13" s="140">
        <v>20407</v>
      </c>
      <c r="I13" s="115">
        <v>553</v>
      </c>
      <c r="J13" s="116">
        <v>2.709854461704317</v>
      </c>
    </row>
    <row r="14" spans="1:15" s="110" customFormat="1" ht="12" customHeight="1" x14ac:dyDescent="0.2">
      <c r="A14" s="118"/>
      <c r="B14" s="119" t="s">
        <v>107</v>
      </c>
      <c r="C14" s="113">
        <v>44.792709266185533</v>
      </c>
      <c r="D14" s="115">
        <v>17006</v>
      </c>
      <c r="E14" s="114">
        <v>16952</v>
      </c>
      <c r="F14" s="114">
        <v>17016</v>
      </c>
      <c r="G14" s="114">
        <v>16538</v>
      </c>
      <c r="H14" s="140">
        <v>16477</v>
      </c>
      <c r="I14" s="115">
        <v>529</v>
      </c>
      <c r="J14" s="116">
        <v>3.210535898525217</v>
      </c>
    </row>
    <row r="15" spans="1:15" s="110" customFormat="1" ht="12" customHeight="1" x14ac:dyDescent="0.2">
      <c r="A15" s="118" t="s">
        <v>105</v>
      </c>
      <c r="B15" s="121" t="s">
        <v>108</v>
      </c>
      <c r="C15" s="113">
        <v>11.518200495179897</v>
      </c>
      <c r="D15" s="115">
        <v>4373</v>
      </c>
      <c r="E15" s="114">
        <v>4472</v>
      </c>
      <c r="F15" s="114">
        <v>4617</v>
      </c>
      <c r="G15" s="114">
        <v>4103</v>
      </c>
      <c r="H15" s="140">
        <v>4235</v>
      </c>
      <c r="I15" s="115">
        <v>138</v>
      </c>
      <c r="J15" s="116">
        <v>3.2585596221959858</v>
      </c>
    </row>
    <row r="16" spans="1:15" s="110" customFormat="1" ht="12" customHeight="1" x14ac:dyDescent="0.2">
      <c r="A16" s="118"/>
      <c r="B16" s="121" t="s">
        <v>109</v>
      </c>
      <c r="C16" s="113">
        <v>66.201338039298321</v>
      </c>
      <c r="D16" s="115">
        <v>25134</v>
      </c>
      <c r="E16" s="114">
        <v>25105</v>
      </c>
      <c r="F16" s="114">
        <v>25360</v>
      </c>
      <c r="G16" s="114">
        <v>25007</v>
      </c>
      <c r="H16" s="140">
        <v>24912</v>
      </c>
      <c r="I16" s="115">
        <v>222</v>
      </c>
      <c r="J16" s="116">
        <v>0.89113680154142583</v>
      </c>
    </row>
    <row r="17" spans="1:10" s="110" customFormat="1" ht="12" customHeight="1" x14ac:dyDescent="0.2">
      <c r="A17" s="118"/>
      <c r="B17" s="121" t="s">
        <v>110</v>
      </c>
      <c r="C17" s="113">
        <v>20.792287836485276</v>
      </c>
      <c r="D17" s="115">
        <v>7894</v>
      </c>
      <c r="E17" s="114">
        <v>7712</v>
      </c>
      <c r="F17" s="114">
        <v>7663</v>
      </c>
      <c r="G17" s="114">
        <v>7411</v>
      </c>
      <c r="H17" s="140">
        <v>7241</v>
      </c>
      <c r="I17" s="115">
        <v>653</v>
      </c>
      <c r="J17" s="116">
        <v>9.018091423836486</v>
      </c>
    </row>
    <row r="18" spans="1:10" s="110" customFormat="1" ht="12" customHeight="1" x14ac:dyDescent="0.2">
      <c r="A18" s="120"/>
      <c r="B18" s="121" t="s">
        <v>111</v>
      </c>
      <c r="C18" s="113">
        <v>1.4881736290365064</v>
      </c>
      <c r="D18" s="115">
        <v>565</v>
      </c>
      <c r="E18" s="114">
        <v>555</v>
      </c>
      <c r="F18" s="114">
        <v>537</v>
      </c>
      <c r="G18" s="114">
        <v>520</v>
      </c>
      <c r="H18" s="140">
        <v>496</v>
      </c>
      <c r="I18" s="115">
        <v>69</v>
      </c>
      <c r="J18" s="116">
        <v>13.911290322580646</v>
      </c>
    </row>
    <row r="19" spans="1:10" s="110" customFormat="1" ht="12" customHeight="1" x14ac:dyDescent="0.2">
      <c r="A19" s="120"/>
      <c r="B19" s="121" t="s">
        <v>112</v>
      </c>
      <c r="C19" s="113">
        <v>0.41352789337828583</v>
      </c>
      <c r="D19" s="115">
        <v>157</v>
      </c>
      <c r="E19" s="114">
        <v>152</v>
      </c>
      <c r="F19" s="114">
        <v>146</v>
      </c>
      <c r="G19" s="114">
        <v>119</v>
      </c>
      <c r="H19" s="140">
        <v>114</v>
      </c>
      <c r="I19" s="115">
        <v>43</v>
      </c>
      <c r="J19" s="116">
        <v>37.719298245614034</v>
      </c>
    </row>
    <row r="20" spans="1:10" s="110" customFormat="1" ht="12" customHeight="1" x14ac:dyDescent="0.2">
      <c r="A20" s="118" t="s">
        <v>113</v>
      </c>
      <c r="B20" s="119" t="s">
        <v>181</v>
      </c>
      <c r="C20" s="113">
        <v>68.62192488015593</v>
      </c>
      <c r="D20" s="115">
        <v>26053</v>
      </c>
      <c r="E20" s="114">
        <v>25979</v>
      </c>
      <c r="F20" s="114">
        <v>26309</v>
      </c>
      <c r="G20" s="114">
        <v>25389</v>
      </c>
      <c r="H20" s="140">
        <v>25380</v>
      </c>
      <c r="I20" s="115">
        <v>673</v>
      </c>
      <c r="J20" s="116">
        <v>2.6516942474389285</v>
      </c>
    </row>
    <row r="21" spans="1:10" s="110" customFormat="1" ht="12" customHeight="1" x14ac:dyDescent="0.2">
      <c r="A21" s="118"/>
      <c r="B21" s="119" t="s">
        <v>182</v>
      </c>
      <c r="C21" s="113">
        <v>31.37807511984407</v>
      </c>
      <c r="D21" s="115">
        <v>11913</v>
      </c>
      <c r="E21" s="114">
        <v>11865</v>
      </c>
      <c r="F21" s="114">
        <v>11868</v>
      </c>
      <c r="G21" s="114">
        <v>11652</v>
      </c>
      <c r="H21" s="140">
        <v>11504</v>
      </c>
      <c r="I21" s="115">
        <v>409</v>
      </c>
      <c r="J21" s="116">
        <v>3.5552851182197496</v>
      </c>
    </row>
    <row r="22" spans="1:10" s="110" customFormat="1" ht="12" customHeight="1" x14ac:dyDescent="0.2">
      <c r="A22" s="118" t="s">
        <v>113</v>
      </c>
      <c r="B22" s="119" t="s">
        <v>116</v>
      </c>
      <c r="C22" s="113">
        <v>89.574882789864617</v>
      </c>
      <c r="D22" s="115">
        <v>34008</v>
      </c>
      <c r="E22" s="114">
        <v>34053</v>
      </c>
      <c r="F22" s="114">
        <v>34316</v>
      </c>
      <c r="G22" s="114">
        <v>33318</v>
      </c>
      <c r="H22" s="140">
        <v>33277</v>
      </c>
      <c r="I22" s="115">
        <v>731</v>
      </c>
      <c r="J22" s="116">
        <v>2.1967124440304113</v>
      </c>
    </row>
    <row r="23" spans="1:10" s="110" customFormat="1" ht="12" customHeight="1" x14ac:dyDescent="0.2">
      <c r="A23" s="118"/>
      <c r="B23" s="119" t="s">
        <v>117</v>
      </c>
      <c r="C23" s="113">
        <v>10.382974240109572</v>
      </c>
      <c r="D23" s="115">
        <v>3942</v>
      </c>
      <c r="E23" s="114">
        <v>3776</v>
      </c>
      <c r="F23" s="114">
        <v>3844</v>
      </c>
      <c r="G23" s="114">
        <v>3710</v>
      </c>
      <c r="H23" s="140">
        <v>3593</v>
      </c>
      <c r="I23" s="115">
        <v>349</v>
      </c>
      <c r="J23" s="116">
        <v>9.713331477873643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3042180</v>
      </c>
      <c r="E25" s="236">
        <v>3047365</v>
      </c>
      <c r="F25" s="236">
        <v>3071798</v>
      </c>
      <c r="G25" s="236">
        <v>3007560</v>
      </c>
      <c r="H25" s="241">
        <v>3000059</v>
      </c>
      <c r="I25" s="235">
        <v>42121</v>
      </c>
      <c r="J25" s="116">
        <v>1.4040057212208159</v>
      </c>
    </row>
    <row r="26" spans="1:10" s="110" customFormat="1" ht="12" customHeight="1" x14ac:dyDescent="0.2">
      <c r="A26" s="118" t="s">
        <v>105</v>
      </c>
      <c r="B26" s="119" t="s">
        <v>106</v>
      </c>
      <c r="C26" s="113">
        <v>53.944178188009914</v>
      </c>
      <c r="D26" s="115">
        <v>1641079</v>
      </c>
      <c r="E26" s="114">
        <v>1644126</v>
      </c>
      <c r="F26" s="114">
        <v>1664193</v>
      </c>
      <c r="G26" s="114">
        <v>1629317</v>
      </c>
      <c r="H26" s="140">
        <v>1623095</v>
      </c>
      <c r="I26" s="115">
        <v>17984</v>
      </c>
      <c r="J26" s="116">
        <v>1.108006616987915</v>
      </c>
    </row>
    <row r="27" spans="1:10" s="110" customFormat="1" ht="12" customHeight="1" x14ac:dyDescent="0.2">
      <c r="A27" s="118"/>
      <c r="B27" s="119" t="s">
        <v>107</v>
      </c>
      <c r="C27" s="113">
        <v>46.055821811990086</v>
      </c>
      <c r="D27" s="115">
        <v>1401101</v>
      </c>
      <c r="E27" s="114">
        <v>1403239</v>
      </c>
      <c r="F27" s="114">
        <v>1407605</v>
      </c>
      <c r="G27" s="114">
        <v>1378243</v>
      </c>
      <c r="H27" s="140">
        <v>1376964</v>
      </c>
      <c r="I27" s="115">
        <v>24137</v>
      </c>
      <c r="J27" s="116">
        <v>1.7529143826563367</v>
      </c>
    </row>
    <row r="28" spans="1:10" s="110" customFormat="1" ht="12" customHeight="1" x14ac:dyDescent="0.2">
      <c r="A28" s="118" t="s">
        <v>105</v>
      </c>
      <c r="B28" s="121" t="s">
        <v>108</v>
      </c>
      <c r="C28" s="113">
        <v>10.871809031681229</v>
      </c>
      <c r="D28" s="115">
        <v>330740</v>
      </c>
      <c r="E28" s="114">
        <v>342915</v>
      </c>
      <c r="F28" s="114">
        <v>354809</v>
      </c>
      <c r="G28" s="114">
        <v>315767</v>
      </c>
      <c r="H28" s="140">
        <v>327828</v>
      </c>
      <c r="I28" s="115">
        <v>2912</v>
      </c>
      <c r="J28" s="116">
        <v>0.8882706785265444</v>
      </c>
    </row>
    <row r="29" spans="1:10" s="110" customFormat="1" ht="12" customHeight="1" x14ac:dyDescent="0.2">
      <c r="A29" s="118"/>
      <c r="B29" s="121" t="s">
        <v>109</v>
      </c>
      <c r="C29" s="113">
        <v>67.383060831377506</v>
      </c>
      <c r="D29" s="115">
        <v>2049914</v>
      </c>
      <c r="E29" s="114">
        <v>2050390</v>
      </c>
      <c r="F29" s="114">
        <v>2067171</v>
      </c>
      <c r="G29" s="114">
        <v>2054726</v>
      </c>
      <c r="H29" s="140">
        <v>2047631</v>
      </c>
      <c r="I29" s="115">
        <v>2283</v>
      </c>
      <c r="J29" s="116">
        <v>0.11149469801932087</v>
      </c>
    </row>
    <row r="30" spans="1:10" s="110" customFormat="1" ht="12" customHeight="1" x14ac:dyDescent="0.2">
      <c r="A30" s="118"/>
      <c r="B30" s="121" t="s">
        <v>110</v>
      </c>
      <c r="C30" s="113">
        <v>20.534353654287386</v>
      </c>
      <c r="D30" s="115">
        <v>624692</v>
      </c>
      <c r="E30" s="114">
        <v>617350</v>
      </c>
      <c r="F30" s="114">
        <v>613535</v>
      </c>
      <c r="G30" s="114">
        <v>602020</v>
      </c>
      <c r="H30" s="140">
        <v>591082</v>
      </c>
      <c r="I30" s="115">
        <v>33610</v>
      </c>
      <c r="J30" s="116">
        <v>5.6861822894285394</v>
      </c>
    </row>
    <row r="31" spans="1:10" s="110" customFormat="1" ht="12" customHeight="1" x14ac:dyDescent="0.2">
      <c r="A31" s="120"/>
      <c r="B31" s="121" t="s">
        <v>111</v>
      </c>
      <c r="C31" s="113">
        <v>1.2107764826538863</v>
      </c>
      <c r="D31" s="115">
        <v>36834</v>
      </c>
      <c r="E31" s="114">
        <v>36710</v>
      </c>
      <c r="F31" s="114">
        <v>36283</v>
      </c>
      <c r="G31" s="114">
        <v>35047</v>
      </c>
      <c r="H31" s="140">
        <v>33518</v>
      </c>
      <c r="I31" s="115">
        <v>3316</v>
      </c>
      <c r="J31" s="116">
        <v>9.8931917178829281</v>
      </c>
    </row>
    <row r="32" spans="1:10" s="110" customFormat="1" ht="12" customHeight="1" x14ac:dyDescent="0.2">
      <c r="A32" s="120"/>
      <c r="B32" s="121" t="s">
        <v>112</v>
      </c>
      <c r="C32" s="113">
        <v>0.33807992952422278</v>
      </c>
      <c r="D32" s="115">
        <v>10285</v>
      </c>
      <c r="E32" s="114">
        <v>10055</v>
      </c>
      <c r="F32" s="114">
        <v>10321</v>
      </c>
      <c r="G32" s="114">
        <v>8982</v>
      </c>
      <c r="H32" s="140">
        <v>8476</v>
      </c>
      <c r="I32" s="115">
        <v>1809</v>
      </c>
      <c r="J32" s="116">
        <v>21.34261444077395</v>
      </c>
    </row>
    <row r="33" spans="1:10" s="110" customFormat="1" ht="12" customHeight="1" x14ac:dyDescent="0.2">
      <c r="A33" s="118" t="s">
        <v>113</v>
      </c>
      <c r="B33" s="119" t="s">
        <v>181</v>
      </c>
      <c r="C33" s="113">
        <v>70.020150023995953</v>
      </c>
      <c r="D33" s="115">
        <v>2130139</v>
      </c>
      <c r="E33" s="114">
        <v>2136733</v>
      </c>
      <c r="F33" s="114">
        <v>2165076</v>
      </c>
      <c r="G33" s="114">
        <v>2114966</v>
      </c>
      <c r="H33" s="140">
        <v>2118588</v>
      </c>
      <c r="I33" s="115">
        <v>11551</v>
      </c>
      <c r="J33" s="116">
        <v>0.5452216287451831</v>
      </c>
    </row>
    <row r="34" spans="1:10" s="110" customFormat="1" ht="12" customHeight="1" x14ac:dyDescent="0.2">
      <c r="A34" s="118"/>
      <c r="B34" s="119" t="s">
        <v>182</v>
      </c>
      <c r="C34" s="113">
        <v>29.979849976004051</v>
      </c>
      <c r="D34" s="115">
        <v>912041</v>
      </c>
      <c r="E34" s="114">
        <v>910632</v>
      </c>
      <c r="F34" s="114">
        <v>906722</v>
      </c>
      <c r="G34" s="114">
        <v>892594</v>
      </c>
      <c r="H34" s="140">
        <v>881471</v>
      </c>
      <c r="I34" s="115">
        <v>30570</v>
      </c>
      <c r="J34" s="116">
        <v>3.4680664480170078</v>
      </c>
    </row>
    <row r="35" spans="1:10" s="110" customFormat="1" ht="12" customHeight="1" x14ac:dyDescent="0.2">
      <c r="A35" s="118" t="s">
        <v>113</v>
      </c>
      <c r="B35" s="119" t="s">
        <v>116</v>
      </c>
      <c r="C35" s="113">
        <v>90.306523611357647</v>
      </c>
      <c r="D35" s="115">
        <v>2747287</v>
      </c>
      <c r="E35" s="114">
        <v>2759892</v>
      </c>
      <c r="F35" s="114">
        <v>2777866</v>
      </c>
      <c r="G35" s="114">
        <v>2725630</v>
      </c>
      <c r="H35" s="140">
        <v>2726580</v>
      </c>
      <c r="I35" s="115">
        <v>20707</v>
      </c>
      <c r="J35" s="116">
        <v>0.75944956685664822</v>
      </c>
    </row>
    <row r="36" spans="1:10" s="110" customFormat="1" ht="12" customHeight="1" x14ac:dyDescent="0.2">
      <c r="A36" s="118"/>
      <c r="B36" s="119" t="s">
        <v>117</v>
      </c>
      <c r="C36" s="113">
        <v>9.6545569295702425</v>
      </c>
      <c r="D36" s="115">
        <v>293709</v>
      </c>
      <c r="E36" s="114">
        <v>286294</v>
      </c>
      <c r="F36" s="114">
        <v>292731</v>
      </c>
      <c r="G36" s="114">
        <v>280719</v>
      </c>
      <c r="H36" s="140">
        <v>272279</v>
      </c>
      <c r="I36" s="115">
        <v>21430</v>
      </c>
      <c r="J36" s="116">
        <v>7.8706033149820591</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57048</v>
      </c>
      <c r="E64" s="236">
        <v>56794</v>
      </c>
      <c r="F64" s="236">
        <v>57222</v>
      </c>
      <c r="G64" s="236">
        <v>55820</v>
      </c>
      <c r="H64" s="140">
        <v>55699</v>
      </c>
      <c r="I64" s="115">
        <v>1349</v>
      </c>
      <c r="J64" s="116">
        <v>2.4219465340490851</v>
      </c>
    </row>
    <row r="65" spans="1:12" s="110" customFormat="1" ht="12" customHeight="1" x14ac:dyDescent="0.2">
      <c r="A65" s="118" t="s">
        <v>105</v>
      </c>
      <c r="B65" s="119" t="s">
        <v>106</v>
      </c>
      <c r="C65" s="113">
        <v>53.616252979946708</v>
      </c>
      <c r="D65" s="235">
        <v>30587</v>
      </c>
      <c r="E65" s="236">
        <v>30386</v>
      </c>
      <c r="F65" s="236">
        <v>30723</v>
      </c>
      <c r="G65" s="236">
        <v>30047</v>
      </c>
      <c r="H65" s="140">
        <v>30046</v>
      </c>
      <c r="I65" s="115">
        <v>541</v>
      </c>
      <c r="J65" s="116">
        <v>1.8005724555681288</v>
      </c>
    </row>
    <row r="66" spans="1:12" s="110" customFormat="1" ht="12" customHeight="1" x14ac:dyDescent="0.2">
      <c r="A66" s="118"/>
      <c r="B66" s="119" t="s">
        <v>107</v>
      </c>
      <c r="C66" s="113">
        <v>46.383747020053292</v>
      </c>
      <c r="D66" s="235">
        <v>26461</v>
      </c>
      <c r="E66" s="236">
        <v>26408</v>
      </c>
      <c r="F66" s="236">
        <v>26499</v>
      </c>
      <c r="G66" s="236">
        <v>25773</v>
      </c>
      <c r="H66" s="140">
        <v>25653</v>
      </c>
      <c r="I66" s="115">
        <v>808</v>
      </c>
      <c r="J66" s="116">
        <v>3.1497290765212647</v>
      </c>
    </row>
    <row r="67" spans="1:12" s="110" customFormat="1" ht="12" customHeight="1" x14ac:dyDescent="0.2">
      <c r="A67" s="118" t="s">
        <v>105</v>
      </c>
      <c r="B67" s="121" t="s">
        <v>108</v>
      </c>
      <c r="C67" s="113">
        <v>11.118707053709157</v>
      </c>
      <c r="D67" s="235">
        <v>6343</v>
      </c>
      <c r="E67" s="236">
        <v>6541</v>
      </c>
      <c r="F67" s="236">
        <v>6806</v>
      </c>
      <c r="G67" s="236">
        <v>5985</v>
      </c>
      <c r="H67" s="140">
        <v>6184</v>
      </c>
      <c r="I67" s="115">
        <v>159</v>
      </c>
      <c r="J67" s="116">
        <v>2.5711513583441139</v>
      </c>
    </row>
    <row r="68" spans="1:12" s="110" customFormat="1" ht="12" customHeight="1" x14ac:dyDescent="0.2">
      <c r="A68" s="118"/>
      <c r="B68" s="121" t="s">
        <v>109</v>
      </c>
      <c r="C68" s="113">
        <v>66.396718552797651</v>
      </c>
      <c r="D68" s="235">
        <v>37878</v>
      </c>
      <c r="E68" s="236">
        <v>37641</v>
      </c>
      <c r="F68" s="236">
        <v>37974</v>
      </c>
      <c r="G68" s="236">
        <v>37646</v>
      </c>
      <c r="H68" s="140">
        <v>37581</v>
      </c>
      <c r="I68" s="115">
        <v>297</v>
      </c>
      <c r="J68" s="116">
        <v>0.79029296719086772</v>
      </c>
    </row>
    <row r="69" spans="1:12" s="110" customFormat="1" ht="12" customHeight="1" x14ac:dyDescent="0.2">
      <c r="A69" s="118"/>
      <c r="B69" s="121" t="s">
        <v>110</v>
      </c>
      <c r="C69" s="113">
        <v>21.183915299397</v>
      </c>
      <c r="D69" s="235">
        <v>12085</v>
      </c>
      <c r="E69" s="236">
        <v>11875</v>
      </c>
      <c r="F69" s="236">
        <v>11717</v>
      </c>
      <c r="G69" s="236">
        <v>11496</v>
      </c>
      <c r="H69" s="140">
        <v>11259</v>
      </c>
      <c r="I69" s="115">
        <v>826</v>
      </c>
      <c r="J69" s="116">
        <v>7.3363531397104538</v>
      </c>
    </row>
    <row r="70" spans="1:12" s="110" customFormat="1" ht="12" customHeight="1" x14ac:dyDescent="0.2">
      <c r="A70" s="120"/>
      <c r="B70" s="121" t="s">
        <v>111</v>
      </c>
      <c r="C70" s="113">
        <v>1.3006590940961997</v>
      </c>
      <c r="D70" s="235">
        <v>742</v>
      </c>
      <c r="E70" s="236">
        <v>737</v>
      </c>
      <c r="F70" s="236">
        <v>725</v>
      </c>
      <c r="G70" s="236">
        <v>693</v>
      </c>
      <c r="H70" s="140">
        <v>675</v>
      </c>
      <c r="I70" s="115">
        <v>67</v>
      </c>
      <c r="J70" s="116">
        <v>9.9259259259259256</v>
      </c>
    </row>
    <row r="71" spans="1:12" s="110" customFormat="1" ht="12" customHeight="1" x14ac:dyDescent="0.2">
      <c r="A71" s="120"/>
      <c r="B71" s="121" t="s">
        <v>112</v>
      </c>
      <c r="C71" s="113">
        <v>0.33480577759080071</v>
      </c>
      <c r="D71" s="235">
        <v>191</v>
      </c>
      <c r="E71" s="236">
        <v>197</v>
      </c>
      <c r="F71" s="236">
        <v>191</v>
      </c>
      <c r="G71" s="236">
        <v>165</v>
      </c>
      <c r="H71" s="140">
        <v>155</v>
      </c>
      <c r="I71" s="115">
        <v>36</v>
      </c>
      <c r="J71" s="116">
        <v>23.225806451612904</v>
      </c>
    </row>
    <row r="72" spans="1:12" s="110" customFormat="1" ht="12" customHeight="1" x14ac:dyDescent="0.2">
      <c r="A72" s="118" t="s">
        <v>113</v>
      </c>
      <c r="B72" s="119" t="s">
        <v>181</v>
      </c>
      <c r="C72" s="113">
        <v>70.500280465572857</v>
      </c>
      <c r="D72" s="235">
        <v>40219</v>
      </c>
      <c r="E72" s="236">
        <v>40057</v>
      </c>
      <c r="F72" s="236">
        <v>40537</v>
      </c>
      <c r="G72" s="236">
        <v>39460</v>
      </c>
      <c r="H72" s="140">
        <v>39454</v>
      </c>
      <c r="I72" s="115">
        <v>765</v>
      </c>
      <c r="J72" s="116">
        <v>1.9389668981598824</v>
      </c>
    </row>
    <row r="73" spans="1:12" s="110" customFormat="1" ht="12" customHeight="1" x14ac:dyDescent="0.2">
      <c r="A73" s="118"/>
      <c r="B73" s="119" t="s">
        <v>182</v>
      </c>
      <c r="C73" s="113">
        <v>29.49971953442715</v>
      </c>
      <c r="D73" s="115">
        <v>16829</v>
      </c>
      <c r="E73" s="114">
        <v>16737</v>
      </c>
      <c r="F73" s="114">
        <v>16685</v>
      </c>
      <c r="G73" s="114">
        <v>16360</v>
      </c>
      <c r="H73" s="140">
        <v>16245</v>
      </c>
      <c r="I73" s="115">
        <v>584</v>
      </c>
      <c r="J73" s="116">
        <v>3.5949522930132347</v>
      </c>
    </row>
    <row r="74" spans="1:12" s="110" customFormat="1" ht="12" customHeight="1" x14ac:dyDescent="0.2">
      <c r="A74" s="118" t="s">
        <v>113</v>
      </c>
      <c r="B74" s="119" t="s">
        <v>116</v>
      </c>
      <c r="C74" s="113">
        <v>88.904080774084974</v>
      </c>
      <c r="D74" s="115">
        <v>50718</v>
      </c>
      <c r="E74" s="114">
        <v>50778</v>
      </c>
      <c r="F74" s="114">
        <v>51044</v>
      </c>
      <c r="G74" s="114">
        <v>49861</v>
      </c>
      <c r="H74" s="140">
        <v>49840</v>
      </c>
      <c r="I74" s="115">
        <v>878</v>
      </c>
      <c r="J74" s="116">
        <v>1.761637239165329</v>
      </c>
    </row>
    <row r="75" spans="1:12" s="110" customFormat="1" ht="12" customHeight="1" x14ac:dyDescent="0.2">
      <c r="A75" s="142"/>
      <c r="B75" s="124" t="s">
        <v>117</v>
      </c>
      <c r="C75" s="125">
        <v>11.069625578460244</v>
      </c>
      <c r="D75" s="143">
        <v>6315</v>
      </c>
      <c r="E75" s="144">
        <v>6000</v>
      </c>
      <c r="F75" s="144">
        <v>6163</v>
      </c>
      <c r="G75" s="144">
        <v>5944</v>
      </c>
      <c r="H75" s="145">
        <v>5845</v>
      </c>
      <c r="I75" s="143">
        <v>470</v>
      </c>
      <c r="J75" s="146">
        <v>8.0410607356715147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37966</v>
      </c>
      <c r="G11" s="114">
        <v>37844</v>
      </c>
      <c r="H11" s="114">
        <v>38177</v>
      </c>
      <c r="I11" s="114">
        <v>37041</v>
      </c>
      <c r="J11" s="140">
        <v>36884</v>
      </c>
      <c r="K11" s="114">
        <v>1082</v>
      </c>
      <c r="L11" s="116">
        <v>2.9335213100531394</v>
      </c>
    </row>
    <row r="12" spans="1:17" s="110" customFormat="1" ht="24.95" customHeight="1" x14ac:dyDescent="0.2">
      <c r="A12" s="604" t="s">
        <v>185</v>
      </c>
      <c r="B12" s="605"/>
      <c r="C12" s="605"/>
      <c r="D12" s="606"/>
      <c r="E12" s="113">
        <v>55.207290733814467</v>
      </c>
      <c r="F12" s="115">
        <v>20960</v>
      </c>
      <c r="G12" s="114">
        <v>20892</v>
      </c>
      <c r="H12" s="114">
        <v>21161</v>
      </c>
      <c r="I12" s="114">
        <v>20503</v>
      </c>
      <c r="J12" s="140">
        <v>20407</v>
      </c>
      <c r="K12" s="114">
        <v>553</v>
      </c>
      <c r="L12" s="116">
        <v>2.709854461704317</v>
      </c>
    </row>
    <row r="13" spans="1:17" s="110" customFormat="1" ht="15" customHeight="1" x14ac:dyDescent="0.2">
      <c r="A13" s="120"/>
      <c r="B13" s="612" t="s">
        <v>107</v>
      </c>
      <c r="C13" s="612"/>
      <c r="E13" s="113">
        <v>44.792709266185533</v>
      </c>
      <c r="F13" s="115">
        <v>17006</v>
      </c>
      <c r="G13" s="114">
        <v>16952</v>
      </c>
      <c r="H13" s="114">
        <v>17016</v>
      </c>
      <c r="I13" s="114">
        <v>16538</v>
      </c>
      <c r="J13" s="140">
        <v>16477</v>
      </c>
      <c r="K13" s="114">
        <v>529</v>
      </c>
      <c r="L13" s="116">
        <v>3.210535898525217</v>
      </c>
    </row>
    <row r="14" spans="1:17" s="110" customFormat="1" ht="24.95" customHeight="1" x14ac:dyDescent="0.2">
      <c r="A14" s="604" t="s">
        <v>186</v>
      </c>
      <c r="B14" s="605"/>
      <c r="C14" s="605"/>
      <c r="D14" s="606"/>
      <c r="E14" s="113">
        <v>11.518200495179897</v>
      </c>
      <c r="F14" s="115">
        <v>4373</v>
      </c>
      <c r="G14" s="114">
        <v>4472</v>
      </c>
      <c r="H14" s="114">
        <v>4617</v>
      </c>
      <c r="I14" s="114">
        <v>4103</v>
      </c>
      <c r="J14" s="140">
        <v>4235</v>
      </c>
      <c r="K14" s="114">
        <v>138</v>
      </c>
      <c r="L14" s="116">
        <v>3.2585596221959858</v>
      </c>
    </row>
    <row r="15" spans="1:17" s="110" customFormat="1" ht="15" customHeight="1" x14ac:dyDescent="0.2">
      <c r="A15" s="120"/>
      <c r="B15" s="119"/>
      <c r="C15" s="258" t="s">
        <v>106</v>
      </c>
      <c r="E15" s="113">
        <v>61.125085753487312</v>
      </c>
      <c r="F15" s="115">
        <v>2673</v>
      </c>
      <c r="G15" s="114">
        <v>2749</v>
      </c>
      <c r="H15" s="114">
        <v>2859</v>
      </c>
      <c r="I15" s="114">
        <v>2506</v>
      </c>
      <c r="J15" s="140">
        <v>2587</v>
      </c>
      <c r="K15" s="114">
        <v>86</v>
      </c>
      <c r="L15" s="116">
        <v>3.3243138770776963</v>
      </c>
    </row>
    <row r="16" spans="1:17" s="110" customFormat="1" ht="15" customHeight="1" x14ac:dyDescent="0.2">
      <c r="A16" s="120"/>
      <c r="B16" s="119"/>
      <c r="C16" s="258" t="s">
        <v>107</v>
      </c>
      <c r="E16" s="113">
        <v>38.874914246512688</v>
      </c>
      <c r="F16" s="115">
        <v>1700</v>
      </c>
      <c r="G16" s="114">
        <v>1723</v>
      </c>
      <c r="H16" s="114">
        <v>1758</v>
      </c>
      <c r="I16" s="114">
        <v>1597</v>
      </c>
      <c r="J16" s="140">
        <v>1648</v>
      </c>
      <c r="K16" s="114">
        <v>52</v>
      </c>
      <c r="L16" s="116">
        <v>3.1553398058252426</v>
      </c>
    </row>
    <row r="17" spans="1:12" s="110" customFormat="1" ht="15" customHeight="1" x14ac:dyDescent="0.2">
      <c r="A17" s="120"/>
      <c r="B17" s="121" t="s">
        <v>109</v>
      </c>
      <c r="C17" s="258"/>
      <c r="E17" s="113">
        <v>66.201338039298321</v>
      </c>
      <c r="F17" s="115">
        <v>25134</v>
      </c>
      <c r="G17" s="114">
        <v>25105</v>
      </c>
      <c r="H17" s="114">
        <v>25360</v>
      </c>
      <c r="I17" s="114">
        <v>25007</v>
      </c>
      <c r="J17" s="140">
        <v>24912</v>
      </c>
      <c r="K17" s="114">
        <v>222</v>
      </c>
      <c r="L17" s="116">
        <v>0.89113680154142583</v>
      </c>
    </row>
    <row r="18" spans="1:12" s="110" customFormat="1" ht="15" customHeight="1" x14ac:dyDescent="0.2">
      <c r="A18" s="120"/>
      <c r="B18" s="119"/>
      <c r="C18" s="258" t="s">
        <v>106</v>
      </c>
      <c r="E18" s="113">
        <v>55.104639134240472</v>
      </c>
      <c r="F18" s="115">
        <v>13850</v>
      </c>
      <c r="G18" s="114">
        <v>13833</v>
      </c>
      <c r="H18" s="114">
        <v>14001</v>
      </c>
      <c r="I18" s="114">
        <v>13802</v>
      </c>
      <c r="J18" s="140">
        <v>13747</v>
      </c>
      <c r="K18" s="114">
        <v>103</v>
      </c>
      <c r="L18" s="116">
        <v>0.74925438277442347</v>
      </c>
    </row>
    <row r="19" spans="1:12" s="110" customFormat="1" ht="15" customHeight="1" x14ac:dyDescent="0.2">
      <c r="A19" s="120"/>
      <c r="B19" s="119"/>
      <c r="C19" s="258" t="s">
        <v>107</v>
      </c>
      <c r="E19" s="113">
        <v>44.895360865759528</v>
      </c>
      <c r="F19" s="115">
        <v>11284</v>
      </c>
      <c r="G19" s="114">
        <v>11272</v>
      </c>
      <c r="H19" s="114">
        <v>11359</v>
      </c>
      <c r="I19" s="114">
        <v>11205</v>
      </c>
      <c r="J19" s="140">
        <v>11165</v>
      </c>
      <c r="K19" s="114">
        <v>119</v>
      </c>
      <c r="L19" s="116">
        <v>1.0658307210031348</v>
      </c>
    </row>
    <row r="20" spans="1:12" s="110" customFormat="1" ht="15" customHeight="1" x14ac:dyDescent="0.2">
      <c r="A20" s="120"/>
      <c r="B20" s="121" t="s">
        <v>110</v>
      </c>
      <c r="C20" s="258"/>
      <c r="E20" s="113">
        <v>20.792287836485276</v>
      </c>
      <c r="F20" s="115">
        <v>7894</v>
      </c>
      <c r="G20" s="114">
        <v>7712</v>
      </c>
      <c r="H20" s="114">
        <v>7663</v>
      </c>
      <c r="I20" s="114">
        <v>7411</v>
      </c>
      <c r="J20" s="140">
        <v>7241</v>
      </c>
      <c r="K20" s="114">
        <v>653</v>
      </c>
      <c r="L20" s="116">
        <v>9.018091423836486</v>
      </c>
    </row>
    <row r="21" spans="1:12" s="110" customFormat="1" ht="15" customHeight="1" x14ac:dyDescent="0.2">
      <c r="A21" s="120"/>
      <c r="B21" s="119"/>
      <c r="C21" s="258" t="s">
        <v>106</v>
      </c>
      <c r="E21" s="113">
        <v>51.659488218900428</v>
      </c>
      <c r="F21" s="115">
        <v>4078</v>
      </c>
      <c r="G21" s="114">
        <v>3955</v>
      </c>
      <c r="H21" s="114">
        <v>3955</v>
      </c>
      <c r="I21" s="114">
        <v>3852</v>
      </c>
      <c r="J21" s="140">
        <v>3755</v>
      </c>
      <c r="K21" s="114">
        <v>323</v>
      </c>
      <c r="L21" s="116">
        <v>8.6018641810918783</v>
      </c>
    </row>
    <row r="22" spans="1:12" s="110" customFormat="1" ht="15" customHeight="1" x14ac:dyDescent="0.2">
      <c r="A22" s="120"/>
      <c r="B22" s="119"/>
      <c r="C22" s="258" t="s">
        <v>107</v>
      </c>
      <c r="E22" s="113">
        <v>48.340511781099572</v>
      </c>
      <c r="F22" s="115">
        <v>3816</v>
      </c>
      <c r="G22" s="114">
        <v>3757</v>
      </c>
      <c r="H22" s="114">
        <v>3708</v>
      </c>
      <c r="I22" s="114">
        <v>3559</v>
      </c>
      <c r="J22" s="140">
        <v>3486</v>
      </c>
      <c r="K22" s="114">
        <v>330</v>
      </c>
      <c r="L22" s="116">
        <v>9.4664371772805502</v>
      </c>
    </row>
    <row r="23" spans="1:12" s="110" customFormat="1" ht="15" customHeight="1" x14ac:dyDescent="0.2">
      <c r="A23" s="120"/>
      <c r="B23" s="121" t="s">
        <v>111</v>
      </c>
      <c r="C23" s="258"/>
      <c r="E23" s="113">
        <v>1.4881736290365064</v>
      </c>
      <c r="F23" s="115">
        <v>565</v>
      </c>
      <c r="G23" s="114">
        <v>555</v>
      </c>
      <c r="H23" s="114">
        <v>537</v>
      </c>
      <c r="I23" s="114">
        <v>520</v>
      </c>
      <c r="J23" s="140">
        <v>496</v>
      </c>
      <c r="K23" s="114">
        <v>69</v>
      </c>
      <c r="L23" s="116">
        <v>13.911290322580646</v>
      </c>
    </row>
    <row r="24" spans="1:12" s="110" customFormat="1" ht="15" customHeight="1" x14ac:dyDescent="0.2">
      <c r="A24" s="120"/>
      <c r="B24" s="119"/>
      <c r="C24" s="258" t="s">
        <v>106</v>
      </c>
      <c r="E24" s="113">
        <v>63.539823008849559</v>
      </c>
      <c r="F24" s="115">
        <v>359</v>
      </c>
      <c r="G24" s="114">
        <v>355</v>
      </c>
      <c r="H24" s="114">
        <v>346</v>
      </c>
      <c r="I24" s="114">
        <v>343</v>
      </c>
      <c r="J24" s="140">
        <v>318</v>
      </c>
      <c r="K24" s="114">
        <v>41</v>
      </c>
      <c r="L24" s="116">
        <v>12.89308176100629</v>
      </c>
    </row>
    <row r="25" spans="1:12" s="110" customFormat="1" ht="15" customHeight="1" x14ac:dyDescent="0.2">
      <c r="A25" s="120"/>
      <c r="B25" s="119"/>
      <c r="C25" s="258" t="s">
        <v>107</v>
      </c>
      <c r="E25" s="113">
        <v>36.460176991150441</v>
      </c>
      <c r="F25" s="115">
        <v>206</v>
      </c>
      <c r="G25" s="114">
        <v>200</v>
      </c>
      <c r="H25" s="114">
        <v>191</v>
      </c>
      <c r="I25" s="114">
        <v>177</v>
      </c>
      <c r="J25" s="140">
        <v>178</v>
      </c>
      <c r="K25" s="114">
        <v>28</v>
      </c>
      <c r="L25" s="116">
        <v>15.730337078651685</v>
      </c>
    </row>
    <row r="26" spans="1:12" s="110" customFormat="1" ht="15" customHeight="1" x14ac:dyDescent="0.2">
      <c r="A26" s="120"/>
      <c r="C26" s="121" t="s">
        <v>187</v>
      </c>
      <c r="D26" s="110" t="s">
        <v>188</v>
      </c>
      <c r="E26" s="113">
        <v>0.41352789337828583</v>
      </c>
      <c r="F26" s="115">
        <v>157</v>
      </c>
      <c r="G26" s="114">
        <v>152</v>
      </c>
      <c r="H26" s="114">
        <v>146</v>
      </c>
      <c r="I26" s="114">
        <v>119</v>
      </c>
      <c r="J26" s="140">
        <v>114</v>
      </c>
      <c r="K26" s="114">
        <v>43</v>
      </c>
      <c r="L26" s="116">
        <v>37.719298245614034</v>
      </c>
    </row>
    <row r="27" spans="1:12" s="110" customFormat="1" ht="15" customHeight="1" x14ac:dyDescent="0.2">
      <c r="A27" s="120"/>
      <c r="B27" s="119"/>
      <c r="D27" s="259" t="s">
        <v>106</v>
      </c>
      <c r="E27" s="113">
        <v>58.598726114649679</v>
      </c>
      <c r="F27" s="115">
        <v>92</v>
      </c>
      <c r="G27" s="114">
        <v>85</v>
      </c>
      <c r="H27" s="114">
        <v>78</v>
      </c>
      <c r="I27" s="114">
        <v>63</v>
      </c>
      <c r="J27" s="140">
        <v>53</v>
      </c>
      <c r="K27" s="114">
        <v>39</v>
      </c>
      <c r="L27" s="116">
        <v>73.584905660377359</v>
      </c>
    </row>
    <row r="28" spans="1:12" s="110" customFormat="1" ht="15" customHeight="1" x14ac:dyDescent="0.2">
      <c r="A28" s="120"/>
      <c r="B28" s="119"/>
      <c r="D28" s="259" t="s">
        <v>107</v>
      </c>
      <c r="E28" s="113">
        <v>41.401273885350321</v>
      </c>
      <c r="F28" s="115">
        <v>65</v>
      </c>
      <c r="G28" s="114">
        <v>67</v>
      </c>
      <c r="H28" s="114">
        <v>68</v>
      </c>
      <c r="I28" s="114">
        <v>56</v>
      </c>
      <c r="J28" s="140">
        <v>61</v>
      </c>
      <c r="K28" s="114">
        <v>4</v>
      </c>
      <c r="L28" s="116">
        <v>6.557377049180328</v>
      </c>
    </row>
    <row r="29" spans="1:12" s="110" customFormat="1" ht="24.95" customHeight="1" x14ac:dyDescent="0.2">
      <c r="A29" s="604" t="s">
        <v>189</v>
      </c>
      <c r="B29" s="605"/>
      <c r="C29" s="605"/>
      <c r="D29" s="606"/>
      <c r="E29" s="113">
        <v>89.574882789864617</v>
      </c>
      <c r="F29" s="115">
        <v>34008</v>
      </c>
      <c r="G29" s="114">
        <v>34053</v>
      </c>
      <c r="H29" s="114">
        <v>34316</v>
      </c>
      <c r="I29" s="114">
        <v>33318</v>
      </c>
      <c r="J29" s="140">
        <v>33277</v>
      </c>
      <c r="K29" s="114">
        <v>731</v>
      </c>
      <c r="L29" s="116">
        <v>2.1967124440304113</v>
      </c>
    </row>
    <row r="30" spans="1:12" s="110" customFormat="1" ht="15" customHeight="1" x14ac:dyDescent="0.2">
      <c r="A30" s="120"/>
      <c r="B30" s="119"/>
      <c r="C30" s="258" t="s">
        <v>106</v>
      </c>
      <c r="E30" s="113">
        <v>53.475652787579392</v>
      </c>
      <c r="F30" s="115">
        <v>18186</v>
      </c>
      <c r="G30" s="114">
        <v>18241</v>
      </c>
      <c r="H30" s="114">
        <v>18438</v>
      </c>
      <c r="I30" s="114">
        <v>17845</v>
      </c>
      <c r="J30" s="140">
        <v>17824</v>
      </c>
      <c r="K30" s="114">
        <v>362</v>
      </c>
      <c r="L30" s="116">
        <v>2.0309694793536806</v>
      </c>
    </row>
    <row r="31" spans="1:12" s="110" customFormat="1" ht="15" customHeight="1" x14ac:dyDescent="0.2">
      <c r="A31" s="120"/>
      <c r="B31" s="119"/>
      <c r="C31" s="258" t="s">
        <v>107</v>
      </c>
      <c r="E31" s="113">
        <v>46.524347212420608</v>
      </c>
      <c r="F31" s="115">
        <v>15822</v>
      </c>
      <c r="G31" s="114">
        <v>15812</v>
      </c>
      <c r="H31" s="114">
        <v>15878</v>
      </c>
      <c r="I31" s="114">
        <v>15473</v>
      </c>
      <c r="J31" s="140">
        <v>15453</v>
      </c>
      <c r="K31" s="114">
        <v>369</v>
      </c>
      <c r="L31" s="116">
        <v>2.38788584740827</v>
      </c>
    </row>
    <row r="32" spans="1:12" s="110" customFormat="1" ht="15" customHeight="1" x14ac:dyDescent="0.2">
      <c r="A32" s="120"/>
      <c r="B32" s="119" t="s">
        <v>117</v>
      </c>
      <c r="C32" s="258"/>
      <c r="E32" s="113">
        <v>10.382974240109572</v>
      </c>
      <c r="F32" s="115">
        <v>3942</v>
      </c>
      <c r="G32" s="114">
        <v>3776</v>
      </c>
      <c r="H32" s="114">
        <v>3844</v>
      </c>
      <c r="I32" s="114">
        <v>3710</v>
      </c>
      <c r="J32" s="140">
        <v>3593</v>
      </c>
      <c r="K32" s="114">
        <v>349</v>
      </c>
      <c r="L32" s="116">
        <v>9.713331477873643</v>
      </c>
    </row>
    <row r="33" spans="1:12" s="110" customFormat="1" ht="15" customHeight="1" x14ac:dyDescent="0.2">
      <c r="A33" s="120"/>
      <c r="B33" s="119"/>
      <c r="C33" s="258" t="s">
        <v>106</v>
      </c>
      <c r="E33" s="113">
        <v>70.040588533739225</v>
      </c>
      <c r="F33" s="115">
        <v>2761</v>
      </c>
      <c r="G33" s="114">
        <v>2638</v>
      </c>
      <c r="H33" s="114">
        <v>2708</v>
      </c>
      <c r="I33" s="114">
        <v>2646</v>
      </c>
      <c r="J33" s="140">
        <v>2571</v>
      </c>
      <c r="K33" s="114">
        <v>190</v>
      </c>
      <c r="L33" s="116">
        <v>7.3901205756514976</v>
      </c>
    </row>
    <row r="34" spans="1:12" s="110" customFormat="1" ht="15" customHeight="1" x14ac:dyDescent="0.2">
      <c r="A34" s="120"/>
      <c r="B34" s="119"/>
      <c r="C34" s="258" t="s">
        <v>107</v>
      </c>
      <c r="E34" s="113">
        <v>29.959411466260782</v>
      </c>
      <c r="F34" s="115">
        <v>1181</v>
      </c>
      <c r="G34" s="114">
        <v>1138</v>
      </c>
      <c r="H34" s="114">
        <v>1136</v>
      </c>
      <c r="I34" s="114">
        <v>1064</v>
      </c>
      <c r="J34" s="140">
        <v>1022</v>
      </c>
      <c r="K34" s="114">
        <v>159</v>
      </c>
      <c r="L34" s="116">
        <v>15.557729941291585</v>
      </c>
    </row>
    <row r="35" spans="1:12" s="110" customFormat="1" ht="24.95" customHeight="1" x14ac:dyDescent="0.2">
      <c r="A35" s="604" t="s">
        <v>190</v>
      </c>
      <c r="B35" s="605"/>
      <c r="C35" s="605"/>
      <c r="D35" s="606"/>
      <c r="E35" s="113">
        <v>68.62192488015593</v>
      </c>
      <c r="F35" s="115">
        <v>26053</v>
      </c>
      <c r="G35" s="114">
        <v>25979</v>
      </c>
      <c r="H35" s="114">
        <v>26309</v>
      </c>
      <c r="I35" s="114">
        <v>25389</v>
      </c>
      <c r="J35" s="140">
        <v>25380</v>
      </c>
      <c r="K35" s="114">
        <v>673</v>
      </c>
      <c r="L35" s="116">
        <v>2.6516942474389285</v>
      </c>
    </row>
    <row r="36" spans="1:12" s="110" customFormat="1" ht="15" customHeight="1" x14ac:dyDescent="0.2">
      <c r="A36" s="120"/>
      <c r="B36" s="119"/>
      <c r="C36" s="258" t="s">
        <v>106</v>
      </c>
      <c r="E36" s="113">
        <v>71.67312785475761</v>
      </c>
      <c r="F36" s="115">
        <v>18673</v>
      </c>
      <c r="G36" s="114">
        <v>18656</v>
      </c>
      <c r="H36" s="114">
        <v>18911</v>
      </c>
      <c r="I36" s="114">
        <v>18286</v>
      </c>
      <c r="J36" s="140">
        <v>18248</v>
      </c>
      <c r="K36" s="114">
        <v>425</v>
      </c>
      <c r="L36" s="116">
        <v>2.3290223586146426</v>
      </c>
    </row>
    <row r="37" spans="1:12" s="110" customFormat="1" ht="15" customHeight="1" x14ac:dyDescent="0.2">
      <c r="A37" s="120"/>
      <c r="B37" s="119"/>
      <c r="C37" s="258" t="s">
        <v>107</v>
      </c>
      <c r="E37" s="113">
        <v>28.32687214524239</v>
      </c>
      <c r="F37" s="115">
        <v>7380</v>
      </c>
      <c r="G37" s="114">
        <v>7323</v>
      </c>
      <c r="H37" s="114">
        <v>7398</v>
      </c>
      <c r="I37" s="114">
        <v>7103</v>
      </c>
      <c r="J37" s="140">
        <v>7132</v>
      </c>
      <c r="K37" s="114">
        <v>248</v>
      </c>
      <c r="L37" s="116">
        <v>3.4772854739203591</v>
      </c>
    </row>
    <row r="38" spans="1:12" s="110" customFormat="1" ht="15" customHeight="1" x14ac:dyDescent="0.2">
      <c r="A38" s="120"/>
      <c r="B38" s="119" t="s">
        <v>182</v>
      </c>
      <c r="C38" s="258"/>
      <c r="E38" s="113">
        <v>31.37807511984407</v>
      </c>
      <c r="F38" s="115">
        <v>11913</v>
      </c>
      <c r="G38" s="114">
        <v>11865</v>
      </c>
      <c r="H38" s="114">
        <v>11868</v>
      </c>
      <c r="I38" s="114">
        <v>11652</v>
      </c>
      <c r="J38" s="140">
        <v>11504</v>
      </c>
      <c r="K38" s="114">
        <v>409</v>
      </c>
      <c r="L38" s="116">
        <v>3.5552851182197496</v>
      </c>
    </row>
    <row r="39" spans="1:12" s="110" customFormat="1" ht="15" customHeight="1" x14ac:dyDescent="0.2">
      <c r="A39" s="120"/>
      <c r="B39" s="119"/>
      <c r="C39" s="258" t="s">
        <v>106</v>
      </c>
      <c r="E39" s="113">
        <v>19.197515319398978</v>
      </c>
      <c r="F39" s="115">
        <v>2287</v>
      </c>
      <c r="G39" s="114">
        <v>2236</v>
      </c>
      <c r="H39" s="114">
        <v>2250</v>
      </c>
      <c r="I39" s="114">
        <v>2217</v>
      </c>
      <c r="J39" s="140">
        <v>2159</v>
      </c>
      <c r="K39" s="114">
        <v>128</v>
      </c>
      <c r="L39" s="116">
        <v>5.9286706808707734</v>
      </c>
    </row>
    <row r="40" spans="1:12" s="110" customFormat="1" ht="15" customHeight="1" x14ac:dyDescent="0.2">
      <c r="A40" s="120"/>
      <c r="B40" s="119"/>
      <c r="C40" s="258" t="s">
        <v>107</v>
      </c>
      <c r="E40" s="113">
        <v>80.802484680601026</v>
      </c>
      <c r="F40" s="115">
        <v>9626</v>
      </c>
      <c r="G40" s="114">
        <v>9629</v>
      </c>
      <c r="H40" s="114">
        <v>9618</v>
      </c>
      <c r="I40" s="114">
        <v>9435</v>
      </c>
      <c r="J40" s="140">
        <v>9345</v>
      </c>
      <c r="K40" s="114">
        <v>281</v>
      </c>
      <c r="L40" s="116">
        <v>3.0069555912252541</v>
      </c>
    </row>
    <row r="41" spans="1:12" s="110" customFormat="1" ht="24.75" customHeight="1" x14ac:dyDescent="0.2">
      <c r="A41" s="604" t="s">
        <v>518</v>
      </c>
      <c r="B41" s="605"/>
      <c r="C41" s="605"/>
      <c r="D41" s="606"/>
      <c r="E41" s="113">
        <v>5.4311752620765947</v>
      </c>
      <c r="F41" s="115">
        <v>2062</v>
      </c>
      <c r="G41" s="114">
        <v>2277</v>
      </c>
      <c r="H41" s="114">
        <v>2340</v>
      </c>
      <c r="I41" s="114">
        <v>1794</v>
      </c>
      <c r="J41" s="140">
        <v>2015</v>
      </c>
      <c r="K41" s="114">
        <v>47</v>
      </c>
      <c r="L41" s="116">
        <v>2.3325062034739452</v>
      </c>
    </row>
    <row r="42" spans="1:12" s="110" customFormat="1" ht="15" customHeight="1" x14ac:dyDescent="0.2">
      <c r="A42" s="120"/>
      <c r="B42" s="119"/>
      <c r="C42" s="258" t="s">
        <v>106</v>
      </c>
      <c r="E42" s="113">
        <v>65.470417070805041</v>
      </c>
      <c r="F42" s="115">
        <v>1350</v>
      </c>
      <c r="G42" s="114">
        <v>1517</v>
      </c>
      <c r="H42" s="114">
        <v>1557</v>
      </c>
      <c r="I42" s="114">
        <v>1182</v>
      </c>
      <c r="J42" s="140">
        <v>1295</v>
      </c>
      <c r="K42" s="114">
        <v>55</v>
      </c>
      <c r="L42" s="116">
        <v>4.2471042471042475</v>
      </c>
    </row>
    <row r="43" spans="1:12" s="110" customFormat="1" ht="15" customHeight="1" x14ac:dyDescent="0.2">
      <c r="A43" s="123"/>
      <c r="B43" s="124"/>
      <c r="C43" s="260" t="s">
        <v>107</v>
      </c>
      <c r="D43" s="261"/>
      <c r="E43" s="125">
        <v>34.529582929194959</v>
      </c>
      <c r="F43" s="143">
        <v>712</v>
      </c>
      <c r="G43" s="144">
        <v>760</v>
      </c>
      <c r="H43" s="144">
        <v>783</v>
      </c>
      <c r="I43" s="144">
        <v>612</v>
      </c>
      <c r="J43" s="145">
        <v>720</v>
      </c>
      <c r="K43" s="144">
        <v>-8</v>
      </c>
      <c r="L43" s="146">
        <v>-1.1111111111111112</v>
      </c>
    </row>
    <row r="44" spans="1:12" s="110" customFormat="1" ht="45.75" customHeight="1" x14ac:dyDescent="0.2">
      <c r="A44" s="604" t="s">
        <v>191</v>
      </c>
      <c r="B44" s="605"/>
      <c r="C44" s="605"/>
      <c r="D44" s="606"/>
      <c r="E44" s="113">
        <v>1.5829953115945847</v>
      </c>
      <c r="F44" s="115">
        <v>601</v>
      </c>
      <c r="G44" s="114">
        <v>614</v>
      </c>
      <c r="H44" s="114">
        <v>620</v>
      </c>
      <c r="I44" s="114">
        <v>618</v>
      </c>
      <c r="J44" s="140">
        <v>628</v>
      </c>
      <c r="K44" s="114">
        <v>-27</v>
      </c>
      <c r="L44" s="116">
        <v>-4.2993630573248405</v>
      </c>
    </row>
    <row r="45" spans="1:12" s="110" customFormat="1" ht="15" customHeight="1" x14ac:dyDescent="0.2">
      <c r="A45" s="120"/>
      <c r="B45" s="119"/>
      <c r="C45" s="258" t="s">
        <v>106</v>
      </c>
      <c r="E45" s="113">
        <v>60.399334442595674</v>
      </c>
      <c r="F45" s="115">
        <v>363</v>
      </c>
      <c r="G45" s="114">
        <v>372</v>
      </c>
      <c r="H45" s="114">
        <v>377</v>
      </c>
      <c r="I45" s="114">
        <v>374</v>
      </c>
      <c r="J45" s="140">
        <v>383</v>
      </c>
      <c r="K45" s="114">
        <v>-20</v>
      </c>
      <c r="L45" s="116">
        <v>-5.2219321148825069</v>
      </c>
    </row>
    <row r="46" spans="1:12" s="110" customFormat="1" ht="15" customHeight="1" x14ac:dyDescent="0.2">
      <c r="A46" s="123"/>
      <c r="B46" s="124"/>
      <c r="C46" s="260" t="s">
        <v>107</v>
      </c>
      <c r="D46" s="261"/>
      <c r="E46" s="125">
        <v>39.600665557404326</v>
      </c>
      <c r="F46" s="143">
        <v>238</v>
      </c>
      <c r="G46" s="144">
        <v>242</v>
      </c>
      <c r="H46" s="144">
        <v>243</v>
      </c>
      <c r="I46" s="144">
        <v>244</v>
      </c>
      <c r="J46" s="145">
        <v>245</v>
      </c>
      <c r="K46" s="144">
        <v>-7</v>
      </c>
      <c r="L46" s="146">
        <v>-2.8571428571428572</v>
      </c>
    </row>
    <row r="47" spans="1:12" s="110" customFormat="1" ht="39" customHeight="1" x14ac:dyDescent="0.2">
      <c r="A47" s="604" t="s">
        <v>519</v>
      </c>
      <c r="B47" s="607"/>
      <c r="C47" s="607"/>
      <c r="D47" s="608"/>
      <c r="E47" s="113">
        <v>0.29763472580730127</v>
      </c>
      <c r="F47" s="115">
        <v>113</v>
      </c>
      <c r="G47" s="114">
        <v>119</v>
      </c>
      <c r="H47" s="114">
        <v>118</v>
      </c>
      <c r="I47" s="114">
        <v>120</v>
      </c>
      <c r="J47" s="140">
        <v>130</v>
      </c>
      <c r="K47" s="114">
        <v>-17</v>
      </c>
      <c r="L47" s="116">
        <v>-13.076923076923077</v>
      </c>
    </row>
    <row r="48" spans="1:12" s="110" customFormat="1" ht="15" customHeight="1" x14ac:dyDescent="0.2">
      <c r="A48" s="120"/>
      <c r="B48" s="119"/>
      <c r="C48" s="258" t="s">
        <v>106</v>
      </c>
      <c r="E48" s="113">
        <v>38.053097345132741</v>
      </c>
      <c r="F48" s="115">
        <v>43</v>
      </c>
      <c r="G48" s="114">
        <v>44</v>
      </c>
      <c r="H48" s="114">
        <v>44</v>
      </c>
      <c r="I48" s="114">
        <v>46</v>
      </c>
      <c r="J48" s="140">
        <v>52</v>
      </c>
      <c r="K48" s="114">
        <v>-9</v>
      </c>
      <c r="L48" s="116">
        <v>-17.307692307692307</v>
      </c>
    </row>
    <row r="49" spans="1:12" s="110" customFormat="1" ht="15" customHeight="1" x14ac:dyDescent="0.2">
      <c r="A49" s="123"/>
      <c r="B49" s="124"/>
      <c r="C49" s="260" t="s">
        <v>107</v>
      </c>
      <c r="D49" s="261"/>
      <c r="E49" s="125">
        <v>61.946902654867259</v>
      </c>
      <c r="F49" s="143">
        <v>70</v>
      </c>
      <c r="G49" s="144">
        <v>75</v>
      </c>
      <c r="H49" s="144">
        <v>74</v>
      </c>
      <c r="I49" s="144">
        <v>74</v>
      </c>
      <c r="J49" s="145">
        <v>78</v>
      </c>
      <c r="K49" s="144">
        <v>-8</v>
      </c>
      <c r="L49" s="146">
        <v>-10.256410256410257</v>
      </c>
    </row>
    <row r="50" spans="1:12" s="110" customFormat="1" ht="24.95" customHeight="1" x14ac:dyDescent="0.2">
      <c r="A50" s="609" t="s">
        <v>192</v>
      </c>
      <c r="B50" s="610"/>
      <c r="C50" s="610"/>
      <c r="D50" s="611"/>
      <c r="E50" s="262">
        <v>13.467312858873729</v>
      </c>
      <c r="F50" s="263">
        <v>5113</v>
      </c>
      <c r="G50" s="264">
        <v>5283</v>
      </c>
      <c r="H50" s="264">
        <v>5359</v>
      </c>
      <c r="I50" s="264">
        <v>4890</v>
      </c>
      <c r="J50" s="265">
        <v>4892</v>
      </c>
      <c r="K50" s="263">
        <v>221</v>
      </c>
      <c r="L50" s="266">
        <v>4.5175797219950944</v>
      </c>
    </row>
    <row r="51" spans="1:12" s="110" customFormat="1" ht="15" customHeight="1" x14ac:dyDescent="0.2">
      <c r="A51" s="120"/>
      <c r="B51" s="119"/>
      <c r="C51" s="258" t="s">
        <v>106</v>
      </c>
      <c r="E51" s="113">
        <v>62.253080383336595</v>
      </c>
      <c r="F51" s="115">
        <v>3183</v>
      </c>
      <c r="G51" s="114">
        <v>3301</v>
      </c>
      <c r="H51" s="114">
        <v>3366</v>
      </c>
      <c r="I51" s="114">
        <v>3086</v>
      </c>
      <c r="J51" s="140">
        <v>3070</v>
      </c>
      <c r="K51" s="114">
        <v>113</v>
      </c>
      <c r="L51" s="116">
        <v>3.6807817589576546</v>
      </c>
    </row>
    <row r="52" spans="1:12" s="110" customFormat="1" ht="15" customHeight="1" x14ac:dyDescent="0.2">
      <c r="A52" s="120"/>
      <c r="B52" s="119"/>
      <c r="C52" s="258" t="s">
        <v>107</v>
      </c>
      <c r="E52" s="113">
        <v>37.746919616663405</v>
      </c>
      <c r="F52" s="115">
        <v>1930</v>
      </c>
      <c r="G52" s="114">
        <v>1982</v>
      </c>
      <c r="H52" s="114">
        <v>1993</v>
      </c>
      <c r="I52" s="114">
        <v>1804</v>
      </c>
      <c r="J52" s="140">
        <v>1822</v>
      </c>
      <c r="K52" s="114">
        <v>108</v>
      </c>
      <c r="L52" s="116">
        <v>5.9275521405049396</v>
      </c>
    </row>
    <row r="53" spans="1:12" s="110" customFormat="1" ht="15" customHeight="1" x14ac:dyDescent="0.2">
      <c r="A53" s="120"/>
      <c r="B53" s="119"/>
      <c r="C53" s="258" t="s">
        <v>187</v>
      </c>
      <c r="D53" s="110" t="s">
        <v>193</v>
      </c>
      <c r="E53" s="113">
        <v>28.49599061216507</v>
      </c>
      <c r="F53" s="115">
        <v>1457</v>
      </c>
      <c r="G53" s="114">
        <v>1702</v>
      </c>
      <c r="H53" s="114">
        <v>1777</v>
      </c>
      <c r="I53" s="114">
        <v>1331</v>
      </c>
      <c r="J53" s="140">
        <v>1420</v>
      </c>
      <c r="K53" s="114">
        <v>37</v>
      </c>
      <c r="L53" s="116">
        <v>2.6056338028169015</v>
      </c>
    </row>
    <row r="54" spans="1:12" s="110" customFormat="1" ht="15" customHeight="1" x14ac:dyDescent="0.2">
      <c r="A54" s="120"/>
      <c r="B54" s="119"/>
      <c r="D54" s="267" t="s">
        <v>194</v>
      </c>
      <c r="E54" s="113">
        <v>68.702814001372687</v>
      </c>
      <c r="F54" s="115">
        <v>1001</v>
      </c>
      <c r="G54" s="114">
        <v>1134</v>
      </c>
      <c r="H54" s="114">
        <v>1195</v>
      </c>
      <c r="I54" s="114">
        <v>914</v>
      </c>
      <c r="J54" s="140">
        <v>959</v>
      </c>
      <c r="K54" s="114">
        <v>42</v>
      </c>
      <c r="L54" s="116">
        <v>4.3795620437956204</v>
      </c>
    </row>
    <row r="55" spans="1:12" s="110" customFormat="1" ht="15" customHeight="1" x14ac:dyDescent="0.2">
      <c r="A55" s="120"/>
      <c r="B55" s="119"/>
      <c r="D55" s="267" t="s">
        <v>195</v>
      </c>
      <c r="E55" s="113">
        <v>31.297185998627317</v>
      </c>
      <c r="F55" s="115">
        <v>456</v>
      </c>
      <c r="G55" s="114">
        <v>568</v>
      </c>
      <c r="H55" s="114">
        <v>582</v>
      </c>
      <c r="I55" s="114">
        <v>417</v>
      </c>
      <c r="J55" s="140">
        <v>461</v>
      </c>
      <c r="K55" s="114">
        <v>-5</v>
      </c>
      <c r="L55" s="116">
        <v>-1.0845986984815619</v>
      </c>
    </row>
    <row r="56" spans="1:12" s="110" customFormat="1" ht="15" customHeight="1" x14ac:dyDescent="0.2">
      <c r="A56" s="120"/>
      <c r="B56" s="119" t="s">
        <v>196</v>
      </c>
      <c r="C56" s="258"/>
      <c r="E56" s="113">
        <v>65.88526576410473</v>
      </c>
      <c r="F56" s="115">
        <v>25014</v>
      </c>
      <c r="G56" s="114">
        <v>24755</v>
      </c>
      <c r="H56" s="114">
        <v>24891</v>
      </c>
      <c r="I56" s="114">
        <v>24325</v>
      </c>
      <c r="J56" s="140">
        <v>24226</v>
      </c>
      <c r="K56" s="114">
        <v>788</v>
      </c>
      <c r="L56" s="116">
        <v>3.2527037067613307</v>
      </c>
    </row>
    <row r="57" spans="1:12" s="110" customFormat="1" ht="15" customHeight="1" x14ac:dyDescent="0.2">
      <c r="A57" s="120"/>
      <c r="B57" s="119"/>
      <c r="C57" s="258" t="s">
        <v>106</v>
      </c>
      <c r="E57" s="113">
        <v>53.326137363076676</v>
      </c>
      <c r="F57" s="115">
        <v>13339</v>
      </c>
      <c r="G57" s="114">
        <v>13197</v>
      </c>
      <c r="H57" s="114">
        <v>13321</v>
      </c>
      <c r="I57" s="114">
        <v>12986</v>
      </c>
      <c r="J57" s="140">
        <v>12931</v>
      </c>
      <c r="K57" s="114">
        <v>408</v>
      </c>
      <c r="L57" s="116">
        <v>3.1552084138891039</v>
      </c>
    </row>
    <row r="58" spans="1:12" s="110" customFormat="1" ht="15" customHeight="1" x14ac:dyDescent="0.2">
      <c r="A58" s="120"/>
      <c r="B58" s="119"/>
      <c r="C58" s="258" t="s">
        <v>107</v>
      </c>
      <c r="E58" s="113">
        <v>46.673862636923324</v>
      </c>
      <c r="F58" s="115">
        <v>11675</v>
      </c>
      <c r="G58" s="114">
        <v>11558</v>
      </c>
      <c r="H58" s="114">
        <v>11570</v>
      </c>
      <c r="I58" s="114">
        <v>11339</v>
      </c>
      <c r="J58" s="140">
        <v>11295</v>
      </c>
      <c r="K58" s="114">
        <v>380</v>
      </c>
      <c r="L58" s="116">
        <v>3.3643204957945994</v>
      </c>
    </row>
    <row r="59" spans="1:12" s="110" customFormat="1" ht="15" customHeight="1" x14ac:dyDescent="0.2">
      <c r="A59" s="120"/>
      <c r="B59" s="119"/>
      <c r="C59" s="258" t="s">
        <v>105</v>
      </c>
      <c r="D59" s="110" t="s">
        <v>197</v>
      </c>
      <c r="E59" s="113">
        <v>92.620132725673628</v>
      </c>
      <c r="F59" s="115">
        <v>23168</v>
      </c>
      <c r="G59" s="114">
        <v>22924</v>
      </c>
      <c r="H59" s="114">
        <v>23044</v>
      </c>
      <c r="I59" s="114">
        <v>22526</v>
      </c>
      <c r="J59" s="140">
        <v>22447</v>
      </c>
      <c r="K59" s="114">
        <v>721</v>
      </c>
      <c r="L59" s="116">
        <v>3.2120105136543859</v>
      </c>
    </row>
    <row r="60" spans="1:12" s="110" customFormat="1" ht="15" customHeight="1" x14ac:dyDescent="0.2">
      <c r="A60" s="120"/>
      <c r="B60" s="119"/>
      <c r="C60" s="258"/>
      <c r="D60" s="267" t="s">
        <v>198</v>
      </c>
      <c r="E60" s="113">
        <v>51.527969613259671</v>
      </c>
      <c r="F60" s="115">
        <v>11938</v>
      </c>
      <c r="G60" s="114">
        <v>11792</v>
      </c>
      <c r="H60" s="114">
        <v>11904</v>
      </c>
      <c r="I60" s="114">
        <v>11601</v>
      </c>
      <c r="J60" s="140">
        <v>11556</v>
      </c>
      <c r="K60" s="114">
        <v>382</v>
      </c>
      <c r="L60" s="116">
        <v>3.3056420906888198</v>
      </c>
    </row>
    <row r="61" spans="1:12" s="110" customFormat="1" ht="15" customHeight="1" x14ac:dyDescent="0.2">
      <c r="A61" s="120"/>
      <c r="B61" s="119"/>
      <c r="C61" s="258"/>
      <c r="D61" s="267" t="s">
        <v>199</v>
      </c>
      <c r="E61" s="113">
        <v>48.472030386740329</v>
      </c>
      <c r="F61" s="115">
        <v>11230</v>
      </c>
      <c r="G61" s="114">
        <v>11132</v>
      </c>
      <c r="H61" s="114">
        <v>11140</v>
      </c>
      <c r="I61" s="114">
        <v>10925</v>
      </c>
      <c r="J61" s="140">
        <v>10891</v>
      </c>
      <c r="K61" s="114">
        <v>339</v>
      </c>
      <c r="L61" s="116">
        <v>3.1126618308695253</v>
      </c>
    </row>
    <row r="62" spans="1:12" s="110" customFormat="1" ht="15" customHeight="1" x14ac:dyDescent="0.2">
      <c r="A62" s="120"/>
      <c r="B62" s="119"/>
      <c r="C62" s="258"/>
      <c r="D62" s="258" t="s">
        <v>200</v>
      </c>
      <c r="E62" s="113">
        <v>7.3798672743263776</v>
      </c>
      <c r="F62" s="115">
        <v>1846</v>
      </c>
      <c r="G62" s="114">
        <v>1831</v>
      </c>
      <c r="H62" s="114">
        <v>1847</v>
      </c>
      <c r="I62" s="114">
        <v>1799</v>
      </c>
      <c r="J62" s="140">
        <v>1779</v>
      </c>
      <c r="K62" s="114">
        <v>67</v>
      </c>
      <c r="L62" s="116">
        <v>3.7661607644744239</v>
      </c>
    </row>
    <row r="63" spans="1:12" s="110" customFormat="1" ht="15" customHeight="1" x14ac:dyDescent="0.2">
      <c r="A63" s="120"/>
      <c r="B63" s="119"/>
      <c r="C63" s="258"/>
      <c r="D63" s="267" t="s">
        <v>198</v>
      </c>
      <c r="E63" s="113">
        <v>75.893824485373784</v>
      </c>
      <c r="F63" s="115">
        <v>1401</v>
      </c>
      <c r="G63" s="114">
        <v>1405</v>
      </c>
      <c r="H63" s="114">
        <v>1417</v>
      </c>
      <c r="I63" s="114">
        <v>1385</v>
      </c>
      <c r="J63" s="140">
        <v>1375</v>
      </c>
      <c r="K63" s="114">
        <v>26</v>
      </c>
      <c r="L63" s="116">
        <v>1.8909090909090909</v>
      </c>
    </row>
    <row r="64" spans="1:12" s="110" customFormat="1" ht="15" customHeight="1" x14ac:dyDescent="0.2">
      <c r="A64" s="120"/>
      <c r="B64" s="119"/>
      <c r="C64" s="258"/>
      <c r="D64" s="267" t="s">
        <v>199</v>
      </c>
      <c r="E64" s="113">
        <v>24.106175514626219</v>
      </c>
      <c r="F64" s="115">
        <v>445</v>
      </c>
      <c r="G64" s="114">
        <v>426</v>
      </c>
      <c r="H64" s="114">
        <v>430</v>
      </c>
      <c r="I64" s="114">
        <v>414</v>
      </c>
      <c r="J64" s="140">
        <v>404</v>
      </c>
      <c r="K64" s="114">
        <v>41</v>
      </c>
      <c r="L64" s="116">
        <v>10.148514851485148</v>
      </c>
    </row>
    <row r="65" spans="1:12" s="110" customFormat="1" ht="15" customHeight="1" x14ac:dyDescent="0.2">
      <c r="A65" s="120"/>
      <c r="B65" s="119" t="s">
        <v>201</v>
      </c>
      <c r="C65" s="258"/>
      <c r="E65" s="113">
        <v>7.8438602960543644</v>
      </c>
      <c r="F65" s="115">
        <v>2978</v>
      </c>
      <c r="G65" s="114">
        <v>2928</v>
      </c>
      <c r="H65" s="114">
        <v>2914</v>
      </c>
      <c r="I65" s="114">
        <v>2871</v>
      </c>
      <c r="J65" s="140">
        <v>2814</v>
      </c>
      <c r="K65" s="114">
        <v>164</v>
      </c>
      <c r="L65" s="116">
        <v>5.8280028429282158</v>
      </c>
    </row>
    <row r="66" spans="1:12" s="110" customFormat="1" ht="15" customHeight="1" x14ac:dyDescent="0.2">
      <c r="A66" s="120"/>
      <c r="B66" s="119"/>
      <c r="C66" s="258" t="s">
        <v>106</v>
      </c>
      <c r="E66" s="113">
        <v>49.630624580255201</v>
      </c>
      <c r="F66" s="115">
        <v>1478</v>
      </c>
      <c r="G66" s="114">
        <v>1445</v>
      </c>
      <c r="H66" s="114">
        <v>1434</v>
      </c>
      <c r="I66" s="114">
        <v>1422</v>
      </c>
      <c r="J66" s="140">
        <v>1390</v>
      </c>
      <c r="K66" s="114">
        <v>88</v>
      </c>
      <c r="L66" s="116">
        <v>6.3309352517985609</v>
      </c>
    </row>
    <row r="67" spans="1:12" s="110" customFormat="1" ht="15" customHeight="1" x14ac:dyDescent="0.2">
      <c r="A67" s="120"/>
      <c r="B67" s="119"/>
      <c r="C67" s="258" t="s">
        <v>107</v>
      </c>
      <c r="E67" s="113">
        <v>50.369375419744799</v>
      </c>
      <c r="F67" s="115">
        <v>1500</v>
      </c>
      <c r="G67" s="114">
        <v>1483</v>
      </c>
      <c r="H67" s="114">
        <v>1480</v>
      </c>
      <c r="I67" s="114">
        <v>1449</v>
      </c>
      <c r="J67" s="140">
        <v>1424</v>
      </c>
      <c r="K67" s="114">
        <v>76</v>
      </c>
      <c r="L67" s="116">
        <v>5.3370786516853936</v>
      </c>
    </row>
    <row r="68" spans="1:12" s="110" customFormat="1" ht="15" customHeight="1" x14ac:dyDescent="0.2">
      <c r="A68" s="120"/>
      <c r="B68" s="119"/>
      <c r="C68" s="258" t="s">
        <v>105</v>
      </c>
      <c r="D68" s="110" t="s">
        <v>202</v>
      </c>
      <c r="E68" s="113">
        <v>20.047011417058428</v>
      </c>
      <c r="F68" s="115">
        <v>597</v>
      </c>
      <c r="G68" s="114">
        <v>580</v>
      </c>
      <c r="H68" s="114">
        <v>564</v>
      </c>
      <c r="I68" s="114">
        <v>540</v>
      </c>
      <c r="J68" s="140">
        <v>525</v>
      </c>
      <c r="K68" s="114">
        <v>72</v>
      </c>
      <c r="L68" s="116">
        <v>13.714285714285714</v>
      </c>
    </row>
    <row r="69" spans="1:12" s="110" customFormat="1" ht="15" customHeight="1" x14ac:dyDescent="0.2">
      <c r="A69" s="120"/>
      <c r="B69" s="119"/>
      <c r="C69" s="258"/>
      <c r="D69" s="267" t="s">
        <v>198</v>
      </c>
      <c r="E69" s="113">
        <v>53.768844221105525</v>
      </c>
      <c r="F69" s="115">
        <v>321</v>
      </c>
      <c r="G69" s="114">
        <v>307</v>
      </c>
      <c r="H69" s="114">
        <v>289</v>
      </c>
      <c r="I69" s="114">
        <v>280</v>
      </c>
      <c r="J69" s="140">
        <v>264</v>
      </c>
      <c r="K69" s="114">
        <v>57</v>
      </c>
      <c r="L69" s="116">
        <v>21.59090909090909</v>
      </c>
    </row>
    <row r="70" spans="1:12" s="110" customFormat="1" ht="15" customHeight="1" x14ac:dyDescent="0.2">
      <c r="A70" s="120"/>
      <c r="B70" s="119"/>
      <c r="C70" s="258"/>
      <c r="D70" s="267" t="s">
        <v>199</v>
      </c>
      <c r="E70" s="113">
        <v>46.231155778894475</v>
      </c>
      <c r="F70" s="115">
        <v>276</v>
      </c>
      <c r="G70" s="114">
        <v>273</v>
      </c>
      <c r="H70" s="114">
        <v>275</v>
      </c>
      <c r="I70" s="114">
        <v>260</v>
      </c>
      <c r="J70" s="140">
        <v>261</v>
      </c>
      <c r="K70" s="114">
        <v>15</v>
      </c>
      <c r="L70" s="116">
        <v>5.7471264367816088</v>
      </c>
    </row>
    <row r="71" spans="1:12" s="110" customFormat="1" ht="15" customHeight="1" x14ac:dyDescent="0.2">
      <c r="A71" s="120"/>
      <c r="B71" s="119"/>
      <c r="C71" s="258"/>
      <c r="D71" s="110" t="s">
        <v>203</v>
      </c>
      <c r="E71" s="113">
        <v>74.311618535930151</v>
      </c>
      <c r="F71" s="115">
        <v>2213</v>
      </c>
      <c r="G71" s="114">
        <v>2180</v>
      </c>
      <c r="H71" s="114">
        <v>2180</v>
      </c>
      <c r="I71" s="114">
        <v>2165</v>
      </c>
      <c r="J71" s="140">
        <v>2127</v>
      </c>
      <c r="K71" s="114">
        <v>86</v>
      </c>
      <c r="L71" s="116">
        <v>4.0432534085566525</v>
      </c>
    </row>
    <row r="72" spans="1:12" s="110" customFormat="1" ht="15" customHeight="1" x14ac:dyDescent="0.2">
      <c r="A72" s="120"/>
      <c r="B72" s="119"/>
      <c r="C72" s="258"/>
      <c r="D72" s="267" t="s">
        <v>198</v>
      </c>
      <c r="E72" s="113">
        <v>48.53140533212833</v>
      </c>
      <c r="F72" s="115">
        <v>1074</v>
      </c>
      <c r="G72" s="114">
        <v>1057</v>
      </c>
      <c r="H72" s="114">
        <v>1062</v>
      </c>
      <c r="I72" s="114">
        <v>1063</v>
      </c>
      <c r="J72" s="140">
        <v>1050</v>
      </c>
      <c r="K72" s="114">
        <v>24</v>
      </c>
      <c r="L72" s="116">
        <v>2.2857142857142856</v>
      </c>
    </row>
    <row r="73" spans="1:12" s="110" customFormat="1" ht="15" customHeight="1" x14ac:dyDescent="0.2">
      <c r="A73" s="120"/>
      <c r="B73" s="119"/>
      <c r="C73" s="258"/>
      <c r="D73" s="267" t="s">
        <v>199</v>
      </c>
      <c r="E73" s="113">
        <v>51.46859466787167</v>
      </c>
      <c r="F73" s="115">
        <v>1139</v>
      </c>
      <c r="G73" s="114">
        <v>1123</v>
      </c>
      <c r="H73" s="114">
        <v>1118</v>
      </c>
      <c r="I73" s="114">
        <v>1102</v>
      </c>
      <c r="J73" s="140">
        <v>1077</v>
      </c>
      <c r="K73" s="114">
        <v>62</v>
      </c>
      <c r="L73" s="116">
        <v>5.7567316620241415</v>
      </c>
    </row>
    <row r="74" spans="1:12" s="110" customFormat="1" ht="15" customHeight="1" x14ac:dyDescent="0.2">
      <c r="A74" s="120"/>
      <c r="B74" s="119"/>
      <c r="C74" s="258"/>
      <c r="D74" s="110" t="s">
        <v>204</v>
      </c>
      <c r="E74" s="113">
        <v>5.6413700470114172</v>
      </c>
      <c r="F74" s="115">
        <v>168</v>
      </c>
      <c r="G74" s="114">
        <v>168</v>
      </c>
      <c r="H74" s="114">
        <v>170</v>
      </c>
      <c r="I74" s="114">
        <v>166</v>
      </c>
      <c r="J74" s="140">
        <v>162</v>
      </c>
      <c r="K74" s="114">
        <v>6</v>
      </c>
      <c r="L74" s="116">
        <v>3.7037037037037037</v>
      </c>
    </row>
    <row r="75" spans="1:12" s="110" customFormat="1" ht="15" customHeight="1" x14ac:dyDescent="0.2">
      <c r="A75" s="120"/>
      <c r="B75" s="119"/>
      <c r="C75" s="258"/>
      <c r="D75" s="267" t="s">
        <v>198</v>
      </c>
      <c r="E75" s="113">
        <v>49.404761904761905</v>
      </c>
      <c r="F75" s="115">
        <v>83</v>
      </c>
      <c r="G75" s="114">
        <v>81</v>
      </c>
      <c r="H75" s="114">
        <v>83</v>
      </c>
      <c r="I75" s="114">
        <v>79</v>
      </c>
      <c r="J75" s="140">
        <v>76</v>
      </c>
      <c r="K75" s="114">
        <v>7</v>
      </c>
      <c r="L75" s="116">
        <v>9.2105263157894743</v>
      </c>
    </row>
    <row r="76" spans="1:12" s="110" customFormat="1" ht="15" customHeight="1" x14ac:dyDescent="0.2">
      <c r="A76" s="120"/>
      <c r="B76" s="119"/>
      <c r="C76" s="258"/>
      <c r="D76" s="267" t="s">
        <v>199</v>
      </c>
      <c r="E76" s="113">
        <v>50.595238095238095</v>
      </c>
      <c r="F76" s="115">
        <v>85</v>
      </c>
      <c r="G76" s="114">
        <v>87</v>
      </c>
      <c r="H76" s="114">
        <v>87</v>
      </c>
      <c r="I76" s="114">
        <v>87</v>
      </c>
      <c r="J76" s="140">
        <v>86</v>
      </c>
      <c r="K76" s="114">
        <v>-1</v>
      </c>
      <c r="L76" s="116">
        <v>-1.1627906976744187</v>
      </c>
    </row>
    <row r="77" spans="1:12" s="110" customFormat="1" ht="15" customHeight="1" x14ac:dyDescent="0.2">
      <c r="A77" s="534"/>
      <c r="B77" s="119" t="s">
        <v>205</v>
      </c>
      <c r="C77" s="268"/>
      <c r="D77" s="182"/>
      <c r="E77" s="113">
        <v>12.803561080967182</v>
      </c>
      <c r="F77" s="115">
        <v>4861</v>
      </c>
      <c r="G77" s="114">
        <v>4878</v>
      </c>
      <c r="H77" s="114">
        <v>5013</v>
      </c>
      <c r="I77" s="114">
        <v>4955</v>
      </c>
      <c r="J77" s="140">
        <v>4952</v>
      </c>
      <c r="K77" s="114">
        <v>-91</v>
      </c>
      <c r="L77" s="116">
        <v>-1.8376413570274637</v>
      </c>
    </row>
    <row r="78" spans="1:12" s="110" customFormat="1" ht="15" customHeight="1" x14ac:dyDescent="0.2">
      <c r="A78" s="120"/>
      <c r="B78" s="119"/>
      <c r="C78" s="268" t="s">
        <v>106</v>
      </c>
      <c r="D78" s="182"/>
      <c r="E78" s="113">
        <v>60.892820407323597</v>
      </c>
      <c r="F78" s="115">
        <v>2960</v>
      </c>
      <c r="G78" s="114">
        <v>2949</v>
      </c>
      <c r="H78" s="114">
        <v>3040</v>
      </c>
      <c r="I78" s="114">
        <v>3009</v>
      </c>
      <c r="J78" s="140">
        <v>3016</v>
      </c>
      <c r="K78" s="114">
        <v>-56</v>
      </c>
      <c r="L78" s="116">
        <v>-1.856763925729443</v>
      </c>
    </row>
    <row r="79" spans="1:12" s="110" customFormat="1" ht="15" customHeight="1" x14ac:dyDescent="0.2">
      <c r="A79" s="123"/>
      <c r="B79" s="124"/>
      <c r="C79" s="260" t="s">
        <v>107</v>
      </c>
      <c r="D79" s="261"/>
      <c r="E79" s="125">
        <v>39.107179592676403</v>
      </c>
      <c r="F79" s="143">
        <v>1901</v>
      </c>
      <c r="G79" s="144">
        <v>1929</v>
      </c>
      <c r="H79" s="144">
        <v>1973</v>
      </c>
      <c r="I79" s="144">
        <v>1946</v>
      </c>
      <c r="J79" s="145">
        <v>1936</v>
      </c>
      <c r="K79" s="144">
        <v>-35</v>
      </c>
      <c r="L79" s="146">
        <v>-1.8078512396694215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37966</v>
      </c>
      <c r="E11" s="114">
        <v>37844</v>
      </c>
      <c r="F11" s="114">
        <v>38177</v>
      </c>
      <c r="G11" s="114">
        <v>37041</v>
      </c>
      <c r="H11" s="140">
        <v>36884</v>
      </c>
      <c r="I11" s="115">
        <v>1082</v>
      </c>
      <c r="J11" s="116">
        <v>2.9335213100531394</v>
      </c>
    </row>
    <row r="12" spans="1:15" s="110" customFormat="1" ht="24.95" customHeight="1" x14ac:dyDescent="0.2">
      <c r="A12" s="193" t="s">
        <v>132</v>
      </c>
      <c r="B12" s="194" t="s">
        <v>133</v>
      </c>
      <c r="C12" s="113">
        <v>2.9421060949270399</v>
      </c>
      <c r="D12" s="115">
        <v>1117</v>
      </c>
      <c r="E12" s="114">
        <v>1081</v>
      </c>
      <c r="F12" s="114">
        <v>1172</v>
      </c>
      <c r="G12" s="114">
        <v>1158</v>
      </c>
      <c r="H12" s="140">
        <v>1134</v>
      </c>
      <c r="I12" s="115">
        <v>-17</v>
      </c>
      <c r="J12" s="116">
        <v>-1.4991181657848325</v>
      </c>
    </row>
    <row r="13" spans="1:15" s="110" customFormat="1" ht="24.95" customHeight="1" x14ac:dyDescent="0.2">
      <c r="A13" s="193" t="s">
        <v>134</v>
      </c>
      <c r="B13" s="199" t="s">
        <v>214</v>
      </c>
      <c r="C13" s="113">
        <v>1.4407627877574671</v>
      </c>
      <c r="D13" s="115">
        <v>547</v>
      </c>
      <c r="E13" s="114">
        <v>556</v>
      </c>
      <c r="F13" s="114">
        <v>583</v>
      </c>
      <c r="G13" s="114">
        <v>568</v>
      </c>
      <c r="H13" s="140">
        <v>571</v>
      </c>
      <c r="I13" s="115">
        <v>-24</v>
      </c>
      <c r="J13" s="116">
        <v>-4.2031523642732047</v>
      </c>
    </row>
    <row r="14" spans="1:15" s="287" customFormat="1" ht="24" customHeight="1" x14ac:dyDescent="0.2">
      <c r="A14" s="193" t="s">
        <v>215</v>
      </c>
      <c r="B14" s="199" t="s">
        <v>137</v>
      </c>
      <c r="C14" s="113">
        <v>22.967918664067849</v>
      </c>
      <c r="D14" s="115">
        <v>8720</v>
      </c>
      <c r="E14" s="114">
        <v>8776</v>
      </c>
      <c r="F14" s="114">
        <v>8830</v>
      </c>
      <c r="G14" s="114">
        <v>8397</v>
      </c>
      <c r="H14" s="140">
        <v>8431</v>
      </c>
      <c r="I14" s="115">
        <v>289</v>
      </c>
      <c r="J14" s="116">
        <v>3.4278258806784487</v>
      </c>
      <c r="K14" s="110"/>
      <c r="L14" s="110"/>
      <c r="M14" s="110"/>
      <c r="N14" s="110"/>
      <c r="O14" s="110"/>
    </row>
    <row r="15" spans="1:15" s="110" customFormat="1" ht="24.75" customHeight="1" x14ac:dyDescent="0.2">
      <c r="A15" s="193" t="s">
        <v>216</v>
      </c>
      <c r="B15" s="199" t="s">
        <v>217</v>
      </c>
      <c r="C15" s="113">
        <v>8.0256018542906808</v>
      </c>
      <c r="D15" s="115">
        <v>3047</v>
      </c>
      <c r="E15" s="114">
        <v>3087</v>
      </c>
      <c r="F15" s="114">
        <v>3101</v>
      </c>
      <c r="G15" s="114">
        <v>2748</v>
      </c>
      <c r="H15" s="140">
        <v>2761</v>
      </c>
      <c r="I15" s="115">
        <v>286</v>
      </c>
      <c r="J15" s="116">
        <v>10.358565737051793</v>
      </c>
    </row>
    <row r="16" spans="1:15" s="287" customFormat="1" ht="24.95" customHeight="1" x14ac:dyDescent="0.2">
      <c r="A16" s="193" t="s">
        <v>218</v>
      </c>
      <c r="B16" s="199" t="s">
        <v>141</v>
      </c>
      <c r="C16" s="113">
        <v>11.721013538429121</v>
      </c>
      <c r="D16" s="115">
        <v>4450</v>
      </c>
      <c r="E16" s="114">
        <v>4467</v>
      </c>
      <c r="F16" s="114">
        <v>4485</v>
      </c>
      <c r="G16" s="114">
        <v>4425</v>
      </c>
      <c r="H16" s="140">
        <v>4441</v>
      </c>
      <c r="I16" s="115">
        <v>9</v>
      </c>
      <c r="J16" s="116">
        <v>0.20265705922089619</v>
      </c>
      <c r="K16" s="110"/>
      <c r="L16" s="110"/>
      <c r="M16" s="110"/>
      <c r="N16" s="110"/>
      <c r="O16" s="110"/>
    </row>
    <row r="17" spans="1:15" s="110" customFormat="1" ht="24.95" customHeight="1" x14ac:dyDescent="0.2">
      <c r="A17" s="193" t="s">
        <v>219</v>
      </c>
      <c r="B17" s="199" t="s">
        <v>220</v>
      </c>
      <c r="C17" s="113">
        <v>3.2213032713480483</v>
      </c>
      <c r="D17" s="115">
        <v>1223</v>
      </c>
      <c r="E17" s="114">
        <v>1222</v>
      </c>
      <c r="F17" s="114">
        <v>1244</v>
      </c>
      <c r="G17" s="114">
        <v>1224</v>
      </c>
      <c r="H17" s="140">
        <v>1229</v>
      </c>
      <c r="I17" s="115">
        <v>-6</v>
      </c>
      <c r="J17" s="116">
        <v>-0.48820179007323028</v>
      </c>
    </row>
    <row r="18" spans="1:15" s="287" customFormat="1" ht="24.95" customHeight="1" x14ac:dyDescent="0.2">
      <c r="A18" s="201" t="s">
        <v>144</v>
      </c>
      <c r="B18" s="202" t="s">
        <v>145</v>
      </c>
      <c r="C18" s="113">
        <v>9.7034188484433432</v>
      </c>
      <c r="D18" s="115">
        <v>3684</v>
      </c>
      <c r="E18" s="114">
        <v>3702</v>
      </c>
      <c r="F18" s="114">
        <v>3794</v>
      </c>
      <c r="G18" s="114">
        <v>3667</v>
      </c>
      <c r="H18" s="140">
        <v>3584</v>
      </c>
      <c r="I18" s="115">
        <v>100</v>
      </c>
      <c r="J18" s="116">
        <v>2.7901785714285716</v>
      </c>
      <c r="K18" s="110"/>
      <c r="L18" s="110"/>
      <c r="M18" s="110"/>
      <c r="N18" s="110"/>
      <c r="O18" s="110"/>
    </row>
    <row r="19" spans="1:15" s="110" customFormat="1" ht="24.95" customHeight="1" x14ac:dyDescent="0.2">
      <c r="A19" s="193" t="s">
        <v>146</v>
      </c>
      <c r="B19" s="199" t="s">
        <v>147</v>
      </c>
      <c r="C19" s="113">
        <v>15.806247695306327</v>
      </c>
      <c r="D19" s="115">
        <v>6001</v>
      </c>
      <c r="E19" s="114">
        <v>5962</v>
      </c>
      <c r="F19" s="114">
        <v>6037</v>
      </c>
      <c r="G19" s="114">
        <v>5926</v>
      </c>
      <c r="H19" s="140">
        <v>5836</v>
      </c>
      <c r="I19" s="115">
        <v>165</v>
      </c>
      <c r="J19" s="116">
        <v>2.8272789581905413</v>
      </c>
    </row>
    <row r="20" spans="1:15" s="287" customFormat="1" ht="24.95" customHeight="1" x14ac:dyDescent="0.2">
      <c r="A20" s="193" t="s">
        <v>148</v>
      </c>
      <c r="B20" s="199" t="s">
        <v>149</v>
      </c>
      <c r="C20" s="113">
        <v>7.0168045092977929</v>
      </c>
      <c r="D20" s="115">
        <v>2664</v>
      </c>
      <c r="E20" s="114">
        <v>2543</v>
      </c>
      <c r="F20" s="114">
        <v>2528</v>
      </c>
      <c r="G20" s="114">
        <v>2494</v>
      </c>
      <c r="H20" s="140">
        <v>2500</v>
      </c>
      <c r="I20" s="115">
        <v>164</v>
      </c>
      <c r="J20" s="116">
        <v>6.56</v>
      </c>
      <c r="K20" s="110"/>
      <c r="L20" s="110"/>
      <c r="M20" s="110"/>
      <c r="N20" s="110"/>
      <c r="O20" s="110"/>
    </row>
    <row r="21" spans="1:15" s="110" customFormat="1" ht="24.95" customHeight="1" x14ac:dyDescent="0.2">
      <c r="A21" s="201" t="s">
        <v>150</v>
      </c>
      <c r="B21" s="202" t="s">
        <v>151</v>
      </c>
      <c r="C21" s="113">
        <v>3.2239372069746617</v>
      </c>
      <c r="D21" s="115">
        <v>1224</v>
      </c>
      <c r="E21" s="114">
        <v>1228</v>
      </c>
      <c r="F21" s="114">
        <v>1239</v>
      </c>
      <c r="G21" s="114">
        <v>1198</v>
      </c>
      <c r="H21" s="140">
        <v>1189</v>
      </c>
      <c r="I21" s="115">
        <v>35</v>
      </c>
      <c r="J21" s="116">
        <v>2.9436501261564341</v>
      </c>
    </row>
    <row r="22" spans="1:15" s="110" customFormat="1" ht="24.95" customHeight="1" x14ac:dyDescent="0.2">
      <c r="A22" s="201" t="s">
        <v>152</v>
      </c>
      <c r="B22" s="199" t="s">
        <v>153</v>
      </c>
      <c r="C22" s="113">
        <v>0.4398672496444187</v>
      </c>
      <c r="D22" s="115">
        <v>167</v>
      </c>
      <c r="E22" s="114">
        <v>164</v>
      </c>
      <c r="F22" s="114">
        <v>165</v>
      </c>
      <c r="G22" s="114">
        <v>155</v>
      </c>
      <c r="H22" s="140">
        <v>154</v>
      </c>
      <c r="I22" s="115">
        <v>13</v>
      </c>
      <c r="J22" s="116">
        <v>8.4415584415584419</v>
      </c>
    </row>
    <row r="23" spans="1:15" s="110" customFormat="1" ht="24.95" customHeight="1" x14ac:dyDescent="0.2">
      <c r="A23" s="193" t="s">
        <v>154</v>
      </c>
      <c r="B23" s="199" t="s">
        <v>155</v>
      </c>
      <c r="C23" s="113">
        <v>1.5329505346889323</v>
      </c>
      <c r="D23" s="115">
        <v>582</v>
      </c>
      <c r="E23" s="114">
        <v>582</v>
      </c>
      <c r="F23" s="114">
        <v>589</v>
      </c>
      <c r="G23" s="114">
        <v>600</v>
      </c>
      <c r="H23" s="140">
        <v>596</v>
      </c>
      <c r="I23" s="115">
        <v>-14</v>
      </c>
      <c r="J23" s="116">
        <v>-2.348993288590604</v>
      </c>
    </row>
    <row r="24" spans="1:15" s="110" customFormat="1" ht="24.95" customHeight="1" x14ac:dyDescent="0.2">
      <c r="A24" s="193" t="s">
        <v>156</v>
      </c>
      <c r="B24" s="199" t="s">
        <v>221</v>
      </c>
      <c r="C24" s="113">
        <v>4.0272875730917139</v>
      </c>
      <c r="D24" s="115">
        <v>1529</v>
      </c>
      <c r="E24" s="114">
        <v>1640</v>
      </c>
      <c r="F24" s="114">
        <v>1635</v>
      </c>
      <c r="G24" s="114">
        <v>1577</v>
      </c>
      <c r="H24" s="140">
        <v>1587</v>
      </c>
      <c r="I24" s="115">
        <v>-58</v>
      </c>
      <c r="J24" s="116">
        <v>-3.6546943919344677</v>
      </c>
    </row>
    <row r="25" spans="1:15" s="110" customFormat="1" ht="24.95" customHeight="1" x14ac:dyDescent="0.2">
      <c r="A25" s="193" t="s">
        <v>222</v>
      </c>
      <c r="B25" s="204" t="s">
        <v>159</v>
      </c>
      <c r="C25" s="113">
        <v>3.3108570826529</v>
      </c>
      <c r="D25" s="115">
        <v>1257</v>
      </c>
      <c r="E25" s="114">
        <v>1224</v>
      </c>
      <c r="F25" s="114">
        <v>1233</v>
      </c>
      <c r="G25" s="114">
        <v>1177</v>
      </c>
      <c r="H25" s="140">
        <v>1139</v>
      </c>
      <c r="I25" s="115">
        <v>118</v>
      </c>
      <c r="J25" s="116">
        <v>10.359964881474978</v>
      </c>
    </row>
    <row r="26" spans="1:15" s="110" customFormat="1" ht="24.95" customHeight="1" x14ac:dyDescent="0.2">
      <c r="A26" s="201">
        <v>782.78300000000002</v>
      </c>
      <c r="B26" s="203" t="s">
        <v>160</v>
      </c>
      <c r="C26" s="113">
        <v>0.68218932729284099</v>
      </c>
      <c r="D26" s="115">
        <v>259</v>
      </c>
      <c r="E26" s="114">
        <v>246</v>
      </c>
      <c r="F26" s="114">
        <v>292</v>
      </c>
      <c r="G26" s="114">
        <v>302</v>
      </c>
      <c r="H26" s="140">
        <v>324</v>
      </c>
      <c r="I26" s="115">
        <v>-65</v>
      </c>
      <c r="J26" s="116">
        <v>-20.061728395061728</v>
      </c>
    </row>
    <row r="27" spans="1:15" s="110" customFormat="1" ht="24.95" customHeight="1" x14ac:dyDescent="0.2">
      <c r="A27" s="193" t="s">
        <v>161</v>
      </c>
      <c r="B27" s="199" t="s">
        <v>223</v>
      </c>
      <c r="C27" s="113">
        <v>6.1950165937944472</v>
      </c>
      <c r="D27" s="115">
        <v>2352</v>
      </c>
      <c r="E27" s="114">
        <v>2218</v>
      </c>
      <c r="F27" s="114">
        <v>2211</v>
      </c>
      <c r="G27" s="114">
        <v>2134</v>
      </c>
      <c r="H27" s="140">
        <v>2141</v>
      </c>
      <c r="I27" s="115">
        <v>211</v>
      </c>
      <c r="J27" s="116">
        <v>9.8552078468005604</v>
      </c>
    </row>
    <row r="28" spans="1:15" s="110" customFormat="1" ht="24.95" customHeight="1" x14ac:dyDescent="0.2">
      <c r="A28" s="193" t="s">
        <v>163</v>
      </c>
      <c r="B28" s="199" t="s">
        <v>164</v>
      </c>
      <c r="C28" s="113">
        <v>2.4943370384027816</v>
      </c>
      <c r="D28" s="115">
        <v>947</v>
      </c>
      <c r="E28" s="114">
        <v>955</v>
      </c>
      <c r="F28" s="114">
        <v>948</v>
      </c>
      <c r="G28" s="114">
        <v>951</v>
      </c>
      <c r="H28" s="140">
        <v>954</v>
      </c>
      <c r="I28" s="115">
        <v>-7</v>
      </c>
      <c r="J28" s="116">
        <v>-0.7337526205450734</v>
      </c>
    </row>
    <row r="29" spans="1:15" s="110" customFormat="1" ht="24.95" customHeight="1" x14ac:dyDescent="0.2">
      <c r="A29" s="193">
        <v>86</v>
      </c>
      <c r="B29" s="199" t="s">
        <v>165</v>
      </c>
      <c r="C29" s="113">
        <v>5.1493441500289734</v>
      </c>
      <c r="D29" s="115">
        <v>1955</v>
      </c>
      <c r="E29" s="114">
        <v>1947</v>
      </c>
      <c r="F29" s="114">
        <v>1954</v>
      </c>
      <c r="G29" s="114">
        <v>1907</v>
      </c>
      <c r="H29" s="140">
        <v>1914</v>
      </c>
      <c r="I29" s="115">
        <v>41</v>
      </c>
      <c r="J29" s="116">
        <v>2.1421107628004181</v>
      </c>
    </row>
    <row r="30" spans="1:15" s="110" customFormat="1" ht="24.95" customHeight="1" x14ac:dyDescent="0.2">
      <c r="A30" s="193">
        <v>87.88</v>
      </c>
      <c r="B30" s="204" t="s">
        <v>166</v>
      </c>
      <c r="C30" s="113">
        <v>9.9799820892377387</v>
      </c>
      <c r="D30" s="115">
        <v>3789</v>
      </c>
      <c r="E30" s="114">
        <v>3827</v>
      </c>
      <c r="F30" s="114">
        <v>3794</v>
      </c>
      <c r="G30" s="114">
        <v>3699</v>
      </c>
      <c r="H30" s="140">
        <v>3699</v>
      </c>
      <c r="I30" s="115">
        <v>90</v>
      </c>
      <c r="J30" s="116">
        <v>2.4330900243309004</v>
      </c>
    </row>
    <row r="31" spans="1:15" s="110" customFormat="1" ht="24.95" customHeight="1" x14ac:dyDescent="0.2">
      <c r="A31" s="193" t="s">
        <v>167</v>
      </c>
      <c r="B31" s="199" t="s">
        <v>168</v>
      </c>
      <c r="C31" s="113">
        <v>3.0869725543907709</v>
      </c>
      <c r="D31" s="115">
        <v>1172</v>
      </c>
      <c r="E31" s="114">
        <v>1193</v>
      </c>
      <c r="F31" s="114">
        <v>1173</v>
      </c>
      <c r="G31" s="114">
        <v>1131</v>
      </c>
      <c r="H31" s="140">
        <v>1131</v>
      </c>
      <c r="I31" s="115">
        <v>41</v>
      </c>
      <c r="J31" s="116">
        <v>3.6251105216622457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2.9421060949270399</v>
      </c>
      <c r="D34" s="115">
        <v>1117</v>
      </c>
      <c r="E34" s="114">
        <v>1081</v>
      </c>
      <c r="F34" s="114">
        <v>1172</v>
      </c>
      <c r="G34" s="114">
        <v>1158</v>
      </c>
      <c r="H34" s="140">
        <v>1134</v>
      </c>
      <c r="I34" s="115">
        <v>-17</v>
      </c>
      <c r="J34" s="116">
        <v>-1.4991181657848325</v>
      </c>
    </row>
    <row r="35" spans="1:10" s="110" customFormat="1" ht="24.95" customHeight="1" x14ac:dyDescent="0.2">
      <c r="A35" s="292" t="s">
        <v>171</v>
      </c>
      <c r="B35" s="293" t="s">
        <v>172</v>
      </c>
      <c r="C35" s="113">
        <v>34.112100300268665</v>
      </c>
      <c r="D35" s="115">
        <v>12951</v>
      </c>
      <c r="E35" s="114">
        <v>13034</v>
      </c>
      <c r="F35" s="114">
        <v>13207</v>
      </c>
      <c r="G35" s="114">
        <v>12632</v>
      </c>
      <c r="H35" s="140">
        <v>12586</v>
      </c>
      <c r="I35" s="115">
        <v>365</v>
      </c>
      <c r="J35" s="116">
        <v>2.9000476720165262</v>
      </c>
    </row>
    <row r="36" spans="1:10" s="110" customFormat="1" ht="24.95" customHeight="1" x14ac:dyDescent="0.2">
      <c r="A36" s="294" t="s">
        <v>173</v>
      </c>
      <c r="B36" s="295" t="s">
        <v>174</v>
      </c>
      <c r="C36" s="125">
        <v>62.945793604804301</v>
      </c>
      <c r="D36" s="143">
        <v>23898</v>
      </c>
      <c r="E36" s="144">
        <v>23729</v>
      </c>
      <c r="F36" s="144">
        <v>23798</v>
      </c>
      <c r="G36" s="144">
        <v>23251</v>
      </c>
      <c r="H36" s="145">
        <v>23164</v>
      </c>
      <c r="I36" s="143">
        <v>734</v>
      </c>
      <c r="J36" s="146">
        <v>3.1687100673458817</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2020-09-25T07:27:29Z</dcterms:created>
  <dcterms:modified xsi:type="dcterms:W3CDTF">2020-09-28T08:07:01Z</dcterms:modified>
</cp:coreProperties>
</file>