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G69" i="24"/>
  <c r="F69" i="24"/>
  <c r="E69" i="24"/>
  <c r="L68" i="24"/>
  <c r="H68" i="24" s="1"/>
  <c r="J68" i="24" s="1"/>
  <c r="G68" i="24"/>
  <c r="F68" i="24"/>
  <c r="E68" i="24"/>
  <c r="L67" i="24"/>
  <c r="H67" i="24" s="1"/>
  <c r="J67" i="24" s="1"/>
  <c r="G67" i="24"/>
  <c r="F67" i="24"/>
  <c r="E67" i="24"/>
  <c r="L66" i="24"/>
  <c r="H66" i="24" s="1"/>
  <c r="G66" i="24"/>
  <c r="F66" i="24"/>
  <c r="E66" i="24"/>
  <c r="L65" i="24"/>
  <c r="H65" i="24" s="1"/>
  <c r="G65" i="24"/>
  <c r="F65" i="24"/>
  <c r="J65" i="24" s="1"/>
  <c r="E65" i="24"/>
  <c r="L64" i="24"/>
  <c r="H64" i="24" s="1"/>
  <c r="J64" i="24"/>
  <c r="G64" i="24"/>
  <c r="F64" i="24"/>
  <c r="E64" i="24"/>
  <c r="L63" i="24"/>
  <c r="H63" i="24" s="1"/>
  <c r="J63" i="24"/>
  <c r="G63" i="24"/>
  <c r="F63" i="24"/>
  <c r="E63" i="24"/>
  <c r="L62" i="24"/>
  <c r="H62" i="24" s="1"/>
  <c r="J62" i="24" s="1"/>
  <c r="G62" i="24"/>
  <c r="F62" i="24"/>
  <c r="E62" i="24"/>
  <c r="L61" i="24"/>
  <c r="H61" i="24" s="1"/>
  <c r="G61" i="24"/>
  <c r="F61" i="24"/>
  <c r="E61" i="24"/>
  <c r="L60" i="24"/>
  <c r="H60" i="24" s="1"/>
  <c r="J60" i="24" s="1"/>
  <c r="G60" i="24"/>
  <c r="F60" i="24"/>
  <c r="E60" i="24"/>
  <c r="L59" i="24"/>
  <c r="H59" i="24" s="1"/>
  <c r="J59" i="24" s="1"/>
  <c r="G59" i="24"/>
  <c r="F59" i="24"/>
  <c r="E59" i="24"/>
  <c r="L58" i="24"/>
  <c r="H58" i="24" s="1"/>
  <c r="G58" i="24"/>
  <c r="F58" i="24"/>
  <c r="E58" i="24"/>
  <c r="L57" i="24"/>
  <c r="H57" i="24" s="1"/>
  <c r="G57" i="24"/>
  <c r="F57" i="24"/>
  <c r="J57" i="24" s="1"/>
  <c r="E57" i="24"/>
  <c r="L56" i="24"/>
  <c r="H56" i="24" s="1"/>
  <c r="J56" i="24"/>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G44" i="24"/>
  <c r="C44" i="24"/>
  <c r="B44" i="24"/>
  <c r="K43" i="24"/>
  <c r="H43" i="24"/>
  <c r="F43" i="24"/>
  <c r="D43" i="24"/>
  <c r="C43" i="24"/>
  <c r="B43" i="24"/>
  <c r="J43" i="24" s="1"/>
  <c r="K42" i="24"/>
  <c r="J42" i="24"/>
  <c r="C42" i="24"/>
  <c r="B42" i="24"/>
  <c r="K41" i="24"/>
  <c r="H41" i="24"/>
  <c r="F41" i="24"/>
  <c r="D41" i="24"/>
  <c r="C41" i="24"/>
  <c r="G41" i="24" s="1"/>
  <c r="B41" i="24"/>
  <c r="J41" i="24" s="1"/>
  <c r="G40" i="24"/>
  <c r="C40" i="24"/>
  <c r="B40" i="24"/>
  <c r="M36" i="24"/>
  <c r="L36" i="24"/>
  <c r="K36" i="24"/>
  <c r="J36" i="24"/>
  <c r="I36" i="24"/>
  <c r="H36" i="24"/>
  <c r="G36" i="24"/>
  <c r="F36" i="24"/>
  <c r="E36" i="24"/>
  <c r="D36" i="24"/>
  <c r="K31" i="24"/>
  <c r="D23" i="24"/>
  <c r="L57" i="15"/>
  <c r="K57" i="15"/>
  <c r="C38" i="24"/>
  <c r="C37" i="24"/>
  <c r="C35" i="24"/>
  <c r="C34" i="24"/>
  <c r="M34" i="24" s="1"/>
  <c r="C33" i="24"/>
  <c r="L33" i="24" s="1"/>
  <c r="C32" i="24"/>
  <c r="C31" i="24"/>
  <c r="C30" i="24"/>
  <c r="C29" i="24"/>
  <c r="C28" i="24"/>
  <c r="C27" i="24"/>
  <c r="C26" i="24"/>
  <c r="C25" i="24"/>
  <c r="E25" i="24" s="1"/>
  <c r="C24" i="24"/>
  <c r="E24" i="24" s="1"/>
  <c r="C23" i="24"/>
  <c r="C22" i="24"/>
  <c r="C21" i="24"/>
  <c r="C20" i="24"/>
  <c r="C19" i="24"/>
  <c r="M19" i="24" s="1"/>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K15" i="24" s="1"/>
  <c r="B9" i="24"/>
  <c r="B8" i="24"/>
  <c r="B7" i="24"/>
  <c r="F7" i="24" s="1"/>
  <c r="J27" i="24" l="1"/>
  <c r="H27" i="24"/>
  <c r="D27" i="24"/>
  <c r="K27" i="24"/>
  <c r="F27" i="24"/>
  <c r="J17" i="24"/>
  <c r="H17" i="24"/>
  <c r="F17" i="24"/>
  <c r="D17" i="24"/>
  <c r="K17" i="24"/>
  <c r="K34" i="24"/>
  <c r="F34" i="24"/>
  <c r="D34" i="24"/>
  <c r="H34" i="24"/>
  <c r="J34" i="24"/>
  <c r="G21" i="24"/>
  <c r="L21" i="24"/>
  <c r="I21" i="24"/>
  <c r="E21" i="24"/>
  <c r="M21" i="24"/>
  <c r="D38" i="24"/>
  <c r="H38" i="24"/>
  <c r="F38" i="24"/>
  <c r="K38" i="24"/>
  <c r="J38" i="24"/>
  <c r="K8" i="24"/>
  <c r="F8" i="24"/>
  <c r="D8" i="24"/>
  <c r="J8" i="24"/>
  <c r="H8" i="24"/>
  <c r="J21" i="24"/>
  <c r="H21" i="24"/>
  <c r="K21" i="24"/>
  <c r="F21" i="24"/>
  <c r="D21" i="24"/>
  <c r="K24" i="24"/>
  <c r="F24" i="24"/>
  <c r="D24" i="24"/>
  <c r="J24" i="24"/>
  <c r="H24" i="24"/>
  <c r="K18" i="24"/>
  <c r="F18" i="24"/>
  <c r="D18" i="24"/>
  <c r="H18" i="24"/>
  <c r="J18" i="24"/>
  <c r="J35" i="24"/>
  <c r="H35" i="24"/>
  <c r="K35" i="24"/>
  <c r="F35" i="24"/>
  <c r="D35" i="24"/>
  <c r="M38" i="24"/>
  <c r="E38" i="24"/>
  <c r="L38" i="24"/>
  <c r="I38" i="24"/>
  <c r="G38" i="24"/>
  <c r="J25" i="24"/>
  <c r="H25" i="24"/>
  <c r="K25" i="24"/>
  <c r="F25" i="24"/>
  <c r="D25" i="24"/>
  <c r="J19" i="24"/>
  <c r="H19" i="24"/>
  <c r="K19" i="24"/>
  <c r="F19" i="24"/>
  <c r="D19" i="24"/>
  <c r="K22" i="24"/>
  <c r="F22" i="24"/>
  <c r="D22" i="24"/>
  <c r="J22" i="24"/>
  <c r="H22" i="24"/>
  <c r="J29" i="24"/>
  <c r="H29" i="24"/>
  <c r="D29" i="24"/>
  <c r="K29" i="24"/>
  <c r="F29" i="24"/>
  <c r="K32" i="24"/>
  <c r="F32" i="24"/>
  <c r="D32" i="24"/>
  <c r="H32" i="24"/>
  <c r="J32" i="24"/>
  <c r="J9" i="24"/>
  <c r="H9" i="24"/>
  <c r="D9" i="24"/>
  <c r="K9" i="24"/>
  <c r="F9" i="24"/>
  <c r="K26" i="24"/>
  <c r="F26" i="24"/>
  <c r="D26" i="24"/>
  <c r="J26" i="24"/>
  <c r="H26" i="24"/>
  <c r="K16" i="24"/>
  <c r="F16" i="24"/>
  <c r="D16" i="24"/>
  <c r="H16" i="24"/>
  <c r="J16" i="24"/>
  <c r="J33" i="24"/>
  <c r="H33" i="24"/>
  <c r="F33" i="24"/>
  <c r="D33" i="24"/>
  <c r="K33" i="24"/>
  <c r="K30" i="24"/>
  <c r="F30" i="24"/>
  <c r="D30" i="24"/>
  <c r="J30" i="24"/>
  <c r="H30" i="24"/>
  <c r="D40" i="24"/>
  <c r="H40" i="24"/>
  <c r="F40" i="24"/>
  <c r="K40" i="24"/>
  <c r="J40" i="24"/>
  <c r="K58" i="24"/>
  <c r="I58" i="24"/>
  <c r="J58" i="24"/>
  <c r="L26" i="24"/>
  <c r="M26" i="24"/>
  <c r="I26" i="24"/>
  <c r="E26" i="24"/>
  <c r="G35" i="24"/>
  <c r="I35" i="24"/>
  <c r="E35" i="24"/>
  <c r="L35" i="24"/>
  <c r="K20" i="24"/>
  <c r="F20" i="24"/>
  <c r="D20" i="24"/>
  <c r="J20" i="24"/>
  <c r="H20" i="24"/>
  <c r="K28" i="24"/>
  <c r="F28" i="24"/>
  <c r="D28" i="24"/>
  <c r="J28" i="24"/>
  <c r="H37" i="24"/>
  <c r="D37" i="24"/>
  <c r="J37" i="24"/>
  <c r="K37" i="24"/>
  <c r="F37" i="24"/>
  <c r="G17" i="24"/>
  <c r="I17" i="24"/>
  <c r="E17" i="24"/>
  <c r="M17" i="24"/>
  <c r="L20" i="24"/>
  <c r="I20" i="24"/>
  <c r="G20" i="24"/>
  <c r="E20" i="24"/>
  <c r="M20" i="24"/>
  <c r="G29" i="24"/>
  <c r="E29" i="24"/>
  <c r="M29" i="24"/>
  <c r="L29" i="24"/>
  <c r="L32" i="24"/>
  <c r="G32" i="24"/>
  <c r="E32" i="24"/>
  <c r="M32" i="24"/>
  <c r="I32" i="24"/>
  <c r="C45" i="24"/>
  <c r="C39" i="24"/>
  <c r="K66" i="24"/>
  <c r="I66" i="24"/>
  <c r="J66" i="24"/>
  <c r="B45" i="24"/>
  <c r="B39" i="24"/>
  <c r="J15" i="24"/>
  <c r="H15" i="24"/>
  <c r="F15" i="24"/>
  <c r="D15" i="24"/>
  <c r="J23" i="24"/>
  <c r="H23" i="24"/>
  <c r="K23" i="24"/>
  <c r="F23" i="24"/>
  <c r="J31" i="24"/>
  <c r="H31" i="24"/>
  <c r="F31" i="24"/>
  <c r="D31" i="24"/>
  <c r="G7" i="24"/>
  <c r="M7" i="24"/>
  <c r="L7" i="24"/>
  <c r="I7" i="24"/>
  <c r="E7" i="24"/>
  <c r="C14" i="24"/>
  <c r="C6" i="24"/>
  <c r="G23" i="24"/>
  <c r="M23" i="24"/>
  <c r="L23" i="24"/>
  <c r="I23" i="24"/>
  <c r="E23" i="24"/>
  <c r="L17" i="24"/>
  <c r="G26" i="24"/>
  <c r="D44" i="24"/>
  <c r="H44" i="24"/>
  <c r="F44" i="24"/>
  <c r="K44" i="24"/>
  <c r="J44" i="24"/>
  <c r="K74" i="24"/>
  <c r="I74" i="24"/>
  <c r="J74" i="24"/>
  <c r="J77" i="24" s="1"/>
  <c r="G31" i="24"/>
  <c r="E31" i="24"/>
  <c r="M31" i="24"/>
  <c r="L31" i="24"/>
  <c r="I31" i="24"/>
  <c r="L8" i="24"/>
  <c r="E8" i="24"/>
  <c r="M8" i="24"/>
  <c r="I8" i="24"/>
  <c r="G8" i="24"/>
  <c r="L18" i="24"/>
  <c r="I18" i="24"/>
  <c r="G18" i="24"/>
  <c r="E18" i="24"/>
  <c r="G27" i="24"/>
  <c r="M27" i="24"/>
  <c r="L27" i="24"/>
  <c r="I27" i="24"/>
  <c r="E27" i="24"/>
  <c r="G33" i="24"/>
  <c r="I33" i="24"/>
  <c r="E33" i="24"/>
  <c r="M33" i="24"/>
  <c r="I37" i="24"/>
  <c r="M37" i="24"/>
  <c r="E37" i="24"/>
  <c r="L37" i="24"/>
  <c r="G37" i="24"/>
  <c r="M18" i="24"/>
  <c r="M35" i="24"/>
  <c r="L22" i="24"/>
  <c r="M22" i="24"/>
  <c r="I22" i="24"/>
  <c r="G22" i="24"/>
  <c r="E22" i="24"/>
  <c r="G9" i="24"/>
  <c r="E9" i="24"/>
  <c r="M9" i="24"/>
  <c r="L9" i="24"/>
  <c r="L24" i="24"/>
  <c r="M24" i="24"/>
  <c r="I24" i="24"/>
  <c r="G24" i="24"/>
  <c r="L30" i="24"/>
  <c r="G30" i="24"/>
  <c r="E30" i="24"/>
  <c r="M30" i="24"/>
  <c r="H28" i="24"/>
  <c r="B6" i="24"/>
  <c r="B14" i="24"/>
  <c r="J7" i="24"/>
  <c r="H7" i="24"/>
  <c r="D7" i="24"/>
  <c r="K7" i="24"/>
  <c r="G15" i="24"/>
  <c r="E15" i="24"/>
  <c r="M15" i="24"/>
  <c r="L15" i="24"/>
  <c r="I15" i="24"/>
  <c r="L34" i="24"/>
  <c r="I34" i="24"/>
  <c r="G34" i="24"/>
  <c r="E34" i="24"/>
  <c r="I29" i="24"/>
  <c r="L16" i="24"/>
  <c r="G16" i="24"/>
  <c r="E16" i="24"/>
  <c r="M16" i="24"/>
  <c r="I16" i="24"/>
  <c r="G19" i="24"/>
  <c r="I19" i="24"/>
  <c r="E19" i="24"/>
  <c r="L19" i="24"/>
  <c r="G25" i="24"/>
  <c r="M25" i="24"/>
  <c r="L25" i="24"/>
  <c r="I25" i="24"/>
  <c r="L28" i="24"/>
  <c r="E28" i="24"/>
  <c r="M28" i="24"/>
  <c r="I28" i="24"/>
  <c r="G28" i="24"/>
  <c r="I9" i="24"/>
  <c r="I30" i="24"/>
  <c r="K53" i="24"/>
  <c r="I53" i="24"/>
  <c r="K61" i="24"/>
  <c r="I61" i="24"/>
  <c r="K69" i="24"/>
  <c r="I69" i="24"/>
  <c r="M40" i="24"/>
  <c r="E40" i="24"/>
  <c r="L40" i="24"/>
  <c r="I40" i="24"/>
  <c r="M44" i="24"/>
  <c r="E44" i="24"/>
  <c r="L44" i="24"/>
  <c r="I44" i="24"/>
  <c r="K55" i="24"/>
  <c r="I55" i="24"/>
  <c r="K63" i="24"/>
  <c r="I63" i="24"/>
  <c r="K71" i="24"/>
  <c r="I71" i="24"/>
  <c r="I43" i="24"/>
  <c r="M43" i="24"/>
  <c r="E43" i="24"/>
  <c r="L43" i="24"/>
  <c r="K52" i="24"/>
  <c r="I52" i="24"/>
  <c r="K60" i="24"/>
  <c r="I60" i="24"/>
  <c r="K68" i="24"/>
  <c r="I68" i="24"/>
  <c r="K57" i="24"/>
  <c r="I57" i="24"/>
  <c r="K65" i="24"/>
  <c r="I65" i="24"/>
  <c r="K73" i="24"/>
  <c r="I73" i="24"/>
  <c r="D42" i="24"/>
  <c r="H42" i="24"/>
  <c r="F42" i="24"/>
  <c r="K54" i="24"/>
  <c r="I54" i="24"/>
  <c r="K62" i="24"/>
  <c r="I62" i="24"/>
  <c r="K70" i="24"/>
  <c r="I70" i="24"/>
  <c r="M42" i="24"/>
  <c r="E42" i="24"/>
  <c r="L42" i="24"/>
  <c r="I42" i="24"/>
  <c r="G43" i="24"/>
  <c r="K51" i="24"/>
  <c r="I51" i="24"/>
  <c r="K59" i="24"/>
  <c r="I59" i="24"/>
  <c r="K67" i="24"/>
  <c r="I67" i="24"/>
  <c r="K75" i="24"/>
  <c r="K77" i="24" s="1"/>
  <c r="I75" i="24"/>
  <c r="I41" i="24"/>
  <c r="M41" i="24"/>
  <c r="E41" i="24"/>
  <c r="L41" i="24"/>
  <c r="G42" i="24"/>
  <c r="J53" i="24"/>
  <c r="K56" i="24"/>
  <c r="I56" i="24"/>
  <c r="J61" i="24"/>
  <c r="K64" i="24"/>
  <c r="I64" i="24"/>
  <c r="J69" i="24"/>
  <c r="K72" i="24"/>
  <c r="I72" i="24"/>
  <c r="J79" i="24" l="1"/>
  <c r="J78" i="24"/>
  <c r="H45" i="24"/>
  <c r="D45" i="24"/>
  <c r="J45" i="24"/>
  <c r="F45" i="24"/>
  <c r="K45" i="24"/>
  <c r="H39" i="24"/>
  <c r="D39" i="24"/>
  <c r="J39" i="24"/>
  <c r="F39" i="24"/>
  <c r="K39" i="24"/>
  <c r="K14" i="24"/>
  <c r="F14" i="24"/>
  <c r="D14" i="24"/>
  <c r="J14" i="24"/>
  <c r="H14" i="24"/>
  <c r="K6" i="24"/>
  <c r="F6" i="24"/>
  <c r="D6" i="24"/>
  <c r="J6" i="24"/>
  <c r="H6" i="24"/>
  <c r="L6" i="24"/>
  <c r="M6" i="24"/>
  <c r="I6" i="24"/>
  <c r="E6" i="24"/>
  <c r="G6" i="24"/>
  <c r="I39" i="24"/>
  <c r="M39" i="24"/>
  <c r="E39" i="24"/>
  <c r="L39" i="24"/>
  <c r="G39" i="24"/>
  <c r="I45" i="24"/>
  <c r="M45" i="24"/>
  <c r="E45" i="24"/>
  <c r="L45" i="24"/>
  <c r="G45" i="24"/>
  <c r="K79" i="24"/>
  <c r="K78" i="24"/>
  <c r="L14" i="24"/>
  <c r="G14" i="24"/>
  <c r="E14" i="24"/>
  <c r="M14" i="24"/>
  <c r="I14" i="24"/>
  <c r="I77" i="24"/>
  <c r="I78" i="24" l="1"/>
  <c r="I79" i="24"/>
  <c r="I83" i="24" l="1"/>
  <c r="I82" i="24"/>
  <c r="I81" i="24"/>
</calcChain>
</file>

<file path=xl/sharedStrings.xml><?xml version="1.0" encoding="utf-8"?>
<sst xmlns="http://schemas.openxmlformats.org/spreadsheetml/2006/main" count="1688" uniqueCount="520">
  <si>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</si>
  <si>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</si>
  <si>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</si>
  <si>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</si>
  <si>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</si>
  <si>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</si>
  <si>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</si>
  <si>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</si>
  <si>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</si>
  <si>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</si>
  <si>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</si>
  <si>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</si>
  <si>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</si>
  <si>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Osnabrück (03459)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</si>
  <si>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</si>
  <si>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</si>
  <si>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</si>
  <si>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</si>
  <si>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</si>
  <si>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</si>
  <si>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</si>
  <si>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</si>
  <si>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</si>
  <si>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</si>
  <si>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</si>
  <si>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</si>
  <si>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</si>
  <si>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</si>
  <si>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</si>
  <si>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</si>
  <si>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</si>
  <si>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</si>
  <si>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</si>
  <si>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</si>
  <si>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</si>
  <si>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</si>
  <si>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</si>
  <si>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</si>
  <si>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</si>
  <si>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</si>
  <si>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</si>
  <si>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</si>
  <si>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</si>
  <si>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</si>
  <si>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</si>
  <si>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</si>
  <si>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</si>
  <si>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</si>
  <si>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</si>
  <si>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</si>
  <si>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</si>
  <si>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</si>
  <si>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</si>
  <si>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</si>
  <si>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</si>
  <si>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</si>
  <si>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</si>
  <si>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</si>
  <si>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</si>
  <si>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</si>
  <si>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</si>
  <si>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</si>
  <si>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</si>
  <si>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</si>
  <si>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</si>
  <si>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</si>
  <si>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</si>
  <si>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</si>
  <si>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</si>
  <si>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</si>
  <si>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</si>
  <si>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</si>
  <si>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</si>
  <si>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</si>
  <si>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</si>
  <si>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</si>
  <si>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</si>
  <si>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</si>
  <si>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</si>
  <si>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</si>
  <si>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</si>
  <si>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</si>
  <si>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</si>
  <si>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</si>
  <si>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</si>
  <si>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</si>
  <si>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</si>
  <si>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</si>
  <si>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</si>
  <si>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</si>
  <si>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</si>
  <si>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</si>
  <si>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Osnabrück (03459);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</si>
  <si>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</si>
  <si>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</si>
  <si>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</si>
  <si>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</si>
  <si>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</si>
  <si>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</si>
  <si>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</si>
  <si>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</si>
  <si>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</si>
  <si>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</si>
  <si>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</si>
  <si>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</si>
  <si>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</si>
  <si>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</si>
  <si>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</si>
  <si>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</si>
  <si>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</si>
  <si>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</si>
  <si>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</si>
  <si>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</si>
  <si>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</si>
  <si>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</si>
  <si>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</si>
  <si>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</si>
  <si>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</si>
  <si>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</si>
  <si>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</si>
  <si>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</si>
  <si>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</si>
  <si>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</si>
  <si>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</si>
  <si>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</si>
  <si>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</si>
  <si>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</si>
  <si>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</si>
  <si>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</si>
  <si>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</si>
  <si>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</si>
  <si>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</si>
  <si>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</si>
  <si>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</si>
  <si>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</si>
  <si>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</si>
  <si>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</si>
  <si>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</si>
  <si>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</si>
  <si>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</si>
  <si>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</si>
  <si>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</si>
  <si>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</si>
  <si>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</si>
  <si>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</si>
  <si>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</si>
  <si>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</si>
  <si>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</si>
  <si>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</si>
  <si>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</si>
  <si>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</si>
  <si>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</si>
  <si>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</si>
  <si>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</si>
  <si>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</si>
  <si>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</si>
  <si>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</si>
  <si>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</si>
  <si>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</si>
  <si>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</si>
  <si>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</si>
  <si>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</si>
  <si>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</si>
  <si>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</si>
  <si>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</si>
  <si>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</si>
  <si>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</si>
  <si>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</si>
  <si>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</si>
  <si>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</si>
  <si>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</si>
  <si>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</si>
  <si>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</si>
  <si>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</si>
  <si>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</si>
  <si>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</si>
  <si>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</si>
  <si>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</si>
  <si>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</si>
  <si>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</si>
  <si>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</si>
  <si>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</si>
  <si>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</si>
  <si>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Osnabrück (03459)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</si>
  <si>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</si>
  <si>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</si>
  <si>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</si>
  <si>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</si>
  <si>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</si>
  <si>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</si>
  <si>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</si>
  <si>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</si>
  <si>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</si>
  <si>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</si>
  <si>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</si>
  <si>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</si>
  <si>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</si>
  <si>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</si>
  <si>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</si>
  <si>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</si>
  <si>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</si>
  <si>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</si>
  <si>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</si>
  <si>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</si>
  <si>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</si>
  <si>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</si>
  <si>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</si>
  <si>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</si>
  <si>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</si>
  <si>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</si>
  <si>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</si>
  <si>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</si>
  <si>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</si>
  <si>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</si>
  <si>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</si>
  <si>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</si>
  <si>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</si>
  <si>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</si>
  <si>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</si>
  <si>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</si>
  <si>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</si>
  <si>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</si>
  <si>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</si>
  <si>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</si>
  <si>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</si>
  <si>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</si>
  <si>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</si>
  <si>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</si>
  <si>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</si>
  <si>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</si>
  <si>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</si>
  <si>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</si>
  <si>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</si>
  <si>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</si>
  <si>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</si>
  <si>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</si>
  <si>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</si>
  <si>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</si>
  <si>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</si>
  <si>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</si>
  <si>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</si>
  <si>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</si>
  <si>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</si>
  <si>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</si>
  <si>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</si>
  <si>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</si>
  <si>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</si>
  <si>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</si>
  <si>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</si>
  <si>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</si>
  <si>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</si>
  <si>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</si>
  <si>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</si>
  <si>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</si>
  <si>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</si>
  <si>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</si>
  <si>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</si>
  <si>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</si>
  <si>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</si>
  <si>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</si>
  <si>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</si>
  <si>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</si>
  <si>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</si>
  <si>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</si>
  <si>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</si>
  <si>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</si>
  <si>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</si>
  <si>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</si>
  <si>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</si>
  <si>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</si>
  <si>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</si>
  <si>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</si>
  <si>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</si>
  <si>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</si>
  <si>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</si>
  <si>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</si>
  <si>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</si>
  <si>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</si>
  <si>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</si>
  <si>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</si>
  <si>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</si>
  <si>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</si>
  <si>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</si>
  <si>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</si>
  <si>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</si>
  <si>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</si>
  <si>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</si>
  <si>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</si>
  <si>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</si>
  <si>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</si>
  <si>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</si>
  <si>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</si>
  <si>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</si>
  <si>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</si>
  <si>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</si>
  <si>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</si>
  <si>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</si>
  <si>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</si>
  <si>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</si>
  <si>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</si>
  <si>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</si>
  <si>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</si>
  <si>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</si>
  <si>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</si>
  <si>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</si>
  <si>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</si>
  <si>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</si>
  <si>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</si>
  <si>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</si>
  <si>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</si>
  <si>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</si>
  <si>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</si>
  <si>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</si>
  <si>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</si>
  <si>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</si>
  <si>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</si>
  <si>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</si>
  <si>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</si>
  <si>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</si>
  <si>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</si>
  <si>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</si>
  <si>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</si>
  <si>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</si>
  <si>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</si>
  <si>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</si>
  <si>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</si>
  <si>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</si>
  <si>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</si>
  <si>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</si>
  <si>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</si>
  <si>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</si>
  <si>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</si>
  <si>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</si>
  <si>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</si>
  <si>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</si>
  <si>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</si>
  <si>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</si>
  <si>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</si>
  <si>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</si>
  <si>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</si>
  <si>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</si>
  <si>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</si>
  <si>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</si>
  <si>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</si>
  <si>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</si>
  <si>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</si>
  <si>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</si>
  <si>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</si>
  <si>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</si>
  <si>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</si>
  <si>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</si>
  <si>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</si>
  <si>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</si>
  <si>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</si>
  <si>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</si>
  <si>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</si>
  <si>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</si>
  <si>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</si>
  <si>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</si>
  <si>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</si>
  <si>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</si>
  <si>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</si>
  <si>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</si>
  <si>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</si>
  <si>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</si>
  <si>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</si>
  <si>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</si>
  <si>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</si>
  <si>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</si>
  <si>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</si>
  <si>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</si>
  <si>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</si>
  <si>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</si>
  <si>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Osnabrück (03459);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</si>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</sst>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{81D3F613-B6A3-4F45-9CE7-1712A2E73B3C}</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D55C-4131-8C3A-3281F887B853}"/>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{0B6DDAAC-906F-47EF-A3D8-2CA30A5B8E78}</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D55C-4131-8C3A-3281F887B85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{06ABDA12-FB01-4237-9D2F-7860E53ED5B6}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55C-4131-8C3A-3281F887B85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{7D65D25A-C042-45D6-ACA3-7C5850264C0B}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55C-4131-8C3A-3281F887B85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1.466897248324202</c:v>
                </c:pt>
                <c:pt idx="1">
                  <c:v>1.4040057212208159</c:v>
                </c:pt>
                <c:pt idx="2">
                  <c:v>1.1186464311118853</c:v>
                </c:pt>
                <c:pt idx="3">
                  <c:v>1.0875687030768</c:v>
                </c:pt>
              </c:numCache>
            </c:numRef>
          </c:val>
          <c:extLst>
            <c:ext xmlns:c16="http://schemas.microsoft.com/office/drawing/2014/chart" uri="{C3380CC4-5D6E-409C-BE32-E72D297353CC}">
              <c16:uniqueId val="{00000004-D55C-4131-8C3A-3281F887B85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{B2F76E78-DC1C-4601-8D4C-0482C6BE09A0}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55C-4131-8C3A-3281F887B85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{2F09A011-900F-4681-B44E-5E1DBECC3359}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55C-4131-8C3A-3281F887B85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{080292B3-34FC-4204-880E-B9B34C6A85F9}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55C-4131-8C3A-3281F887B85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{25A2639A-E369-4D8A-B62C-8F6C628B0783}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55C-4131-8C3A-3281F887B8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55C-4131-8C3A-3281F887B85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55C-4131-8C3A-3281F887B85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{CE4AEECA-D7B4-4391-ADD0-5457C080913B}</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2509-4636-9F8F-0D95216FA586}"/>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{7172AB80-F1BA-4F68-AAD6-A852680B1ED5}</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2509-4636-9F8F-0D95216FA58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{EEB6B0E4-F191-4FF6-A7DD-D8BE97465632}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509-4636-9F8F-0D95216FA58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{4DE01B6F-6CC4-42EF-8B85-FB424CB593DE}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509-4636-9F8F-0D95216FA5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-1.4103803997421018</c:v>
                </c:pt>
                <c:pt idx="1">
                  <c:v>-2.8801937126160149</c:v>
                </c:pt>
                <c:pt idx="2">
                  <c:v>-2.7637010795899166</c:v>
                </c:pt>
                <c:pt idx="3">
                  <c:v>-2.8655893304673015</c:v>
                </c:pt>
              </c:numCache>
            </c:numRef>
          </c:val>
          <c:extLst>
            <c:ext xmlns:c16="http://schemas.microsoft.com/office/drawing/2014/chart" uri="{C3380CC4-5D6E-409C-BE32-E72D297353CC}">
              <c16:uniqueId val="{00000004-2509-4636-9F8F-0D95216FA58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{8220CE0D-27CF-401C-8073-91B5D18FC9E8}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509-4636-9F8F-0D95216FA58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{1FF40B90-392C-43AA-AEF7-C028844F6D25}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509-4636-9F8F-0D95216FA58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{426E8DFE-FB3E-4C4E-B2E5-14137D2D7139}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509-4636-9F8F-0D95216FA58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{528A985B-35C9-4E2C-BD42-D5BDA3A10551}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509-4636-9F8F-0D95216FA5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509-4636-9F8F-0D95216FA58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509-4636-9F8F-0D95216FA58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{336092EF-C7A6-4050-AA89-EAFB51597D31}</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8B80-4E21-A579-84D9298CF350}"/>
                </c:ext>
              </c:extLst>
            </c:dLbl>
            <c:dLbl>
              <c:idx val="1"/>
              <c:tx>
                <c:strRef>
                  <c:f>Daten_Diagramme!$D$15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{F0950C4E-48CF-4B26-AC4E-B2066B1634DD}</c15:txfldGUID>
                      <c15:f>Daten_Diagramme!$D$15</c15:f>
                      <c15:dlblFieldTableCache>
                        <c:ptCount val="1"/>
                        <c:pt idx="0">
                          <c:v>1.1</c:v>
                        </c:pt>
                      </c15:dlblFieldTableCache>
                    </c15:dlblFTEntry>
                  </c15:dlblFieldTable>
                  <c15:showDataLabelsRange val="0"/>
                </c:ext>
                <c:ext xmlns:c16="http://schemas.microsoft.com/office/drawing/2014/chart" uri="{C3380CC4-5D6E-409C-BE32-E72D297353CC}">
                  <c16:uniqueId val="{00000001-8B80-4E21-A579-84D9298CF350}"/>
                </c:ext>
              </c:extLst>
            </c:dLbl>
            <c:dLbl>
              <c:idx val="2"/>
              <c:tx>
                <c:strRef>
                  <c:f>Daten_Diagramme!$D$16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{EB06581B-6F2C-48D1-ABE4-0CDB7BB4ED88}</c15:txfldGUID>
                      <c15:f>Daten_Diagramme!$D$16</c15:f>
                      <c15:dlblFieldTableCache>
                        <c:ptCount val="1"/>
                        <c:pt idx="0">
                          <c:v>-0.4</c:v>
                        </c:pt>
                      </c15:dlblFieldTableCache>
                    </c15:dlblFTEntry>
                  </c15:dlblFieldTable>
                  <c15:showDataLabelsRange val="0"/>
                </c:ext>
                <c:ext xmlns:c16="http://schemas.microsoft.com/office/drawing/2014/chart" uri="{C3380CC4-5D6E-409C-BE32-E72D297353CC}">
                  <c16:uniqueId val="{00000002-8B80-4E21-A579-84D9298CF350}"/>
                </c:ext>
              </c:extLst>
            </c:dLbl>
            <c:dLbl>
              <c:idx val="3"/>
              <c:tx>
                <c:strRef>
                  <c:f>Daten_Diagramme!$D$17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{5EBDA392-308A-4480-9C3F-E144425BC59B}</c15:txfldGUID>
                      <c15:f>Daten_Diagramme!$D$17</c15:f>
                      <c15:dlblFieldTableCache>
                        <c:ptCount val="1"/>
                        <c:pt idx="0">
                          <c:v>-2.2</c:v>
                        </c:pt>
                      </c15:dlblFieldTableCache>
                    </c15:dlblFTEntry>
                  </c15:dlblFieldTable>
                  <c15:showDataLabelsRange val="0"/>
                </c:ext>
                <c:ext xmlns:c16="http://schemas.microsoft.com/office/drawing/2014/chart" uri="{C3380CC4-5D6E-409C-BE32-E72D297353CC}">
                  <c16:uniqueId val="{00000003-8B80-4E21-A579-84D9298CF350}"/>
                </c:ext>
              </c:extLst>
            </c:dLbl>
            <c:dLbl>
              <c:idx val="4"/>
              <c:tx>
                <c:strRef>
                  <c:f>Daten_Diagramme!$D$18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{BA83A9FE-DA78-4480-94F6-A3E7231256A4}</c15:txfldGUID>
                      <c15:f>Daten_Diagramme!$D$18</c15:f>
                      <c15:dlblFieldTableCache>
                        <c:ptCount val="1"/>
                        <c:pt idx="0">
                          <c:v>-2.8</c:v>
                        </c:pt>
                      </c15:dlblFieldTableCache>
                    </c15:dlblFTEntry>
                  </c15:dlblFieldTable>
                  <c15:showDataLabelsRange val="0"/>
                </c:ext>
                <c:ext xmlns:c16="http://schemas.microsoft.com/office/drawing/2014/chart" uri="{C3380CC4-5D6E-409C-BE32-E72D297353CC}">
                  <c16:uniqueId val="{00000004-8B80-4E21-A579-84D9298CF350}"/>
                </c:ext>
              </c:extLst>
            </c:dLbl>
            <c:dLbl>
              <c:idx val="5"/>
              <c:tx>
                <c:strRef>
                  <c:f>Daten_Diagramme!$D$19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{FF6FF021-A0FC-4CA5-8E8A-A933E4DFFE1F}</c15:txfldGUID>
                      <c15:f>Daten_Diagramme!$D$19</c15:f>
                      <c15:dlblFieldTableCache>
                        <c:ptCount val="1"/>
                        <c:pt idx="0">
                          <c:v>-2.8</c:v>
                        </c:pt>
                      </c15:dlblFieldTableCache>
                    </c15:dlblFTEntry>
                  </c15:dlblFieldTable>
                  <c15:showDataLabelsRange val="0"/>
                </c:ext>
                <c:ext xmlns:c16="http://schemas.microsoft.com/office/drawing/2014/chart" uri="{C3380CC4-5D6E-409C-BE32-E72D297353CC}">
                  <c16:uniqueId val="{00000005-8B80-4E21-A579-84D9298CF350}"/>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{8C8C474C-3A76-4FD1-AC0E-47D1014FC487}</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8B80-4E21-A579-84D9298CF350}"/>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{8C71569A-4A1A-4FE2-B812-295EAFD3683C}</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8B80-4E21-A579-84D9298CF350}"/>
                </c:ext>
              </c:extLst>
            </c:dLbl>
            <c:dLbl>
              <c:idx val="8"/>
              <c:tx>
                <c:strRef>
                  <c:f>Daten_Diagramme!$D$22</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{82C0C59D-6985-4F00-A6B3-AC6CCEF9E544}</c15:txfldGUID>
                      <c15:f>Daten_Diagramme!$D$22</c15:f>
                      <c15:dlblFieldTableCache>
                        <c:ptCount val="1"/>
                        <c:pt idx="0">
                          <c:v>5.0</c:v>
                        </c:pt>
                      </c15:dlblFieldTableCache>
                    </c15:dlblFTEntry>
                  </c15:dlblFieldTable>
                  <c15:showDataLabelsRange val="0"/>
                </c:ext>
                <c:ext xmlns:c16="http://schemas.microsoft.com/office/drawing/2014/chart" uri="{C3380CC4-5D6E-409C-BE32-E72D297353CC}">
                  <c16:uniqueId val="{00000008-8B80-4E21-A579-84D9298CF350}"/>
                </c:ext>
              </c:extLst>
            </c:dLbl>
            <c:dLbl>
              <c:idx val="9"/>
              <c:tx>
                <c:strRef>
                  <c:f>Daten_Diagramme!$D$23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{27F92B49-A2E4-4AAC-A454-7FA3CDF3152E}</c15:txfldGUID>
                      <c15:f>Daten_Diagramme!$D$23</c15:f>
                      <c15:dlblFieldTableCache>
                        <c:ptCount val="1"/>
                        <c:pt idx="0">
                          <c:v>1.3</c:v>
                        </c:pt>
                      </c15:dlblFieldTableCache>
                    </c15:dlblFTEntry>
                  </c15:dlblFieldTable>
                  <c15:showDataLabelsRange val="0"/>
                </c:ext>
                <c:ext xmlns:c16="http://schemas.microsoft.com/office/drawing/2014/chart" uri="{C3380CC4-5D6E-409C-BE32-E72D297353CC}">
                  <c16:uniqueId val="{00000009-8B80-4E21-A579-84D9298CF350}"/>
                </c:ext>
              </c:extLst>
            </c:dLbl>
            <c:dLbl>
              <c:idx val="10"/>
              <c:tx>
                <c:strRef>
                  <c:f>Daten_Diagramme!$D$24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{5E4AA277-A02E-4578-9B39-DFC889EF6924}</c15:txfldGUID>
                      <c15:f>Daten_Diagramme!$D$24</c15:f>
                      <c15:dlblFieldTableCache>
                        <c:ptCount val="1"/>
                        <c:pt idx="0">
                          <c:v>3.8</c:v>
                        </c:pt>
                      </c15:dlblFieldTableCache>
                    </c15:dlblFTEntry>
                  </c15:dlblFieldTable>
                  <c15:showDataLabelsRange val="0"/>
                </c:ext>
                <c:ext xmlns:c16="http://schemas.microsoft.com/office/drawing/2014/chart" uri="{C3380CC4-5D6E-409C-BE32-E72D297353CC}">
                  <c16:uniqueId val="{0000000A-8B80-4E21-A579-84D9298CF350}"/>
                </c:ext>
              </c:extLst>
            </c:dLbl>
            <c:dLbl>
              <c:idx val="11"/>
              <c:tx>
                <c:strRef>
                  <c:f>Daten_Diagramme!$D$25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{0EC4CC68-5C2D-41D1-B79A-9AB194F3CAB9}</c15:txfldGUID>
                      <c15:f>Daten_Diagramme!$D$25</c15:f>
                      <c15:dlblFieldTableCache>
                        <c:ptCount val="1"/>
                        <c:pt idx="0">
                          <c:v>4.6</c:v>
                        </c:pt>
                      </c15:dlblFieldTableCache>
                    </c15:dlblFTEntry>
                  </c15:dlblFieldTable>
                  <c15:showDataLabelsRange val="0"/>
                </c:ext>
                <c:ext xmlns:c16="http://schemas.microsoft.com/office/drawing/2014/chart" uri="{C3380CC4-5D6E-409C-BE32-E72D297353CC}">
                  <c16:uniqueId val="{0000000B-8B80-4E21-A579-84D9298CF350}"/>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{EE217987-AE31-43C1-A977-EB6C78A6AB93}</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8B80-4E21-A579-84D9298CF350}"/>
                </c:ext>
              </c:extLst>
            </c:dLbl>
            <c:dLbl>
              <c:idx val="13"/>
              <c:tx>
                <c:strRef>
                  <c:f>Daten_Diagramme!$D$27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{1CB64FB9-17CD-46D4-AC98-313825C7EB67}</c15:txfldGUID>
                      <c15:f>Daten_Diagramme!$D$27</c15:f>
                      <c15:dlblFieldTableCache>
                        <c:ptCount val="1"/>
                        <c:pt idx="0">
                          <c:v>1.8</c:v>
                        </c:pt>
                      </c15:dlblFieldTableCache>
                    </c15:dlblFTEntry>
                  </c15:dlblFieldTable>
                  <c15:showDataLabelsRange val="0"/>
                </c:ext>
                <c:ext xmlns:c16="http://schemas.microsoft.com/office/drawing/2014/chart" uri="{C3380CC4-5D6E-409C-BE32-E72D297353CC}">
                  <c16:uniqueId val="{0000000D-8B80-4E21-A579-84D9298CF350}"/>
                </c:ext>
              </c:extLst>
            </c:dLbl>
            <c:dLbl>
              <c:idx val="14"/>
              <c:tx>
                <c:strRef>
                  <c:f>Daten_Diagramme!$D$28</c:f>
                  <c:strCache>
                    <c:ptCount val="1"/>
                    <c:pt idx="0">
                      <c:v>25.4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{348E2A7F-B723-4A1C-8A2A-242457D32116}</c15:txfldGUID>
                      <c15:f>Daten_Diagramme!$D$28</c15:f>
                      <c15:dlblFieldTableCache>
                        <c:ptCount val="1"/>
                        <c:pt idx="0">
                          <c:v>25.4</c:v>
                        </c:pt>
                      </c15:dlblFieldTableCache>
                    </c15:dlblFTEntry>
                  </c15:dlblFieldTable>
                  <c15:showDataLabelsRange val="0"/>
                </c:ext>
                <c:ext xmlns:c16="http://schemas.microsoft.com/office/drawing/2014/chart" uri="{C3380CC4-5D6E-409C-BE32-E72D297353CC}">
                  <c16:uniqueId val="{0000000E-8B80-4E21-A579-84D9298CF350}"/>
                </c:ext>
              </c:extLst>
            </c:dLbl>
            <c:dLbl>
              <c:idx val="15"/>
              <c:tx>
                <c:strRef>
                  <c:f>Daten_Diagramme!$D$29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{25870B56-A47A-4098-B3FB-F39E3B55742A}</c15:txfldGUID>
                      <c15:f>Daten_Diagramme!$D$29</c15:f>
                      <c15:dlblFieldTableCache>
                        <c:ptCount val="1"/>
                        <c:pt idx="0">
                          <c:v>-4.7</c:v>
                        </c:pt>
                      </c15:dlblFieldTableCache>
                    </c15:dlblFTEntry>
                  </c15:dlblFieldTable>
                  <c15:showDataLabelsRange val="0"/>
                </c:ext>
                <c:ext xmlns:c16="http://schemas.microsoft.com/office/drawing/2014/chart" uri="{C3380CC4-5D6E-409C-BE32-E72D297353CC}">
                  <c16:uniqueId val="{0000000F-8B80-4E21-A579-84D9298CF350}"/>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{D9E81793-B9ED-4EE1-A1F3-343C2EA23E96}</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8B80-4E21-A579-84D9298CF350}"/>
                </c:ext>
              </c:extLst>
            </c:dLbl>
            <c:dLbl>
              <c:idx val="17"/>
              <c:tx>
                <c:strRef>
                  <c:f>Daten_Diagramme!$D$31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{D2D3C10A-63CE-4C45-93D0-FC2894C7C990}</c15:txfldGUID>
                      <c15:f>Daten_Diagramme!$D$31</c15:f>
                      <c15:dlblFieldTableCache>
                        <c:ptCount val="1"/>
                        <c:pt idx="0">
                          <c:v>4.7</c:v>
                        </c:pt>
                      </c15:dlblFieldTableCache>
                    </c15:dlblFTEntry>
                  </c15:dlblFieldTable>
                  <c15:showDataLabelsRange val="0"/>
                </c:ext>
                <c:ext xmlns:c16="http://schemas.microsoft.com/office/drawing/2014/chart" uri="{C3380CC4-5D6E-409C-BE32-E72D297353CC}">
                  <c16:uniqueId val="{00000011-8B80-4E21-A579-84D9298CF350}"/>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{91C02786-15B0-4435-BD72-F744B46657FD}</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8B80-4E21-A579-84D9298CF350}"/>
                </c:ext>
              </c:extLst>
            </c:dLbl>
            <c:dLbl>
              <c:idx val="19"/>
              <c:tx>
                <c:strRef>
                  <c:f>Daten_Diagramme!$D$33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{115B6BB6-678A-468B-9047-44A8B58EEE0D}</c15:txfldGUID>
                      <c15:f>Daten_Diagramme!$D$33</c15:f>
                      <c15:dlblFieldTableCache>
                        <c:ptCount val="1"/>
                        <c:pt idx="0">
                          <c:v>4.2</c:v>
                        </c:pt>
                      </c15:dlblFieldTableCache>
                    </c15:dlblFTEntry>
                  </c15:dlblFieldTable>
                  <c15:showDataLabelsRange val="0"/>
                </c:ext>
                <c:ext xmlns:c16="http://schemas.microsoft.com/office/drawing/2014/chart" uri="{C3380CC4-5D6E-409C-BE32-E72D297353CC}">
                  <c16:uniqueId val="{00000013-8B80-4E21-A579-84D9298CF350}"/>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{E72D1388-DADB-4AC4-9F4B-945389945EB4}</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8B80-4E21-A579-84D9298CF35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{0C167DE1-FF06-44A4-8B1B-031DB0C7DF3E}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B80-4E21-A579-84D9298CF35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{2AC945A2-DDB8-4D20-86DB-7A3A797D92ED}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B80-4E21-A579-84D9298CF350}"/>
                </c:ext>
              </c:extLst>
            </c:dLbl>
            <c:dLbl>
              <c:idx val="23"/>
              <c:tx>
                <c:strRef>
                  <c:f>Daten_Diagramme!$D$37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{C29C9B33-27FD-4064-B5F6-9A8F579CBD2C}</c15:txfldGUID>
                      <c15:f>Daten_Diagramme!$D$37</c15:f>
                      <c15:dlblFieldTableCache>
                        <c:ptCount val="1"/>
                        <c:pt idx="0">
                          <c:v>1.1</c:v>
                        </c:pt>
                      </c15:dlblFieldTableCache>
                    </c15:dlblFTEntry>
                  </c15:dlblFieldTable>
                  <c15:showDataLabelsRange val="0"/>
                </c:ext>
                <c:ext xmlns:c16="http://schemas.microsoft.com/office/drawing/2014/chart" uri="{C3380CC4-5D6E-409C-BE32-E72D297353CC}">
                  <c16:uniqueId val="{00000017-8B80-4E21-A579-84D9298CF350}"/>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{D44E3B2A-BE96-44E4-9C40-3D4003A7317B}</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8B80-4E21-A579-84D9298CF350}"/>
                </c:ext>
              </c:extLst>
            </c:dLbl>
            <c:dLbl>
              <c:idx val="25"/>
              <c:tx>
                <c:strRef>
                  <c:f>Daten_Diagramme!$D$39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{986F2CA1-21D8-4615-9347-CC14F32D8BFF}</c15:txfldGUID>
                      <c15:f>Daten_Diagramme!$D$39</c15:f>
                      <c15:dlblFieldTableCache>
                        <c:ptCount val="1"/>
                        <c:pt idx="0">
                          <c:v>3.2</c:v>
                        </c:pt>
                      </c15:dlblFieldTableCache>
                    </c15:dlblFTEntry>
                  </c15:dlblFieldTable>
                  <c15:showDataLabelsRange val="0"/>
                </c:ext>
                <c:ext xmlns:c16="http://schemas.microsoft.com/office/drawing/2014/chart" uri="{C3380CC4-5D6E-409C-BE32-E72D297353CC}">
                  <c16:uniqueId val="{00000019-8B80-4E21-A579-84D9298CF35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{EA2EA035-9050-40B2-875F-0A4BEAA4F89A}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B80-4E21-A579-84D9298CF35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{54EC8E24-99E7-48D4-9485-0E80DD60693B}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B80-4E21-A579-84D9298CF35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{2E7090A3-8A81-4550-AD27-AD41983ED2BC}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B80-4E21-A579-84D9298CF35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{B8C854B3-DA7C-43AD-A69D-190552D4E449}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B80-4E21-A579-84D9298CF35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{32476039-94F9-4C9B-B844-9DDF6C240112}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B80-4E21-A579-84D9298CF350}"/>
                </c:ext>
              </c:extLst>
            </c:dLbl>
            <c:dLbl>
              <c:idx val="31"/>
              <c:tx>
                <c:strRef>
                  <c:f>Daten_Diagramme!$D$45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{61EF6688-FD00-45C6-8C19-5EA4B401E7E8}</c15:txfldGUID>
                      <c15:f>Daten_Diagramme!$D$45</c15:f>
                      <c15:dlblFieldTableCache>
                        <c:ptCount val="1"/>
                        <c:pt idx="0">
                          <c:v>3.2</c:v>
                        </c:pt>
                      </c15:dlblFieldTableCache>
                    </c15:dlblFTEntry>
                  </c15:dlblFieldTable>
                  <c15:showDataLabelsRange val="0"/>
                </c:ext>
                <c:ext xmlns:c16="http://schemas.microsoft.com/office/drawing/2014/chart" uri="{C3380CC4-5D6E-409C-BE32-E72D297353CC}">
                  <c16:uniqueId val="{0000001F-8B80-4E21-A579-84D9298CF3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1.466897248324202</c:v>
                </c:pt>
                <c:pt idx="1">
                  <c:v>1.0702652396463472</c:v>
                </c:pt>
                <c:pt idx="2">
                  <c:v>-0.43360433604336046</c:v>
                </c:pt>
                <c:pt idx="3">
                  <c:v>-2.2254780609796145</c:v>
                </c:pt>
                <c:pt idx="4">
                  <c:v>-2.8204449152542375</c:v>
                </c:pt>
                <c:pt idx="5">
                  <c:v>-2.7801322258009833</c:v>
                </c:pt>
                <c:pt idx="6">
                  <c:v>0.54524020041261423</c:v>
                </c:pt>
                <c:pt idx="7">
                  <c:v>2.9123173277661794</c:v>
                </c:pt>
                <c:pt idx="8">
                  <c:v>4.9623250807319694</c:v>
                </c:pt>
                <c:pt idx="9">
                  <c:v>1.256802280383519</c:v>
                </c:pt>
                <c:pt idx="10">
                  <c:v>3.7690457097032879</c:v>
                </c:pt>
                <c:pt idx="11">
                  <c:v>4.5614035087719298</c:v>
                </c:pt>
                <c:pt idx="12">
                  <c:v>0.36978341257263603</c:v>
                </c:pt>
                <c:pt idx="13">
                  <c:v>1.8083519761372111</c:v>
                </c:pt>
                <c:pt idx="14">
                  <c:v>25.366262034323984</c:v>
                </c:pt>
                <c:pt idx="15">
                  <c:v>-4.6656298600311041</c:v>
                </c:pt>
                <c:pt idx="16">
                  <c:v>3.0177514792899407</c:v>
                </c:pt>
                <c:pt idx="17">
                  <c:v>4.742625795257374</c:v>
                </c:pt>
                <c:pt idx="18">
                  <c:v>3.5988677719369186</c:v>
                </c:pt>
                <c:pt idx="19">
                  <c:v>4.2091699774508751</c:v>
                </c:pt>
                <c:pt idx="20">
                  <c:v>1.1724137931034482</c:v>
                </c:pt>
                <c:pt idx="21">
                  <c:v>0</c:v>
                </c:pt>
                <c:pt idx="23">
                  <c:v>1.0702652396463472</c:v>
                </c:pt>
                <c:pt idx="24">
                  <c:v>-1.1957970673567004</c:v>
                </c:pt>
                <c:pt idx="25">
                  <c:v>3.2287192188124814</c:v>
                </c:pt>
              </c:numCache>
            </c:numRef>
          </c:val>
          <c:extLst>
            <c:ext xmlns:c16="http://schemas.microsoft.com/office/drawing/2014/chart" uri="{C3380CC4-5D6E-409C-BE32-E72D297353CC}">
              <c16:uniqueId val="{00000020-8B80-4E21-A579-84D9298CF35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{680F566F-6629-4E31-B188-CD1D08604CD1}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B80-4E21-A579-84D9298CF35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{BB9FADBE-43AA-4F63-B910-9D60D6164D75}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B80-4E21-A579-84D9298CF35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{B00374DF-88A0-4F5F-8508-1774E85B7481}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B80-4E21-A579-84D9298CF35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{CF9FC871-921C-42F0-9C4B-D6DE34D86E84}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B80-4E21-A579-84D9298CF35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{44CE50A3-73E0-4831-8801-9626D61B42E2}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B80-4E21-A579-84D9298CF35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{193887C4-4342-4015-9345-D1FBED96C1D2}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B80-4E21-A579-84D9298CF35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{33488439-3165-4AE6-BD0B-5AEDD1EAA9A2}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B80-4E21-A579-84D9298CF35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{C096B16D-1CC6-433B-8258-2357ED74F389}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B80-4E21-A579-84D9298CF35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{91E0BB34-28B1-4C73-AE54-F9A8DE1BEA60}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B80-4E21-A579-84D9298CF35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{D7FF57B5-8685-406E-B416-F253D737FDD7}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B80-4E21-A579-84D9298CF35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{C868E900-36B5-44C7-B0FE-86F95B0B59C5}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B80-4E21-A579-84D9298CF35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{83AF5C3C-4DDA-4F14-AD17-C42C273D2781}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B80-4E21-A579-84D9298CF35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{2F84B3AF-2329-497F-9127-D6FB7F75AE4D}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B80-4E21-A579-84D9298CF35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{93706763-A23C-46A4-BE28-8BF08F427D67}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B80-4E21-A579-84D9298CF35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{5849C824-3FDB-4D0B-A12D-48BE7C9C3B50}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B80-4E21-A579-84D9298CF35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{1D5D4A63-4F7C-42DA-B129-AFBBE9E9D145}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B80-4E21-A579-84D9298CF35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{5ED4EFEA-DA2D-4FDF-9E1A-B309EA6115AC}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B80-4E21-A579-84D9298CF35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{290F87F0-D96A-4A0E-8FD9-0FE282BC8755}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B80-4E21-A579-84D9298CF35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{8D93F27A-7B8B-46E0-98CA-BAA449FC78E7}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B80-4E21-A579-84D9298CF35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{5860E78E-D222-4A70-AC40-3D8497D383FB}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B80-4E21-A579-84D9298CF35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{03C29375-CDC6-403F-8565-D9CBF15D8419}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B80-4E21-A579-84D9298CF35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{7A78EC4F-45EC-4B75-85FA-A88FE5C28DD9}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B80-4E21-A579-84D9298CF35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{B0C72946-FFD2-411D-9E96-7071429349D3}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B80-4E21-A579-84D9298CF35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{A34CE67F-B48F-403B-B633-00E514D5967D}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B80-4E21-A579-84D9298CF35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{771F5E24-A9C1-4089-A884-8AB1CE7661F2}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B80-4E21-A579-84D9298CF35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{863F8169-9BA8-48FE-B93A-D3A1D161F78B}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B80-4E21-A579-84D9298CF35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{42321A8D-B034-4908-8A69-6E68F992803C}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B80-4E21-A579-84D9298CF35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{ABF3B6AC-7673-4DF7-B66E-0B77D9018519}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B80-4E21-A579-84D9298CF35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{DD044877-84D8-45C1-9B6E-465CF53B4E1F}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B80-4E21-A579-84D9298CF35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{37D89067-5830-426A-A826-A5F4F5B129D6}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B80-4E21-A579-84D9298CF35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{A445EF43-ACE9-44D4-B0BC-B57070E15390}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B80-4E21-A579-84D9298CF35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{789C5F94-4108-48EC-B3F2-17965ACC4C10}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B80-4E21-A579-84D9298CF3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B80-4E21-A579-84D9298CF35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B80-4E21-A579-84D9298CF35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{648245A8-D87D-4C19-98CA-3B4E252E1F29}</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D6B7-4E89-9786-AA066D4667CD}"/>
                </c:ext>
              </c:extLst>
            </c:dLbl>
            <c:dLbl>
              <c:idx val="1"/>
              <c:tx>
                <c:strRef>
                  <c:f>Daten_Diagramme!$E$15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{F01954DE-522D-46A2-87F6-0FC21F8E2DFE}</c15:txfldGUID>
                      <c15:f>Daten_Diagramme!$E$15</c15:f>
                      <c15:dlblFieldTableCache>
                        <c:ptCount val="1"/>
                        <c:pt idx="0">
                          <c:v>2.9</c:v>
                        </c:pt>
                      </c15:dlblFieldTableCache>
                    </c15:dlblFTEntry>
                  </c15:dlblFieldTable>
                  <c15:showDataLabelsRange val="0"/>
                </c:ext>
                <c:ext xmlns:c16="http://schemas.microsoft.com/office/drawing/2014/chart" uri="{C3380CC4-5D6E-409C-BE32-E72D297353CC}">
                  <c16:uniqueId val="{00000001-D6B7-4E89-9786-AA066D4667CD}"/>
                </c:ext>
              </c:extLst>
            </c:dLbl>
            <c:dLbl>
              <c:idx val="2"/>
              <c:tx>
                <c:strRef>
                  <c:f>Daten_Diagramme!$E$16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{F81248BA-D721-4691-BF40-63B47564D80A}</c15:txfldGUID>
                      <c15:f>Daten_Diagramme!$E$16</c15:f>
                      <c15:dlblFieldTableCache>
                        <c:ptCount val="1"/>
                        <c:pt idx="0">
                          <c:v>4.8</c:v>
                        </c:pt>
                      </c15:dlblFieldTableCache>
                    </c15:dlblFTEntry>
                  </c15:dlblFieldTable>
                  <c15:showDataLabelsRange val="0"/>
                </c:ext>
                <c:ext xmlns:c16="http://schemas.microsoft.com/office/drawing/2014/chart" uri="{C3380CC4-5D6E-409C-BE32-E72D297353CC}">
                  <c16:uniqueId val="{00000002-D6B7-4E89-9786-AA066D4667CD}"/>
                </c:ext>
              </c:extLst>
            </c:dLbl>
            <c:dLbl>
              <c:idx val="3"/>
              <c:tx>
                <c:strRef>
                  <c:f>Daten_Diagramme!$E$17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{48573A20-CEF8-436F-A81D-B5F809EBB162}</c15:txfldGUID>
                      <c15:f>Daten_Diagramme!$E$17</c15:f>
                      <c15:dlblFieldTableCache>
                        <c:ptCount val="1"/>
                        <c:pt idx="0">
                          <c:v>-2.9</c:v>
                        </c:pt>
                      </c15:dlblFieldTableCache>
                    </c15:dlblFTEntry>
                  </c15:dlblFieldTable>
                  <c15:showDataLabelsRange val="0"/>
                </c:ext>
                <c:ext xmlns:c16="http://schemas.microsoft.com/office/drawing/2014/chart" uri="{C3380CC4-5D6E-409C-BE32-E72D297353CC}">
                  <c16:uniqueId val="{00000003-D6B7-4E89-9786-AA066D4667CD}"/>
                </c:ext>
              </c:extLst>
            </c:dLbl>
            <c:dLbl>
              <c:idx val="4"/>
              <c:tx>
                <c:strRef>
                  <c:f>Daten_Diagramme!$E$18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{C92A580A-748C-4EC0-ABBF-32237922DAB4}</c15:txfldGUID>
                      <c15:f>Daten_Diagramme!$E$18</c15:f>
                      <c15:dlblFieldTableCache>
                        <c:ptCount val="1"/>
                        <c:pt idx="0">
                          <c:v>-6.5</c:v>
                        </c:pt>
                      </c15:dlblFieldTableCache>
                    </c15:dlblFTEntry>
                  </c15:dlblFieldTable>
                  <c15:showDataLabelsRange val="0"/>
                </c:ext>
                <c:ext xmlns:c16="http://schemas.microsoft.com/office/drawing/2014/chart" uri="{C3380CC4-5D6E-409C-BE32-E72D297353CC}">
                  <c16:uniqueId val="{00000004-D6B7-4E89-9786-AA066D4667CD}"/>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{D0B2CCE8-DE3F-4511-B5DA-4F512B1F1293}</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D6B7-4E89-9786-AA066D4667CD}"/>
                </c:ext>
              </c:extLst>
            </c:dLbl>
            <c:dLbl>
              <c:idx val="6"/>
              <c:tx>
                <c:strRef>
                  <c:f>Daten_Diagramme!$E$20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{4326BF0B-0A38-46D6-8D65-737B4CCD7C82}</c15:txfldGUID>
                      <c15:f>Daten_Diagramme!$E$20</c15:f>
                      <c15:dlblFieldTableCache>
                        <c:ptCount val="1"/>
                        <c:pt idx="0">
                          <c:v>4.9</c:v>
                        </c:pt>
                      </c15:dlblFieldTableCache>
                    </c15:dlblFTEntry>
                  </c15:dlblFieldTable>
                  <c15:showDataLabelsRange val="0"/>
                </c:ext>
                <c:ext xmlns:c16="http://schemas.microsoft.com/office/drawing/2014/chart" uri="{C3380CC4-5D6E-409C-BE32-E72D297353CC}">
                  <c16:uniqueId val="{00000006-D6B7-4E89-9786-AA066D4667CD}"/>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{D40761D1-DFF9-465B-8589-7D79F86E1DF1}</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D6B7-4E89-9786-AA066D4667CD}"/>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{BB7BEEE4-2DDC-4511-8A00-E584EDB3C94D}</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D6B7-4E89-9786-AA066D4667CD}"/>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{36A0A1E5-42F9-449B-A506-211F89CCB84F}</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D6B7-4E89-9786-AA066D4667CD}"/>
                </c:ext>
              </c:extLst>
            </c:dLbl>
            <c:dLbl>
              <c:idx val="10"/>
              <c:tx>
                <c:strRef>
                  <c:f>Daten_Diagramme!$E$24</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{91476DC8-98CC-4F75-B732-37020F1B2B9E}</c15:txfldGUID>
                      <c15:f>Daten_Diagramme!$E$24</c15:f>
                      <c15:dlblFieldTableCache>
                        <c:ptCount val="1"/>
                        <c:pt idx="0">
                          <c:v>-7.5</c:v>
                        </c:pt>
                      </c15:dlblFieldTableCache>
                    </c15:dlblFTEntry>
                  </c15:dlblFieldTable>
                  <c15:showDataLabelsRange val="0"/>
                </c:ext>
                <c:ext xmlns:c16="http://schemas.microsoft.com/office/drawing/2014/chart" uri="{C3380CC4-5D6E-409C-BE32-E72D297353CC}">
                  <c16:uniqueId val="{0000000A-D6B7-4E89-9786-AA066D4667CD}"/>
                </c:ext>
              </c:extLst>
            </c:dLbl>
            <c:dLbl>
              <c:idx val="11"/>
              <c:tx>
                <c:strRef>
                  <c:f>Daten_Diagramme!$E$25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{2CDB8352-0D10-4800-B649-C616B2EB609A}</c15:txfldGUID>
                      <c15:f>Daten_Diagramme!$E$25</c15:f>
                      <c15:dlblFieldTableCache>
                        <c:ptCount val="1"/>
                        <c:pt idx="0">
                          <c:v>3.8</c:v>
                        </c:pt>
                      </c15:dlblFieldTableCache>
                    </c15:dlblFTEntry>
                  </c15:dlblFieldTable>
                  <c15:showDataLabelsRange val="0"/>
                </c:ext>
                <c:ext xmlns:c16="http://schemas.microsoft.com/office/drawing/2014/chart" uri="{C3380CC4-5D6E-409C-BE32-E72D297353CC}">
                  <c16:uniqueId val="{0000000B-D6B7-4E89-9786-AA066D4667CD}"/>
                </c:ext>
              </c:extLst>
            </c:dLbl>
            <c:dLbl>
              <c:idx val="12"/>
              <c:tx>
                <c:strRef>
                  <c:f>Daten_Diagramme!$E$26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{F0319072-37EE-4D14-A807-C2A19587D104}</c15:txfldGUID>
                      <c15:f>Daten_Diagramme!$E$26</c15:f>
                      <c15:dlblFieldTableCache>
                        <c:ptCount val="1"/>
                        <c:pt idx="0">
                          <c:v>4.2</c:v>
                        </c:pt>
                      </c15:dlblFieldTableCache>
                    </c15:dlblFTEntry>
                  </c15:dlblFieldTable>
                  <c15:showDataLabelsRange val="0"/>
                </c:ext>
                <c:ext xmlns:c16="http://schemas.microsoft.com/office/drawing/2014/chart" uri="{C3380CC4-5D6E-409C-BE32-E72D297353CC}">
                  <c16:uniqueId val="{0000000C-D6B7-4E89-9786-AA066D4667CD}"/>
                </c:ext>
              </c:extLst>
            </c:dLbl>
            <c:dLbl>
              <c:idx val="13"/>
              <c:tx>
                <c:strRef>
                  <c:f>Daten_Diagramme!$E$27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{AA786C36-7F8D-4B01-B328-5625785BF695}</c15:txfldGUID>
                      <c15:f>Daten_Diagramme!$E$27</c15:f>
                      <c15:dlblFieldTableCache>
                        <c:ptCount val="1"/>
                        <c:pt idx="0">
                          <c:v>1.2</c:v>
                        </c:pt>
                      </c15:dlblFieldTableCache>
                    </c15:dlblFTEntry>
                  </c15:dlblFieldTable>
                  <c15:showDataLabelsRange val="0"/>
                </c:ext>
                <c:ext xmlns:c16="http://schemas.microsoft.com/office/drawing/2014/chart" uri="{C3380CC4-5D6E-409C-BE32-E72D297353CC}">
                  <c16:uniqueId val="{0000000D-D6B7-4E89-9786-AA066D4667CD}"/>
                </c:ext>
              </c:extLst>
            </c:dLbl>
            <c:dLbl>
              <c:idx val="14"/>
              <c:tx>
                <c:strRef>
                  <c:f>Daten_Diagramme!$E$28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{5F1FE346-544F-45EB-B685-26AEA2125013}</c15:txfldGUID>
                      <c15:f>Daten_Diagramme!$E$28</c15:f>
                      <c15:dlblFieldTableCache>
                        <c:ptCount val="1"/>
                        <c:pt idx="0">
                          <c:v>-1.5</c:v>
                        </c:pt>
                      </c15:dlblFieldTableCache>
                    </c15:dlblFTEntry>
                  </c15:dlblFieldTable>
                  <c15:showDataLabelsRange val="0"/>
                </c:ext>
                <c:ext xmlns:c16="http://schemas.microsoft.com/office/drawing/2014/chart" uri="{C3380CC4-5D6E-409C-BE32-E72D297353CC}">
                  <c16:uniqueId val="{0000000E-D6B7-4E89-9786-AA066D4667CD}"/>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{2540FCA3-5394-41BD-8BEC-DCE8617293C5}</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D6B7-4E89-9786-AA066D4667CD}"/>
                </c:ext>
              </c:extLst>
            </c:dLbl>
            <c:dLbl>
              <c:idx val="16"/>
              <c:tx>
                <c:strRef>
                  <c:f>Daten_Diagramme!$E$30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{E5AF7BF8-C097-4AA3-99F5-482DE4817EDA}</c15:txfldGUID>
                      <c15:f>Daten_Diagramme!$E$30</c15:f>
                      <c15:dlblFieldTableCache>
                        <c:ptCount val="1"/>
                        <c:pt idx="0">
                          <c:v>-3.3</c:v>
                        </c:pt>
                      </c15:dlblFieldTableCache>
                    </c15:dlblFTEntry>
                  </c15:dlblFieldTable>
                  <c15:showDataLabelsRange val="0"/>
                </c:ext>
                <c:ext xmlns:c16="http://schemas.microsoft.com/office/drawing/2014/chart" uri="{C3380CC4-5D6E-409C-BE32-E72D297353CC}">
                  <c16:uniqueId val="{00000010-D6B7-4E89-9786-AA066D4667CD}"/>
                </c:ext>
              </c:extLst>
            </c:dLbl>
            <c:dLbl>
              <c:idx val="17"/>
              <c:tx>
                <c:strRef>
                  <c:f>Daten_Diagramme!$E$31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{0E2BF578-610F-4FFD-8C51-66596B20C541}</c15:txfldGUID>
                      <c15:f>Daten_Diagramme!$E$31</c15:f>
                      <c15:dlblFieldTableCache>
                        <c:ptCount val="1"/>
                        <c:pt idx="0">
                          <c:v>-3.3</c:v>
                        </c:pt>
                      </c15:dlblFieldTableCache>
                    </c15:dlblFTEntry>
                  </c15:dlblFieldTable>
                  <c15:showDataLabelsRange val="0"/>
                </c:ext>
                <c:ext xmlns:c16="http://schemas.microsoft.com/office/drawing/2014/chart" uri="{C3380CC4-5D6E-409C-BE32-E72D297353CC}">
                  <c16:uniqueId val="{00000011-D6B7-4E89-9786-AA066D4667CD}"/>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{D4A02D6E-145A-4491-B450-9906C54C9CCF}</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D6B7-4E89-9786-AA066D4667CD}"/>
                </c:ext>
              </c:extLst>
            </c:dLbl>
            <c:dLbl>
              <c:idx val="19"/>
              <c:tx>
                <c:strRef>
                  <c:f>Daten_Diagramme!$E$33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{A88FFA89-2E72-4ADD-A82C-2782CB04D320}</c15:txfldGUID>
                      <c15:f>Daten_Diagramme!$E$33</c15:f>
                      <c15:dlblFieldTableCache>
                        <c:ptCount val="1"/>
                        <c:pt idx="0">
                          <c:v>0.6</c:v>
                        </c:pt>
                      </c15:dlblFieldTableCache>
                    </c15:dlblFTEntry>
                  </c15:dlblFieldTable>
                  <c15:showDataLabelsRange val="0"/>
                </c:ext>
                <c:ext xmlns:c16="http://schemas.microsoft.com/office/drawing/2014/chart" uri="{C3380CC4-5D6E-409C-BE32-E72D297353CC}">
                  <c16:uniqueId val="{00000013-D6B7-4E89-9786-AA066D4667CD}"/>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{0E7DD57D-A73F-48C1-8662-08ED766259C6}</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D6B7-4E89-9786-AA066D4667C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{DA01494F-4634-4A91-B28E-DD453D9A875B}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6B7-4E89-9786-AA066D4667C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{937D11FD-01EC-4CAD-A79E-418761D399A6}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6B7-4E89-9786-AA066D4667CD}"/>
                </c:ext>
              </c:extLst>
            </c:dLbl>
            <c:dLbl>
              <c:idx val="23"/>
              <c:tx>
                <c:strRef>
                  <c:f>Daten_Diagramme!$E$37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{B2E07ECB-7B8D-43EF-B4EA-433C55CA3FF8}</c15:txfldGUID>
                      <c15:f>Daten_Diagramme!$E$37</c15:f>
                      <c15:dlblFieldTableCache>
                        <c:ptCount val="1"/>
                        <c:pt idx="0">
                          <c:v>2.9</c:v>
                        </c:pt>
                      </c15:dlblFieldTableCache>
                    </c15:dlblFTEntry>
                  </c15:dlblFieldTable>
                  <c15:showDataLabelsRange val="0"/>
                </c:ext>
                <c:ext xmlns:c16="http://schemas.microsoft.com/office/drawing/2014/chart" uri="{C3380CC4-5D6E-409C-BE32-E72D297353CC}">
                  <c16:uniqueId val="{00000017-D6B7-4E89-9786-AA066D4667CD}"/>
                </c:ext>
              </c:extLst>
            </c:dLbl>
            <c:dLbl>
              <c:idx val="24"/>
              <c:tx>
                <c:strRef>
                  <c:f>Daten_Diagramme!$E$38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{D6287168-144D-4BD6-97B9-578F2BFCE76F}</c15:txfldGUID>
                      <c15:f>Daten_Diagramme!$E$38</c15:f>
                      <c15:dlblFieldTableCache>
                        <c:ptCount val="1"/>
                        <c:pt idx="0">
                          <c:v>-1.7</c:v>
                        </c:pt>
                      </c15:dlblFieldTableCache>
                    </c15:dlblFTEntry>
                  </c15:dlblFieldTable>
                  <c15:showDataLabelsRange val="0"/>
                </c:ext>
                <c:ext xmlns:c16="http://schemas.microsoft.com/office/drawing/2014/chart" uri="{C3380CC4-5D6E-409C-BE32-E72D297353CC}">
                  <c16:uniqueId val="{00000018-D6B7-4E89-9786-AA066D4667CD}"/>
                </c:ext>
              </c:extLst>
            </c:dLbl>
            <c:dLbl>
              <c:idx val="25"/>
              <c:tx>
                <c:strRef>
                  <c:f>Daten_Diagramme!$E$39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{6B495F89-F4F4-4A5B-B1FB-E1EF61D8A9E7}</c15:txfldGUID>
                      <c15:f>Daten_Diagramme!$E$39</c15:f>
                      <c15:dlblFieldTableCache>
                        <c:ptCount val="1"/>
                        <c:pt idx="0">
                          <c:v>-1.6</c:v>
                        </c:pt>
                      </c15:dlblFieldTableCache>
                    </c15:dlblFTEntry>
                  </c15:dlblFieldTable>
                  <c15:showDataLabelsRange val="0"/>
                </c:ext>
                <c:ext xmlns:c16="http://schemas.microsoft.com/office/drawing/2014/chart" uri="{C3380CC4-5D6E-409C-BE32-E72D297353CC}">
                  <c16:uniqueId val="{00000019-D6B7-4E89-9786-AA066D4667C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{9CCF0F41-F468-4EF0-9B7D-7C0F4C49BFCA}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6B7-4E89-9786-AA066D4667C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{2CE93AFB-AE93-413B-90BE-C7E9AF42BDC5}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6B7-4E89-9786-AA066D4667C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{1D4D4955-5F42-4941-87DB-A90451314B22}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6B7-4E89-9786-AA066D4667C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{B8894477-BC80-4051-BE2E-CAAEB1F7B5AB}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6B7-4E89-9786-AA066D4667C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{5F20A3DF-3343-43C8-9700-E873F8DE9675}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6B7-4E89-9786-AA066D4667CD}"/>
                </c:ext>
              </c:extLst>
            </c:dLbl>
            <c:dLbl>
              <c:idx val="31"/>
              <c:tx>
                <c:strRef>
                  <c:f>Daten_Diagramme!$E$45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{5B3F1E71-30D1-4187-B2CD-1BAD64CC9784}</c15:txfldGUID>
                      <c15:f>Daten_Diagramme!$E$45</c15:f>
                      <c15:dlblFieldTableCache>
                        <c:ptCount val="1"/>
                        <c:pt idx="0">
                          <c:v>-1.6</c:v>
                        </c:pt>
                      </c15:dlblFieldTableCache>
                    </c15:dlblFTEntry>
                  </c15:dlblFieldTable>
                  <c15:showDataLabelsRange val="0"/>
                </c:ext>
                <c:ext xmlns:c16="http://schemas.microsoft.com/office/drawing/2014/chart" uri="{C3380CC4-5D6E-409C-BE32-E72D297353CC}">
                  <c16:uniqueId val="{0000001F-D6B7-4E89-9786-AA066D4667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-1.4103803997421018</c:v>
                </c:pt>
                <c:pt idx="1">
                  <c:v>2.9431438127090299</c:v>
                </c:pt>
                <c:pt idx="2">
                  <c:v>4.8433048433048436</c:v>
                </c:pt>
                <c:pt idx="3">
                  <c:v>-2.9426816786079835</c:v>
                </c:pt>
                <c:pt idx="4">
                  <c:v>-6.5034965034965033</c:v>
                </c:pt>
                <c:pt idx="5">
                  <c:v>-4.9416609471516812</c:v>
                </c:pt>
                <c:pt idx="6">
                  <c:v>4.8971596474045054</c:v>
                </c:pt>
                <c:pt idx="7">
                  <c:v>-0.35377358490566035</c:v>
                </c:pt>
                <c:pt idx="8">
                  <c:v>1.2083333333333333</c:v>
                </c:pt>
                <c:pt idx="9">
                  <c:v>-3.316138540899042</c:v>
                </c:pt>
                <c:pt idx="10">
                  <c:v>-7.4809466506217408</c:v>
                </c:pt>
                <c:pt idx="11">
                  <c:v>3.7815126050420167</c:v>
                </c:pt>
                <c:pt idx="12">
                  <c:v>4.1994750656167978</c:v>
                </c:pt>
                <c:pt idx="13">
                  <c:v>1.1814345991561181</c:v>
                </c:pt>
                <c:pt idx="14">
                  <c:v>-1.5471892728210417</c:v>
                </c:pt>
                <c:pt idx="15">
                  <c:v>0</c:v>
                </c:pt>
                <c:pt idx="16">
                  <c:v>-3.2653061224489797</c:v>
                </c:pt>
                <c:pt idx="17">
                  <c:v>-3.3175355450236967</c:v>
                </c:pt>
                <c:pt idx="18">
                  <c:v>-0.84661354581673309</c:v>
                </c:pt>
                <c:pt idx="19">
                  <c:v>0.59276822762299941</c:v>
                </c:pt>
                <c:pt idx="20">
                  <c:v>-1.325940212150434</c:v>
                </c:pt>
                <c:pt idx="21">
                  <c:v>0</c:v>
                </c:pt>
                <c:pt idx="23">
                  <c:v>2.9431438127090299</c:v>
                </c:pt>
                <c:pt idx="24">
                  <c:v>-1.746431570109152</c:v>
                </c:pt>
                <c:pt idx="25">
                  <c:v>-1.5651765021999799</c:v>
                </c:pt>
              </c:numCache>
            </c:numRef>
          </c:val>
          <c:extLst>
            <c:ext xmlns:c16="http://schemas.microsoft.com/office/drawing/2014/chart" uri="{C3380CC4-5D6E-409C-BE32-E72D297353CC}">
              <c16:uniqueId val="{00000020-D6B7-4E89-9786-AA066D4667C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{E5CAC41F-05A7-4B3E-8F4C-A5DB0C0F27E4}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6B7-4E89-9786-AA066D4667C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{838472A8-5066-4814-AAC3-B387594A5A5B}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6B7-4E89-9786-AA066D4667C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{F654E1D6-1572-4AEF-BA79-3972DFCDC5BC}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6B7-4E89-9786-AA066D4667C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{E1E3039C-C3A3-4BF7-A6C8-11AD959A68A3}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6B7-4E89-9786-AA066D4667C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{0CFB54DA-474F-421A-BDFE-48CCDCEDE02C}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6B7-4E89-9786-AA066D4667C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{FD9A9ED7-3C38-4CA6-8A68-2688ECE53657}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6B7-4E89-9786-AA066D4667C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{76272BAD-F3F0-45B6-87B8-C02CB430F0C9}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6B7-4E89-9786-AA066D4667C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{1566654A-EF95-4642-9BB5-A9E9F59702E7}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6B7-4E89-9786-AA066D4667C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{3A09E2E0-3A3D-494F-B69B-7417D68A4C19}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6B7-4E89-9786-AA066D4667C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{6E7A8718-A954-45C1-B4AC-CE77C9F388AA}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6B7-4E89-9786-AA066D4667C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{41F5FFD6-C938-48B9-866C-6C288D1C8457}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6B7-4E89-9786-AA066D4667C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{991321D0-2A9D-4DF2-A939-6A64AD808D13}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6B7-4E89-9786-AA066D4667C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{240A5E99-A1A6-485F-B85F-C74FA73D0749}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6B7-4E89-9786-AA066D4667C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{781A892A-368A-4C8A-99CA-BEF16F0B1052}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6B7-4E89-9786-AA066D4667C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{862B93AD-AF75-4966-B6BC-15D53A6FD858}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6B7-4E89-9786-AA066D4667C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{0BA0B1B0-5D25-42E8-840B-C364DFE6DC7A}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6B7-4E89-9786-AA066D4667C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{7771F9AF-3CFF-4F55-8412-3300F735EB8C}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6B7-4E89-9786-AA066D4667C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{33D1E057-1E70-4BC6-A029-6DF584E2EB34}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6B7-4E89-9786-AA066D4667C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{B50E270F-7979-4122-B839-34AF0DB1E92D}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6B7-4E89-9786-AA066D4667C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{C8CA82A8-A4A8-4CA7-8D74-2A4CF6EC0663}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6B7-4E89-9786-AA066D4667C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{8CFB2FA5-758D-46C0-A76B-8DEF8153E174}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6B7-4E89-9786-AA066D4667C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{7C63D4BA-49E8-4A44-8943-020838A9D4FE}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6B7-4E89-9786-AA066D4667C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{D506752D-1311-409C-AC4A-620EEA970CB6}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6B7-4E89-9786-AA066D4667C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{53574CEF-0EDB-4975-86B3-AF65750EE357}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6B7-4E89-9786-AA066D4667C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{6EB62EC2-6968-4A68-9DEE-5DA38041D2C2}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6B7-4E89-9786-AA066D4667C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{AE776195-3B31-47C0-955D-B78ECE7D724D}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6B7-4E89-9786-AA066D4667C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{9FB0B61B-0336-4604-82E9-DE314154CE13}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6B7-4E89-9786-AA066D4667C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{27C71DBE-87BC-41BF-B786-7BFFE7EBE006}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6B7-4E89-9786-AA066D4667C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{6C2ED841-D969-4B65-8118-1B67AC6C871A}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6B7-4E89-9786-AA066D4667C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{761FE297-04A0-48F0-82A6-D4568381406C}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6B7-4E89-9786-AA066D4667C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{56F7415B-5852-491B-9CBB-3FD92AC5F133}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6B7-4E89-9786-AA066D4667C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{C1F9E164-3B4D-4808-B1D7-BDE0B03E0714}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6B7-4E89-9786-AA066D4667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6B7-4E89-9786-AA066D4667C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6B7-4E89-9786-AA066D4667C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{0D67753B-0AAA-4D29-9634-B4BF61439ED4}</c15:txfldGUID>
                      <c15:f>Diagramm!$I$46</c15:f>
                      <c15:dlblFieldTableCache>
                        <c:ptCount val="1"/>
                      </c15:dlblFieldTableCache>
                    </c15:dlblFTEntry>
                  </c15:dlblFieldTable>
                  <c15:showDataLabelsRange val="0"/>
                </c:ext>
                <c:ext xmlns:c16="http://schemas.microsoft.com/office/drawing/2014/chart" uri="{C3380CC4-5D6E-409C-BE32-E72D297353CC}">
                  <c16:uniqueId val="{00000000-440A-4E11-9034-4D1516D93CA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{E0DD2128-B6ED-44C0-981C-48F043A5F531}</c15:txfldGUID>
                      <c15:f>Diagramm!$I$47</c15:f>
                      <c15:dlblFieldTableCache>
                        <c:ptCount val="1"/>
                      </c15:dlblFieldTableCache>
                    </c15:dlblFTEntry>
                  </c15:dlblFieldTable>
                  <c15:showDataLabelsRange val="0"/>
                </c:ext>
                <c:ext xmlns:c16="http://schemas.microsoft.com/office/drawing/2014/chart" uri="{C3380CC4-5D6E-409C-BE32-E72D297353CC}">
                  <c16:uniqueId val="{00000001-440A-4E11-9034-4D1516D93CA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{19D71013-1654-4CA3-A29F-7DD4D5A0363B}</c15:txfldGUID>
                      <c15:f>Diagramm!$I$48</c15:f>
                      <c15:dlblFieldTableCache>
                        <c:ptCount val="1"/>
                      </c15:dlblFieldTableCache>
                    </c15:dlblFTEntry>
                  </c15:dlblFieldTable>
                  <c15:showDataLabelsRange val="0"/>
                </c:ext>
                <c:ext xmlns:c16="http://schemas.microsoft.com/office/drawing/2014/chart" uri="{C3380CC4-5D6E-409C-BE32-E72D297353CC}">
                  <c16:uniqueId val="{00000002-440A-4E11-9034-4D1516D93CA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{D5EF4CB2-CFED-4C0C-8C7C-8AABB349F7BC}</c15:txfldGUID>
                      <c15:f>Diagramm!$I$49</c15:f>
                      <c15:dlblFieldTableCache>
                        <c:ptCount val="1"/>
                      </c15:dlblFieldTableCache>
                    </c15:dlblFTEntry>
                  </c15:dlblFieldTable>
                  <c15:showDataLabelsRange val="0"/>
                </c:ext>
                <c:ext xmlns:c16="http://schemas.microsoft.com/office/drawing/2014/chart" uri="{C3380CC4-5D6E-409C-BE32-E72D297353CC}">
                  <c16:uniqueId val="{00000003-440A-4E11-9034-4D1516D93CA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{38F3B7EB-6005-4C45-9730-EACBA3419B7C}</c15:txfldGUID>
                      <c15:f>Diagramm!$I$50</c15:f>
                      <c15:dlblFieldTableCache>
                        <c:ptCount val="1"/>
                      </c15:dlblFieldTableCache>
                    </c15:dlblFTEntry>
                  </c15:dlblFieldTable>
                  <c15:showDataLabelsRange val="0"/>
                </c:ext>
                <c:ext xmlns:c16="http://schemas.microsoft.com/office/drawing/2014/chart" uri="{C3380CC4-5D6E-409C-BE32-E72D297353CC}">
                  <c16:uniqueId val="{00000004-440A-4E11-9034-4D1516D93CA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{FB18E785-99B3-47E6-AFEF-0EA2C605F939}</c15:txfldGUID>
                      <c15:f>Diagramm!$I$51</c15:f>
                      <c15:dlblFieldTableCache>
                        <c:ptCount val="1"/>
                      </c15:dlblFieldTableCache>
                    </c15:dlblFTEntry>
                  </c15:dlblFieldTable>
                  <c15:showDataLabelsRange val="0"/>
                </c:ext>
                <c:ext xmlns:c16="http://schemas.microsoft.com/office/drawing/2014/chart" uri="{C3380CC4-5D6E-409C-BE32-E72D297353CC}">
                  <c16:uniqueId val="{00000005-440A-4E11-9034-4D1516D93CA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{322639A3-006E-42C4-80CE-BA1219964598}</c15:txfldGUID>
                      <c15:f>Diagramm!$I$52</c15:f>
                      <c15:dlblFieldTableCache>
                        <c:ptCount val="1"/>
                      </c15:dlblFieldTableCache>
                    </c15:dlblFTEntry>
                  </c15:dlblFieldTable>
                  <c15:showDataLabelsRange val="0"/>
                </c:ext>
                <c:ext xmlns:c16="http://schemas.microsoft.com/office/drawing/2014/chart" uri="{C3380CC4-5D6E-409C-BE32-E72D297353CC}">
                  <c16:uniqueId val="{00000006-440A-4E11-9034-4D1516D93CA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{CADCC99D-6316-453E-BD60-599427CE574C}</c15:txfldGUID>
                      <c15:f>Diagramm!$I$53</c15:f>
                      <c15:dlblFieldTableCache>
                        <c:ptCount val="1"/>
                      </c15:dlblFieldTableCache>
                    </c15:dlblFTEntry>
                  </c15:dlblFieldTable>
                  <c15:showDataLabelsRange val="0"/>
                </c:ext>
                <c:ext xmlns:c16="http://schemas.microsoft.com/office/drawing/2014/chart" uri="{C3380CC4-5D6E-409C-BE32-E72D297353CC}">
                  <c16:uniqueId val="{00000007-440A-4E11-9034-4D1516D93CA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{C5FA08D3-18D0-4D2F-BAFE-3FA0596EE97A}</c15:txfldGUID>
                      <c15:f>Diagramm!$I$54</c15:f>
                      <c15:dlblFieldTableCache>
                        <c:ptCount val="1"/>
                      </c15:dlblFieldTableCache>
                    </c15:dlblFTEntry>
                  </c15:dlblFieldTable>
                  <c15:showDataLabelsRange val="0"/>
                </c:ext>
                <c:ext xmlns:c16="http://schemas.microsoft.com/office/drawing/2014/chart" uri="{C3380CC4-5D6E-409C-BE32-E72D297353CC}">
                  <c16:uniqueId val="{00000008-440A-4E11-9034-4D1516D93CA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{1DE40C98-E6DD-432B-9C26-729D016A3662}</c15:txfldGUID>
                      <c15:f>Diagramm!$I$55</c15:f>
                      <c15:dlblFieldTableCache>
                        <c:ptCount val="1"/>
                      </c15:dlblFieldTableCache>
                    </c15:dlblFTEntry>
                  </c15:dlblFieldTable>
                  <c15:showDataLabelsRange val="0"/>
                </c:ext>
                <c:ext xmlns:c16="http://schemas.microsoft.com/office/drawing/2014/chart" uri="{C3380CC4-5D6E-409C-BE32-E72D297353CC}">
                  <c16:uniqueId val="{00000009-440A-4E11-9034-4D1516D93CA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{1381D81A-2068-4A4A-A753-41BE7261428D}</c15:txfldGUID>
                      <c15:f>Diagramm!$I$56</c15:f>
                      <c15:dlblFieldTableCache>
                        <c:ptCount val="1"/>
                      </c15:dlblFieldTableCache>
                    </c15:dlblFTEntry>
                  </c15:dlblFieldTable>
                  <c15:showDataLabelsRange val="0"/>
                </c:ext>
                <c:ext xmlns:c16="http://schemas.microsoft.com/office/drawing/2014/chart" uri="{C3380CC4-5D6E-409C-BE32-E72D297353CC}">
                  <c16:uniqueId val="{0000000A-440A-4E11-9034-4D1516D93CA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{F765C6B9-D914-4684-9482-46A0B0997F5B}</c15:txfldGUID>
                      <c15:f>Diagramm!$I$57</c15:f>
                      <c15:dlblFieldTableCache>
                        <c:ptCount val="1"/>
                      </c15:dlblFieldTableCache>
                    </c15:dlblFTEntry>
                  </c15:dlblFieldTable>
                  <c15:showDataLabelsRange val="0"/>
                </c:ext>
                <c:ext xmlns:c16="http://schemas.microsoft.com/office/drawing/2014/chart" uri="{C3380CC4-5D6E-409C-BE32-E72D297353CC}">
                  <c16:uniqueId val="{0000000B-440A-4E11-9034-4D1516D93CA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{2F04F3D6-AFAA-46F6-A4CA-0CA53F3BE31E}</c15:txfldGUID>
                      <c15:f>Diagramm!$I$58</c15:f>
                      <c15:dlblFieldTableCache>
                        <c:ptCount val="1"/>
                      </c15:dlblFieldTableCache>
                    </c15:dlblFTEntry>
                  </c15:dlblFieldTable>
                  <c15:showDataLabelsRange val="0"/>
                </c:ext>
                <c:ext xmlns:c16="http://schemas.microsoft.com/office/drawing/2014/chart" uri="{C3380CC4-5D6E-409C-BE32-E72D297353CC}">
                  <c16:uniqueId val="{0000000C-440A-4E11-9034-4D1516D93CA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{8837EAA3-1477-4AF1-8A0C-F3BCEDF47A3C}</c15:txfldGUID>
                      <c15:f>Diagramm!$I$59</c15:f>
                      <c15:dlblFieldTableCache>
                        <c:ptCount val="1"/>
                      </c15:dlblFieldTableCache>
                    </c15:dlblFTEntry>
                  </c15:dlblFieldTable>
                  <c15:showDataLabelsRange val="0"/>
                </c:ext>
                <c:ext xmlns:c16="http://schemas.microsoft.com/office/drawing/2014/chart" uri="{C3380CC4-5D6E-409C-BE32-E72D297353CC}">
                  <c16:uniqueId val="{0000000D-440A-4E11-9034-4D1516D93CA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{75C4565F-45BF-43C4-85DF-4131D2447C86}</c15:txfldGUID>
                      <c15:f>Diagramm!$I$60</c15:f>
                      <c15:dlblFieldTableCache>
                        <c:ptCount val="1"/>
                      </c15:dlblFieldTableCache>
                    </c15:dlblFTEntry>
                  </c15:dlblFieldTable>
                  <c15:showDataLabelsRange val="0"/>
                </c:ext>
                <c:ext xmlns:c16="http://schemas.microsoft.com/office/drawing/2014/chart" uri="{C3380CC4-5D6E-409C-BE32-E72D297353CC}">
                  <c16:uniqueId val="{0000000E-440A-4E11-9034-4D1516D93CA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{41F6D96B-2BB0-4008-96CA-0031AE56DBB2}</c15:txfldGUID>
                      <c15:f>Diagramm!$I$61</c15:f>
                      <c15:dlblFieldTableCache>
                        <c:ptCount val="1"/>
                      </c15:dlblFieldTableCache>
                    </c15:dlblFTEntry>
                  </c15:dlblFieldTable>
                  <c15:showDataLabelsRange val="0"/>
                </c:ext>
                <c:ext xmlns:c16="http://schemas.microsoft.com/office/drawing/2014/chart" uri="{C3380CC4-5D6E-409C-BE32-E72D297353CC}">
                  <c16:uniqueId val="{0000000F-440A-4E11-9034-4D1516D93CA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{54573C86-5333-4310-AC0B-36F5C36967FD}</c15:txfldGUID>
                      <c15:f>Diagramm!$I$62</c15:f>
                      <c15:dlblFieldTableCache>
                        <c:ptCount val="1"/>
                      </c15:dlblFieldTableCache>
                    </c15:dlblFTEntry>
                  </c15:dlblFieldTable>
                  <c15:showDataLabelsRange val="0"/>
                </c:ext>
                <c:ext xmlns:c16="http://schemas.microsoft.com/office/drawing/2014/chart" uri="{C3380CC4-5D6E-409C-BE32-E72D297353CC}">
                  <c16:uniqueId val="{00000010-440A-4E11-9034-4D1516D93CA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{0F516D31-6E0D-4C76-BF6E-CE4C60039709}</c15:txfldGUID>
                      <c15:f>Diagramm!$I$63</c15:f>
                      <c15:dlblFieldTableCache>
                        <c:ptCount val="1"/>
                      </c15:dlblFieldTableCache>
                    </c15:dlblFTEntry>
                  </c15:dlblFieldTable>
                  <c15:showDataLabelsRange val="0"/>
                </c:ext>
                <c:ext xmlns:c16="http://schemas.microsoft.com/office/drawing/2014/chart" uri="{C3380CC4-5D6E-409C-BE32-E72D297353CC}">
                  <c16:uniqueId val="{00000011-440A-4E11-9034-4D1516D93CA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{2117E8B6-324C-44A0-8007-7240B0A92FC5}</c15:txfldGUID>
                      <c15:f>Diagramm!$I$64</c15:f>
                      <c15:dlblFieldTableCache>
                        <c:ptCount val="1"/>
                      </c15:dlblFieldTableCache>
                    </c15:dlblFTEntry>
                  </c15:dlblFieldTable>
                  <c15:showDataLabelsRange val="0"/>
                </c:ext>
                <c:ext xmlns:c16="http://schemas.microsoft.com/office/drawing/2014/chart" uri="{C3380CC4-5D6E-409C-BE32-E72D297353CC}">
                  <c16:uniqueId val="{00000012-440A-4E11-9034-4D1516D93CA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{9DFB44CA-52FC-4F9A-8481-A501D0E97CF0}</c15:txfldGUID>
                      <c15:f>Diagramm!$I$65</c15:f>
                      <c15:dlblFieldTableCache>
                        <c:ptCount val="1"/>
                      </c15:dlblFieldTableCache>
                    </c15:dlblFTEntry>
                  </c15:dlblFieldTable>
                  <c15:showDataLabelsRange val="0"/>
                </c:ext>
                <c:ext xmlns:c16="http://schemas.microsoft.com/office/drawing/2014/chart" uri="{C3380CC4-5D6E-409C-BE32-E72D297353CC}">
                  <c16:uniqueId val="{00000013-440A-4E11-9034-4D1516D93CA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{1CBB6732-0CF1-437B-803D-9AC31B5CE4AF}</c15:txfldGUID>
                      <c15:f>Diagramm!$I$66</c15:f>
                      <c15:dlblFieldTableCache>
                        <c:ptCount val="1"/>
                      </c15:dlblFieldTableCache>
                    </c15:dlblFTEntry>
                  </c15:dlblFieldTable>
                  <c15:showDataLabelsRange val="0"/>
                </c:ext>
                <c:ext xmlns:c16="http://schemas.microsoft.com/office/drawing/2014/chart" uri="{C3380CC4-5D6E-409C-BE32-E72D297353CC}">
                  <c16:uniqueId val="{00000014-440A-4E11-9034-4D1516D93CA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{406BE19A-75B8-4B02-956A-AF631692A24E}</c15:txfldGUID>
                      <c15:f>Diagramm!$I$67</c15:f>
                      <c15:dlblFieldTableCache>
                        <c:ptCount val="1"/>
                      </c15:dlblFieldTableCache>
                    </c15:dlblFTEntry>
                  </c15:dlblFieldTable>
                  <c15:showDataLabelsRange val="0"/>
                </c:ext>
                <c:ext xmlns:c16="http://schemas.microsoft.com/office/drawing/2014/chart" uri="{C3380CC4-5D6E-409C-BE32-E72D297353CC}">
                  <c16:uniqueId val="{00000015-440A-4E11-9034-4D1516D93C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40A-4E11-9034-4D1516D93CA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{D4439AE7-9528-4208-9CB2-1F038ADAB298}</c15:txfldGUID>
                      <c15:f>Diagramm!$K$46</c15:f>
                      <c15:dlblFieldTableCache>
                        <c:ptCount val="1"/>
                      </c15:dlblFieldTableCache>
                    </c15:dlblFTEntry>
                  </c15:dlblFieldTable>
                  <c15:showDataLabelsRange val="0"/>
                </c:ext>
                <c:ext xmlns:c16="http://schemas.microsoft.com/office/drawing/2014/chart" uri="{C3380CC4-5D6E-409C-BE32-E72D297353CC}">
                  <c16:uniqueId val="{00000017-440A-4E11-9034-4D1516D93CA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{584F5819-18D2-4BEC-8E32-DCD78EDB3794}</c15:txfldGUID>
                      <c15:f>Diagramm!$K$47</c15:f>
                      <c15:dlblFieldTableCache>
                        <c:ptCount val="1"/>
                      </c15:dlblFieldTableCache>
                    </c15:dlblFTEntry>
                  </c15:dlblFieldTable>
                  <c15:showDataLabelsRange val="0"/>
                </c:ext>
                <c:ext xmlns:c16="http://schemas.microsoft.com/office/drawing/2014/chart" uri="{C3380CC4-5D6E-409C-BE32-E72D297353CC}">
                  <c16:uniqueId val="{00000018-440A-4E11-9034-4D1516D93CA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{B177577A-2E9A-4D76-A19F-DEF29840549F}</c15:txfldGUID>
                      <c15:f>Diagramm!$K$48</c15:f>
                      <c15:dlblFieldTableCache>
                        <c:ptCount val="1"/>
                      </c15:dlblFieldTableCache>
                    </c15:dlblFTEntry>
                  </c15:dlblFieldTable>
                  <c15:showDataLabelsRange val="0"/>
                </c:ext>
                <c:ext xmlns:c16="http://schemas.microsoft.com/office/drawing/2014/chart" uri="{C3380CC4-5D6E-409C-BE32-E72D297353CC}">
                  <c16:uniqueId val="{00000019-440A-4E11-9034-4D1516D93CA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{E176C1B4-EEB8-4E62-94E5-B493388EB824}</c15:txfldGUID>
                      <c15:f>Diagramm!$K$49</c15:f>
                      <c15:dlblFieldTableCache>
                        <c:ptCount val="1"/>
                      </c15:dlblFieldTableCache>
                    </c15:dlblFTEntry>
                  </c15:dlblFieldTable>
                  <c15:showDataLabelsRange val="0"/>
                </c:ext>
                <c:ext xmlns:c16="http://schemas.microsoft.com/office/drawing/2014/chart" uri="{C3380CC4-5D6E-409C-BE32-E72D297353CC}">
                  <c16:uniqueId val="{0000001A-440A-4E11-9034-4D1516D93CA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{26C06A2B-4A1B-4327-8141-172C870CBACA}</c15:txfldGUID>
                      <c15:f>Diagramm!$K$50</c15:f>
                      <c15:dlblFieldTableCache>
                        <c:ptCount val="1"/>
                      </c15:dlblFieldTableCache>
                    </c15:dlblFTEntry>
                  </c15:dlblFieldTable>
                  <c15:showDataLabelsRange val="0"/>
                </c:ext>
                <c:ext xmlns:c16="http://schemas.microsoft.com/office/drawing/2014/chart" uri="{C3380CC4-5D6E-409C-BE32-E72D297353CC}">
                  <c16:uniqueId val="{0000001B-440A-4E11-9034-4D1516D93CA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{A2E3E7B1-28CE-4E01-8AD1-1CA91E5C193D}</c15:txfldGUID>
                      <c15:f>Diagramm!$K$51</c15:f>
                      <c15:dlblFieldTableCache>
                        <c:ptCount val="1"/>
                      </c15:dlblFieldTableCache>
                    </c15:dlblFTEntry>
                  </c15:dlblFieldTable>
                  <c15:showDataLabelsRange val="0"/>
                </c:ext>
                <c:ext xmlns:c16="http://schemas.microsoft.com/office/drawing/2014/chart" uri="{C3380CC4-5D6E-409C-BE32-E72D297353CC}">
                  <c16:uniqueId val="{0000001C-440A-4E11-9034-4D1516D93CA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{F197C53E-2C5C-480B-9621-EB5D236986C1}</c15:txfldGUID>
                      <c15:f>Diagramm!$K$52</c15:f>
                      <c15:dlblFieldTableCache>
                        <c:ptCount val="1"/>
                      </c15:dlblFieldTableCache>
                    </c15:dlblFTEntry>
                  </c15:dlblFieldTable>
                  <c15:showDataLabelsRange val="0"/>
                </c:ext>
                <c:ext xmlns:c16="http://schemas.microsoft.com/office/drawing/2014/chart" uri="{C3380CC4-5D6E-409C-BE32-E72D297353CC}">
                  <c16:uniqueId val="{0000001D-440A-4E11-9034-4D1516D93CA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{54830DCA-73F7-44F6-971B-D667B2DE3BE4}</c15:txfldGUID>
                      <c15:f>Diagramm!$K$53</c15:f>
                      <c15:dlblFieldTableCache>
                        <c:ptCount val="1"/>
                      </c15:dlblFieldTableCache>
                    </c15:dlblFTEntry>
                  </c15:dlblFieldTable>
                  <c15:showDataLabelsRange val="0"/>
                </c:ext>
                <c:ext xmlns:c16="http://schemas.microsoft.com/office/drawing/2014/chart" uri="{C3380CC4-5D6E-409C-BE32-E72D297353CC}">
                  <c16:uniqueId val="{0000001E-440A-4E11-9034-4D1516D93CA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{C383E2B4-2ED1-4D5A-B2AF-493A870BEB09}</c15:txfldGUID>
                      <c15:f>Diagramm!$K$54</c15:f>
                      <c15:dlblFieldTableCache>
                        <c:ptCount val="1"/>
                      </c15:dlblFieldTableCache>
                    </c15:dlblFTEntry>
                  </c15:dlblFieldTable>
                  <c15:showDataLabelsRange val="0"/>
                </c:ext>
                <c:ext xmlns:c16="http://schemas.microsoft.com/office/drawing/2014/chart" uri="{C3380CC4-5D6E-409C-BE32-E72D297353CC}">
                  <c16:uniqueId val="{0000001F-440A-4E11-9034-4D1516D93CA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{42D192B5-5809-4576-B8AE-5AEB7CB43872}</c15:txfldGUID>
                      <c15:f>Diagramm!$K$55</c15:f>
                      <c15:dlblFieldTableCache>
                        <c:ptCount val="1"/>
                      </c15:dlblFieldTableCache>
                    </c15:dlblFTEntry>
                  </c15:dlblFieldTable>
                  <c15:showDataLabelsRange val="0"/>
                </c:ext>
                <c:ext xmlns:c16="http://schemas.microsoft.com/office/drawing/2014/chart" uri="{C3380CC4-5D6E-409C-BE32-E72D297353CC}">
                  <c16:uniqueId val="{00000020-440A-4E11-9034-4D1516D93CA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{E14EB26F-F540-4F15-9109-FA10975E0112}</c15:txfldGUID>
                      <c15:f>Diagramm!$K$56</c15:f>
                      <c15:dlblFieldTableCache>
                        <c:ptCount val="1"/>
                      </c15:dlblFieldTableCache>
                    </c15:dlblFTEntry>
                  </c15:dlblFieldTable>
                  <c15:showDataLabelsRange val="0"/>
                </c:ext>
                <c:ext xmlns:c16="http://schemas.microsoft.com/office/drawing/2014/chart" uri="{C3380CC4-5D6E-409C-BE32-E72D297353CC}">
                  <c16:uniqueId val="{00000021-440A-4E11-9034-4D1516D93CA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{00E48751-42FC-4570-A3AF-8C7EB90B0E70}</c15:txfldGUID>
                      <c15:f>Diagramm!$K$57</c15:f>
                      <c15:dlblFieldTableCache>
                        <c:ptCount val="1"/>
                      </c15:dlblFieldTableCache>
                    </c15:dlblFTEntry>
                  </c15:dlblFieldTable>
                  <c15:showDataLabelsRange val="0"/>
                </c:ext>
                <c:ext xmlns:c16="http://schemas.microsoft.com/office/drawing/2014/chart" uri="{C3380CC4-5D6E-409C-BE32-E72D297353CC}">
                  <c16:uniqueId val="{00000022-440A-4E11-9034-4D1516D93CA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{ABA9148B-C7EF-4365-A3D6-7376C335AACE}</c15:txfldGUID>
                      <c15:f>Diagramm!$K$58</c15:f>
                      <c15:dlblFieldTableCache>
                        <c:ptCount val="1"/>
                      </c15:dlblFieldTableCache>
                    </c15:dlblFTEntry>
                  </c15:dlblFieldTable>
                  <c15:showDataLabelsRange val="0"/>
                </c:ext>
                <c:ext xmlns:c16="http://schemas.microsoft.com/office/drawing/2014/chart" uri="{C3380CC4-5D6E-409C-BE32-E72D297353CC}">
                  <c16:uniqueId val="{00000023-440A-4E11-9034-4D1516D93CA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{517704A8-59D7-444D-8788-25C43EF9FC25}</c15:txfldGUID>
                      <c15:f>Diagramm!$K$59</c15:f>
                      <c15:dlblFieldTableCache>
                        <c:ptCount val="1"/>
                      </c15:dlblFieldTableCache>
                    </c15:dlblFTEntry>
                  </c15:dlblFieldTable>
                  <c15:showDataLabelsRange val="0"/>
                </c:ext>
                <c:ext xmlns:c16="http://schemas.microsoft.com/office/drawing/2014/chart" uri="{C3380CC4-5D6E-409C-BE32-E72D297353CC}">
                  <c16:uniqueId val="{00000024-440A-4E11-9034-4D1516D93CA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{069FE8EE-6E79-4AD9-B650-1F056B5DED0A}</c15:txfldGUID>
                      <c15:f>Diagramm!$K$60</c15:f>
                      <c15:dlblFieldTableCache>
                        <c:ptCount val="1"/>
                      </c15:dlblFieldTableCache>
                    </c15:dlblFTEntry>
                  </c15:dlblFieldTable>
                  <c15:showDataLabelsRange val="0"/>
                </c:ext>
                <c:ext xmlns:c16="http://schemas.microsoft.com/office/drawing/2014/chart" uri="{C3380CC4-5D6E-409C-BE32-E72D297353CC}">
                  <c16:uniqueId val="{00000025-440A-4E11-9034-4D1516D93CA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{373583E0-B553-4962-9592-F02614A2274C}</c15:txfldGUID>
                      <c15:f>Diagramm!$K$61</c15:f>
                      <c15:dlblFieldTableCache>
                        <c:ptCount val="1"/>
                      </c15:dlblFieldTableCache>
                    </c15:dlblFTEntry>
                  </c15:dlblFieldTable>
                  <c15:showDataLabelsRange val="0"/>
                </c:ext>
                <c:ext xmlns:c16="http://schemas.microsoft.com/office/drawing/2014/chart" uri="{C3380CC4-5D6E-409C-BE32-E72D297353CC}">
                  <c16:uniqueId val="{00000026-440A-4E11-9034-4D1516D93CA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{3888C190-618F-4324-903A-AC8CC2049C33}</c15:txfldGUID>
                      <c15:f>Diagramm!$K$62</c15:f>
                      <c15:dlblFieldTableCache>
                        <c:ptCount val="1"/>
                      </c15:dlblFieldTableCache>
                    </c15:dlblFTEntry>
                  </c15:dlblFieldTable>
                  <c15:showDataLabelsRange val="0"/>
                </c:ext>
                <c:ext xmlns:c16="http://schemas.microsoft.com/office/drawing/2014/chart" uri="{C3380CC4-5D6E-409C-BE32-E72D297353CC}">
                  <c16:uniqueId val="{00000027-440A-4E11-9034-4D1516D93CA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{C1EFEADC-3C0D-4F1D-B58A-B117BC141250}</c15:txfldGUID>
                      <c15:f>Diagramm!$K$63</c15:f>
                      <c15:dlblFieldTableCache>
                        <c:ptCount val="1"/>
                      </c15:dlblFieldTableCache>
                    </c15:dlblFTEntry>
                  </c15:dlblFieldTable>
                  <c15:showDataLabelsRange val="0"/>
                </c:ext>
                <c:ext xmlns:c16="http://schemas.microsoft.com/office/drawing/2014/chart" uri="{C3380CC4-5D6E-409C-BE32-E72D297353CC}">
                  <c16:uniqueId val="{00000028-440A-4E11-9034-4D1516D93CA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{80DDBFFE-EC71-4D12-AF4B-5F546F83582C}</c15:txfldGUID>
                      <c15:f>Diagramm!$K$64</c15:f>
                      <c15:dlblFieldTableCache>
                        <c:ptCount val="1"/>
                      </c15:dlblFieldTableCache>
                    </c15:dlblFTEntry>
                  </c15:dlblFieldTable>
                  <c15:showDataLabelsRange val="0"/>
                </c:ext>
                <c:ext xmlns:c16="http://schemas.microsoft.com/office/drawing/2014/chart" uri="{C3380CC4-5D6E-409C-BE32-E72D297353CC}">
                  <c16:uniqueId val="{00000029-440A-4E11-9034-4D1516D93CA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{993ED007-9D72-4280-99BB-4D712017F298}</c15:txfldGUID>
                      <c15:f>Diagramm!$K$65</c15:f>
                      <c15:dlblFieldTableCache>
                        <c:ptCount val="1"/>
                      </c15:dlblFieldTableCache>
                    </c15:dlblFTEntry>
                  </c15:dlblFieldTable>
                  <c15:showDataLabelsRange val="0"/>
                </c:ext>
                <c:ext xmlns:c16="http://schemas.microsoft.com/office/drawing/2014/chart" uri="{C3380CC4-5D6E-409C-BE32-E72D297353CC}">
                  <c16:uniqueId val="{0000002A-440A-4E11-9034-4D1516D93CA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{DFC405B3-3026-434E-AB52-830D35268280}</c15:txfldGUID>
                      <c15:f>Diagramm!$K$66</c15:f>
                      <c15:dlblFieldTableCache>
                        <c:ptCount val="1"/>
                      </c15:dlblFieldTableCache>
                    </c15:dlblFTEntry>
                  </c15:dlblFieldTable>
                  <c15:showDataLabelsRange val="0"/>
                </c:ext>
                <c:ext xmlns:c16="http://schemas.microsoft.com/office/drawing/2014/chart" uri="{C3380CC4-5D6E-409C-BE32-E72D297353CC}">
                  <c16:uniqueId val="{0000002B-440A-4E11-9034-4D1516D93CA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{411353CF-6DD2-4945-8131-5AC6F8D268AD}</c15:txfldGUID>
                      <c15:f>Diagramm!$K$67</c15:f>
                      <c15:dlblFieldTableCache>
                        <c:ptCount val="1"/>
                      </c15:dlblFieldTableCache>
                    </c15:dlblFTEntry>
                  </c15:dlblFieldTable>
                  <c15:showDataLabelsRange val="0"/>
                </c:ext>
                <c:ext xmlns:c16="http://schemas.microsoft.com/office/drawing/2014/chart" uri="{C3380CC4-5D6E-409C-BE32-E72D297353CC}">
                  <c16:uniqueId val="{0000002C-440A-4E11-9034-4D1516D93CA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40A-4E11-9034-4D1516D93CA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{A23A24D4-F695-48C5-99C8-664C5253AA4D}</c15:txfldGUID>
                      <c15:f>Diagramm!$J$46</c15:f>
                      <c15:dlblFieldTableCache>
                        <c:ptCount val="1"/>
                      </c15:dlblFieldTableCache>
                    </c15:dlblFTEntry>
                  </c15:dlblFieldTable>
                  <c15:showDataLabelsRange val="0"/>
                </c:ext>
                <c:ext xmlns:c16="http://schemas.microsoft.com/office/drawing/2014/chart" uri="{C3380CC4-5D6E-409C-BE32-E72D297353CC}">
                  <c16:uniqueId val="{0000002E-440A-4E11-9034-4D1516D93CA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{355C7FA4-0732-42E9-A8A8-FBF864304808}</c15:txfldGUID>
                      <c15:f>Diagramm!$J$47</c15:f>
                      <c15:dlblFieldTableCache>
                        <c:ptCount val="1"/>
                      </c15:dlblFieldTableCache>
                    </c15:dlblFTEntry>
                  </c15:dlblFieldTable>
                  <c15:showDataLabelsRange val="0"/>
                </c:ext>
                <c:ext xmlns:c16="http://schemas.microsoft.com/office/drawing/2014/chart" uri="{C3380CC4-5D6E-409C-BE32-E72D297353CC}">
                  <c16:uniqueId val="{0000002F-440A-4E11-9034-4D1516D93CA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{0FDDD260-1A70-4BA1-902B-BEE6ED30975D}</c15:txfldGUID>
                      <c15:f>Diagramm!$J$48</c15:f>
                      <c15:dlblFieldTableCache>
                        <c:ptCount val="1"/>
                      </c15:dlblFieldTableCache>
                    </c15:dlblFTEntry>
                  </c15:dlblFieldTable>
                  <c15:showDataLabelsRange val="0"/>
                </c:ext>
                <c:ext xmlns:c16="http://schemas.microsoft.com/office/drawing/2014/chart" uri="{C3380CC4-5D6E-409C-BE32-E72D297353CC}">
                  <c16:uniqueId val="{00000030-440A-4E11-9034-4D1516D93CA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{FB9844CC-9308-4385-85B8-1CB2BA416A68}</c15:txfldGUID>
                      <c15:f>Diagramm!$J$49</c15:f>
                      <c15:dlblFieldTableCache>
                        <c:ptCount val="1"/>
                      </c15:dlblFieldTableCache>
                    </c15:dlblFTEntry>
                  </c15:dlblFieldTable>
                  <c15:showDataLabelsRange val="0"/>
                </c:ext>
                <c:ext xmlns:c16="http://schemas.microsoft.com/office/drawing/2014/chart" uri="{C3380CC4-5D6E-409C-BE32-E72D297353CC}">
                  <c16:uniqueId val="{00000031-440A-4E11-9034-4D1516D93CA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{455C9FFF-91B0-4876-889B-0E57EA81D1FA}</c15:txfldGUID>
                      <c15:f>Diagramm!$J$50</c15:f>
                      <c15:dlblFieldTableCache>
                        <c:ptCount val="1"/>
                      </c15:dlblFieldTableCache>
                    </c15:dlblFTEntry>
                  </c15:dlblFieldTable>
                  <c15:showDataLabelsRange val="0"/>
                </c:ext>
                <c:ext xmlns:c16="http://schemas.microsoft.com/office/drawing/2014/chart" uri="{C3380CC4-5D6E-409C-BE32-E72D297353CC}">
                  <c16:uniqueId val="{00000032-440A-4E11-9034-4D1516D93CA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{D492434E-A354-41A2-BBE9-1F5683378493}</c15:txfldGUID>
                      <c15:f>Diagramm!$J$51</c15:f>
                      <c15:dlblFieldTableCache>
                        <c:ptCount val="1"/>
                      </c15:dlblFieldTableCache>
                    </c15:dlblFTEntry>
                  </c15:dlblFieldTable>
                  <c15:showDataLabelsRange val="0"/>
                </c:ext>
                <c:ext xmlns:c16="http://schemas.microsoft.com/office/drawing/2014/chart" uri="{C3380CC4-5D6E-409C-BE32-E72D297353CC}">
                  <c16:uniqueId val="{00000033-440A-4E11-9034-4D1516D93CA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{C29B70CB-CF97-43BB-B416-B9807E4B9B47}</c15:txfldGUID>
                      <c15:f>Diagramm!$J$52</c15:f>
                      <c15:dlblFieldTableCache>
                        <c:ptCount val="1"/>
                      </c15:dlblFieldTableCache>
                    </c15:dlblFTEntry>
                  </c15:dlblFieldTable>
                  <c15:showDataLabelsRange val="0"/>
                </c:ext>
                <c:ext xmlns:c16="http://schemas.microsoft.com/office/drawing/2014/chart" uri="{C3380CC4-5D6E-409C-BE32-E72D297353CC}">
                  <c16:uniqueId val="{00000034-440A-4E11-9034-4D1516D93CA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{CC0A81D4-2778-4D1E-944A-82F20FE3BA43}</c15:txfldGUID>
                      <c15:f>Diagramm!$J$53</c15:f>
                      <c15:dlblFieldTableCache>
                        <c:ptCount val="1"/>
                      </c15:dlblFieldTableCache>
                    </c15:dlblFTEntry>
                  </c15:dlblFieldTable>
                  <c15:showDataLabelsRange val="0"/>
                </c:ext>
                <c:ext xmlns:c16="http://schemas.microsoft.com/office/drawing/2014/chart" uri="{C3380CC4-5D6E-409C-BE32-E72D297353CC}">
                  <c16:uniqueId val="{00000035-440A-4E11-9034-4D1516D93CA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{3667D424-BF0C-4542-93EE-A07A07BD62BF}</c15:txfldGUID>
                      <c15:f>Diagramm!$J$54</c15:f>
                      <c15:dlblFieldTableCache>
                        <c:ptCount val="1"/>
                      </c15:dlblFieldTableCache>
                    </c15:dlblFTEntry>
                  </c15:dlblFieldTable>
                  <c15:showDataLabelsRange val="0"/>
                </c:ext>
                <c:ext xmlns:c16="http://schemas.microsoft.com/office/drawing/2014/chart" uri="{C3380CC4-5D6E-409C-BE32-E72D297353CC}">
                  <c16:uniqueId val="{00000036-440A-4E11-9034-4D1516D93CA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{E25B6827-B770-40F0-B82B-0A792FE85B92}</c15:txfldGUID>
                      <c15:f>Diagramm!$J$55</c15:f>
                      <c15:dlblFieldTableCache>
                        <c:ptCount val="1"/>
                      </c15:dlblFieldTableCache>
                    </c15:dlblFTEntry>
                  </c15:dlblFieldTable>
                  <c15:showDataLabelsRange val="0"/>
                </c:ext>
                <c:ext xmlns:c16="http://schemas.microsoft.com/office/drawing/2014/chart" uri="{C3380CC4-5D6E-409C-BE32-E72D297353CC}">
                  <c16:uniqueId val="{00000037-440A-4E11-9034-4D1516D93CA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{29E968CA-B6DA-4B6F-9F2A-C68B6DA333FB}</c15:txfldGUID>
                      <c15:f>Diagramm!$J$56</c15:f>
                      <c15:dlblFieldTableCache>
                        <c:ptCount val="1"/>
                      </c15:dlblFieldTableCache>
                    </c15:dlblFTEntry>
                  </c15:dlblFieldTable>
                  <c15:showDataLabelsRange val="0"/>
                </c:ext>
                <c:ext xmlns:c16="http://schemas.microsoft.com/office/drawing/2014/chart" uri="{C3380CC4-5D6E-409C-BE32-E72D297353CC}">
                  <c16:uniqueId val="{00000038-440A-4E11-9034-4D1516D93CA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{A864617D-78DC-4FA0-AB2E-D231198A010C}</c15:txfldGUID>
                      <c15:f>Diagramm!$J$57</c15:f>
                      <c15:dlblFieldTableCache>
                        <c:ptCount val="1"/>
                      </c15:dlblFieldTableCache>
                    </c15:dlblFTEntry>
                  </c15:dlblFieldTable>
                  <c15:showDataLabelsRange val="0"/>
                </c:ext>
                <c:ext xmlns:c16="http://schemas.microsoft.com/office/drawing/2014/chart" uri="{C3380CC4-5D6E-409C-BE32-E72D297353CC}">
                  <c16:uniqueId val="{00000039-440A-4E11-9034-4D1516D93CA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{B8B91C7E-E3DA-4173-826F-ACAC32503582}</c15:txfldGUID>
                      <c15:f>Diagramm!$J$58</c15:f>
                      <c15:dlblFieldTableCache>
                        <c:ptCount val="1"/>
                      </c15:dlblFieldTableCache>
                    </c15:dlblFTEntry>
                  </c15:dlblFieldTable>
                  <c15:showDataLabelsRange val="0"/>
                </c:ext>
                <c:ext xmlns:c16="http://schemas.microsoft.com/office/drawing/2014/chart" uri="{C3380CC4-5D6E-409C-BE32-E72D297353CC}">
                  <c16:uniqueId val="{0000003A-440A-4E11-9034-4D1516D93CA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{67170BE4-C6A7-4B35-9937-B75DFE357ADD}</c15:txfldGUID>
                      <c15:f>Diagramm!$J$59</c15:f>
                      <c15:dlblFieldTableCache>
                        <c:ptCount val="1"/>
                      </c15:dlblFieldTableCache>
                    </c15:dlblFTEntry>
                  </c15:dlblFieldTable>
                  <c15:showDataLabelsRange val="0"/>
                </c:ext>
                <c:ext xmlns:c16="http://schemas.microsoft.com/office/drawing/2014/chart" uri="{C3380CC4-5D6E-409C-BE32-E72D297353CC}">
                  <c16:uniqueId val="{0000003B-440A-4E11-9034-4D1516D93CA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{153A4729-BF4A-45DA-8F44-541B7FAD6140}</c15:txfldGUID>
                      <c15:f>Diagramm!$J$60</c15:f>
                      <c15:dlblFieldTableCache>
                        <c:ptCount val="1"/>
                      </c15:dlblFieldTableCache>
                    </c15:dlblFTEntry>
                  </c15:dlblFieldTable>
                  <c15:showDataLabelsRange val="0"/>
                </c:ext>
                <c:ext xmlns:c16="http://schemas.microsoft.com/office/drawing/2014/chart" uri="{C3380CC4-5D6E-409C-BE32-E72D297353CC}">
                  <c16:uniqueId val="{0000003C-440A-4E11-9034-4D1516D93CA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{C23A470E-7985-46A1-B5BC-B2FC21566135}</c15:txfldGUID>
                      <c15:f>Diagramm!$J$61</c15:f>
                      <c15:dlblFieldTableCache>
                        <c:ptCount val="1"/>
                      </c15:dlblFieldTableCache>
                    </c15:dlblFTEntry>
                  </c15:dlblFieldTable>
                  <c15:showDataLabelsRange val="0"/>
                </c:ext>
                <c:ext xmlns:c16="http://schemas.microsoft.com/office/drawing/2014/chart" uri="{C3380CC4-5D6E-409C-BE32-E72D297353CC}">
                  <c16:uniqueId val="{0000003D-440A-4E11-9034-4D1516D93CA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{ED4CB519-6FC8-470D-86B0-8FDB76C981E4}</c15:txfldGUID>
                      <c15:f>Diagramm!$J$62</c15:f>
                      <c15:dlblFieldTableCache>
                        <c:ptCount val="1"/>
                      </c15:dlblFieldTableCache>
                    </c15:dlblFTEntry>
                  </c15:dlblFieldTable>
                  <c15:showDataLabelsRange val="0"/>
                </c:ext>
                <c:ext xmlns:c16="http://schemas.microsoft.com/office/drawing/2014/chart" uri="{C3380CC4-5D6E-409C-BE32-E72D297353CC}">
                  <c16:uniqueId val="{0000003E-440A-4E11-9034-4D1516D93CA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{0F7171D8-CA87-4145-80FE-5D5322A0B2ED}</c15:txfldGUID>
                      <c15:f>Diagramm!$J$63</c15:f>
                      <c15:dlblFieldTableCache>
                        <c:ptCount val="1"/>
                      </c15:dlblFieldTableCache>
                    </c15:dlblFTEntry>
                  </c15:dlblFieldTable>
                  <c15:showDataLabelsRange val="0"/>
                </c:ext>
                <c:ext xmlns:c16="http://schemas.microsoft.com/office/drawing/2014/chart" uri="{C3380CC4-5D6E-409C-BE32-E72D297353CC}">
                  <c16:uniqueId val="{0000003F-440A-4E11-9034-4D1516D93CA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{E41D7F6B-DDD3-4320-871E-3CAD37C6C320}</c15:txfldGUID>
                      <c15:f>Diagramm!$J$64</c15:f>
                      <c15:dlblFieldTableCache>
                        <c:ptCount val="1"/>
                      </c15:dlblFieldTableCache>
                    </c15:dlblFTEntry>
                  </c15:dlblFieldTable>
                  <c15:showDataLabelsRange val="0"/>
                </c:ext>
                <c:ext xmlns:c16="http://schemas.microsoft.com/office/drawing/2014/chart" uri="{C3380CC4-5D6E-409C-BE32-E72D297353CC}">
                  <c16:uniqueId val="{00000040-440A-4E11-9034-4D1516D93CA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{CF33FB94-4772-4407-B4F0-FE139D7B6A28}</c15:txfldGUID>
                      <c15:f>Diagramm!$J$65</c15:f>
                      <c15:dlblFieldTableCache>
                        <c:ptCount val="1"/>
                      </c15:dlblFieldTableCache>
                    </c15:dlblFTEntry>
                  </c15:dlblFieldTable>
                  <c15:showDataLabelsRange val="0"/>
                </c:ext>
                <c:ext xmlns:c16="http://schemas.microsoft.com/office/drawing/2014/chart" uri="{C3380CC4-5D6E-409C-BE32-E72D297353CC}">
                  <c16:uniqueId val="{00000041-440A-4E11-9034-4D1516D93CA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{3E0AF832-949F-42C8-9B01-5B8D4CD94FC4}</c15:txfldGUID>
                      <c15:f>Diagramm!$J$66</c15:f>
                      <c15:dlblFieldTableCache>
                        <c:ptCount val="1"/>
                      </c15:dlblFieldTableCache>
                    </c15:dlblFTEntry>
                  </c15:dlblFieldTable>
                  <c15:showDataLabelsRange val="0"/>
                </c:ext>
                <c:ext xmlns:c16="http://schemas.microsoft.com/office/drawing/2014/chart" uri="{C3380CC4-5D6E-409C-BE32-E72D297353CC}">
                  <c16:uniqueId val="{00000042-440A-4E11-9034-4D1516D93CA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{3F1A58EC-32EE-4255-A8FC-C2788E87BFD8}</c15:txfldGUID>
                      <c15:f>Diagramm!$J$67</c15:f>
                      <c15:dlblFieldTableCache>
                        <c:ptCount val="1"/>
                      </c15:dlblFieldTableCache>
                    </c15:dlblFTEntry>
                  </c15:dlblFieldTable>
                  <c15:showDataLabelsRange val="0"/>
                </c:ext>
                <c:ext xmlns:c16="http://schemas.microsoft.com/office/drawing/2014/chart" uri="{C3380CC4-5D6E-409C-BE32-E72D297353CC}">
                  <c16:uniqueId val="{00000043-440A-4E11-9034-4D1516D93C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40A-4E11-9034-4D1516D93CA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23D-4FDD-B993-D7CF4A0D1E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3D-4FDD-B993-D7CF4A0D1E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23D-4FDD-B993-D7CF4A0D1E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3D-4FDD-B993-D7CF4A0D1E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23D-4FDD-B993-D7CF4A0D1E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23D-4FDD-B993-D7CF4A0D1E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23D-4FDD-B993-D7CF4A0D1E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3D-4FDD-B993-D7CF4A0D1E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23D-4FDD-B993-D7CF4A0D1E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23D-4FDD-B993-D7CF4A0D1E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23D-4FDD-B993-D7CF4A0D1E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23D-4FDD-B993-D7CF4A0D1E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23D-4FDD-B993-D7CF4A0D1E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23D-4FDD-B993-D7CF4A0D1E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23D-4FDD-B993-D7CF4A0D1E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23D-4FDD-B993-D7CF4A0D1E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23D-4FDD-B993-D7CF4A0D1E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23D-4FDD-B993-D7CF4A0D1E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23D-4FDD-B993-D7CF4A0D1E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23D-4FDD-B993-D7CF4A0D1E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23D-4FDD-B993-D7CF4A0D1E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23D-4FDD-B993-D7CF4A0D1E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23D-4FDD-B993-D7CF4A0D1E0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23D-4FDD-B993-D7CF4A0D1E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23D-4FDD-B993-D7CF4A0D1E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23D-4FDD-B993-D7CF4A0D1E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23D-4FDD-B993-D7CF4A0D1E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23D-4FDD-B993-D7CF4A0D1E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23D-4FDD-B993-D7CF4A0D1E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23D-4FDD-B993-D7CF4A0D1E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23D-4FDD-B993-D7CF4A0D1E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23D-4FDD-B993-D7CF4A0D1E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23D-4FDD-B993-D7CF4A0D1E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23D-4FDD-B993-D7CF4A0D1E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23D-4FDD-B993-D7CF4A0D1E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23D-4FDD-B993-D7CF4A0D1E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23D-4FDD-B993-D7CF4A0D1E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23D-4FDD-B993-D7CF4A0D1E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23D-4FDD-B993-D7CF4A0D1E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23D-4FDD-B993-D7CF4A0D1E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23D-4FDD-B993-D7CF4A0D1E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23D-4FDD-B993-D7CF4A0D1E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23D-4FDD-B993-D7CF4A0D1E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23D-4FDD-B993-D7CF4A0D1E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23D-4FDD-B993-D7CF4A0D1E0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23D-4FDD-B993-D7CF4A0D1E0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23D-4FDD-B993-D7CF4A0D1E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23D-4FDD-B993-D7CF4A0D1E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23D-4FDD-B993-D7CF4A0D1E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23D-4FDD-B993-D7CF4A0D1E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23D-4FDD-B993-D7CF4A0D1E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23D-4FDD-B993-D7CF4A0D1E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23D-4FDD-B993-D7CF4A0D1E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23D-4FDD-B993-D7CF4A0D1E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23D-4FDD-B993-D7CF4A0D1E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23D-4FDD-B993-D7CF4A0D1E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23D-4FDD-B993-D7CF4A0D1E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23D-4FDD-B993-D7CF4A0D1E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23D-4FDD-B993-D7CF4A0D1E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23D-4FDD-B993-D7CF4A0D1E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23D-4FDD-B993-D7CF4A0D1E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23D-4FDD-B993-D7CF4A0D1E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23D-4FDD-B993-D7CF4A0D1E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23D-4FDD-B993-D7CF4A0D1E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23D-4FDD-B993-D7CF4A0D1E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23D-4FDD-B993-D7CF4A0D1E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23D-4FDD-B993-D7CF4A0D1E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23D-4FDD-B993-D7CF4A0D1E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23D-4FDD-B993-D7CF4A0D1E0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101.01418798413502</c:v>
                </c:pt>
                <c:pt idx="2">
                  <c:v>102.81541423767312</c:v>
                </c:pt>
                <c:pt idx="3">
                  <c:v>101.71693241408684</c:v>
                </c:pt>
                <c:pt idx="4">
                  <c:v>103.09314025607581</c:v>
                </c:pt>
                <c:pt idx="5">
                  <c:v>103.92543100771067</c:v>
                </c:pt>
                <c:pt idx="6">
                  <c:v>106.26613783373706</c:v>
                </c:pt>
                <c:pt idx="7">
                  <c:v>105.73730490412684</c:v>
                </c:pt>
                <c:pt idx="8">
                  <c:v>106.24839176227363</c:v>
                </c:pt>
                <c:pt idx="9">
                  <c:v>106.87394078135952</c:v>
                </c:pt>
                <c:pt idx="10">
                  <c:v>109.42848776852023</c:v>
                </c:pt>
                <c:pt idx="11">
                  <c:v>108.69823692780012</c:v>
                </c:pt>
                <c:pt idx="12">
                  <c:v>109.3521796612275</c:v>
                </c:pt>
                <c:pt idx="13">
                  <c:v>110.06734634120372</c:v>
                </c:pt>
                <c:pt idx="14">
                  <c:v>112.05046982724201</c:v>
                </c:pt>
                <c:pt idx="15">
                  <c:v>111.43911766532683</c:v>
                </c:pt>
                <c:pt idx="16">
                  <c:v>112.417813506535</c:v>
                </c:pt>
                <c:pt idx="17">
                  <c:v>113.41159350848706</c:v>
                </c:pt>
                <c:pt idx="18">
                  <c:v>115.74165269163539</c:v>
                </c:pt>
                <c:pt idx="19">
                  <c:v>115.36987249447654</c:v>
                </c:pt>
                <c:pt idx="20">
                  <c:v>115.95638015634289</c:v>
                </c:pt>
                <c:pt idx="21">
                  <c:v>116.03535017435516</c:v>
                </c:pt>
                <c:pt idx="22">
                  <c:v>118.74517528682087</c:v>
                </c:pt>
                <c:pt idx="23">
                  <c:v>117.85787171364939</c:v>
                </c:pt>
                <c:pt idx="24">
                  <c:v>117.65734110611264</c:v>
                </c:pt>
              </c:numCache>
            </c:numRef>
          </c:val>
          <c:smooth val="0"/>
          <c:extLst>
            <c:ext xmlns:c16="http://schemas.microsoft.com/office/drawing/2014/chart" uri="{C3380CC4-5D6E-409C-BE32-E72D297353CC}">
              <c16:uniqueId val="{00000000-32BD-4717-A1AB-6D1162D256F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103.39570898532023</c:v>
                </c:pt>
                <c:pt idx="2">
                  <c:v>106.38812711727698</c:v>
                </c:pt>
                <c:pt idx="3">
                  <c:v>103.64574931440555</c:v>
                </c:pt>
                <c:pt idx="4">
                  <c:v>102.55686401032425</c:v>
                </c:pt>
                <c:pt idx="5">
                  <c:v>104.58944991127601</c:v>
                </c:pt>
                <c:pt idx="6">
                  <c:v>107.02532666559121</c:v>
                </c:pt>
                <c:pt idx="7">
                  <c:v>105.29924181319568</c:v>
                </c:pt>
                <c:pt idx="8">
                  <c:v>104.05710598483626</c:v>
                </c:pt>
                <c:pt idx="9">
                  <c:v>107.84804000645265</c:v>
                </c:pt>
                <c:pt idx="10">
                  <c:v>111.42119696725278</c:v>
                </c:pt>
                <c:pt idx="11">
                  <c:v>109.64671721245362</c:v>
                </c:pt>
                <c:pt idx="12">
                  <c:v>108.92079367639941</c:v>
                </c:pt>
                <c:pt idx="13">
                  <c:v>111.86481690595258</c:v>
                </c:pt>
                <c:pt idx="14">
                  <c:v>116.51879335376674</c:v>
                </c:pt>
                <c:pt idx="15">
                  <c:v>115.31698661074368</c:v>
                </c:pt>
                <c:pt idx="16">
                  <c:v>114.53460235521857</c:v>
                </c:pt>
                <c:pt idx="17">
                  <c:v>117.13986126794644</c:v>
                </c:pt>
                <c:pt idx="18">
                  <c:v>121.6405871914825</c:v>
                </c:pt>
                <c:pt idx="19">
                  <c:v>119.47894821745442</c:v>
                </c:pt>
                <c:pt idx="20">
                  <c:v>119.1240522664946</c:v>
                </c:pt>
                <c:pt idx="21">
                  <c:v>121.51959993547345</c:v>
                </c:pt>
                <c:pt idx="22">
                  <c:v>125.54444265204066</c:v>
                </c:pt>
                <c:pt idx="23">
                  <c:v>123.5360542022907</c:v>
                </c:pt>
                <c:pt idx="24">
                  <c:v>120.00322632682692</c:v>
                </c:pt>
              </c:numCache>
            </c:numRef>
          </c:val>
          <c:smooth val="0"/>
          <c:extLst>
            <c:ext xmlns:c16="http://schemas.microsoft.com/office/drawing/2014/chart" uri="{C3380CC4-5D6E-409C-BE32-E72D297353CC}">
              <c16:uniqueId val="{00000001-32BD-4717-A1AB-6D1162D256F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102.39896435939966</c:v>
                </c:pt>
                <c:pt idx="2">
                  <c:v>100.69986649945386</c:v>
                </c:pt>
                <c:pt idx="3">
                  <c:v>100.50972935798374</c:v>
                </c:pt>
                <c:pt idx="4">
                  <c:v>96.925441967717134</c:v>
                </c:pt>
                <c:pt idx="5">
                  <c:v>97.876127675067764</c:v>
                </c:pt>
                <c:pt idx="6">
                  <c:v>95.529754439904522</c:v>
                </c:pt>
                <c:pt idx="7">
                  <c:v>96.16489340183665</c:v>
                </c:pt>
                <c:pt idx="8">
                  <c:v>96.205348112787732</c:v>
                </c:pt>
                <c:pt idx="9">
                  <c:v>97.847809377402001</c:v>
                </c:pt>
                <c:pt idx="10">
                  <c:v>95.590436506331173</c:v>
                </c:pt>
                <c:pt idx="11">
                  <c:v>95.064525263966999</c:v>
                </c:pt>
                <c:pt idx="12">
                  <c:v>94.267567458230502</c:v>
                </c:pt>
                <c:pt idx="13">
                  <c:v>96.395485254257864</c:v>
                </c:pt>
                <c:pt idx="14">
                  <c:v>93.527246247825559</c:v>
                </c:pt>
                <c:pt idx="15">
                  <c:v>93.155062907075532</c:v>
                </c:pt>
                <c:pt idx="16">
                  <c:v>92.65342449128201</c:v>
                </c:pt>
                <c:pt idx="17">
                  <c:v>94.761114931833816</c:v>
                </c:pt>
                <c:pt idx="18">
                  <c:v>92.366196043529271</c:v>
                </c:pt>
                <c:pt idx="19">
                  <c:v>91.480237873700389</c:v>
                </c:pt>
                <c:pt idx="20">
                  <c:v>90.841053440673164</c:v>
                </c:pt>
                <c:pt idx="21">
                  <c:v>92.997289534366274</c:v>
                </c:pt>
                <c:pt idx="22">
                  <c:v>89.971277155224726</c:v>
                </c:pt>
                <c:pt idx="23">
                  <c:v>90.444597273352485</c:v>
                </c:pt>
                <c:pt idx="24">
                  <c:v>88.276224766374042</c:v>
                </c:pt>
              </c:numCache>
            </c:numRef>
          </c:val>
          <c:smooth val="0"/>
          <c:extLst>
            <c:ext xmlns:c16="http://schemas.microsoft.com/office/drawing/2014/chart" uri="{C3380CC4-5D6E-409C-BE32-E72D297353CC}">
              <c16:uniqueId val="{00000002-32BD-4717-A1AB-6D1162D256F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2BD-4717-A1AB-6D1162D256F6}"/>
                </c:ext>
              </c:extLst>
            </c:dLbl>
            <c:dLbl>
              <c:idx val="1"/>
              <c:delete val="1"/>
              <c:extLst>
                <c:ext xmlns:c15="http://schemas.microsoft.com/office/drawing/2012/chart" uri="{CE6537A1-D6FC-4f65-9D91-7224C49458BB}"/>
                <c:ext xmlns:c16="http://schemas.microsoft.com/office/drawing/2014/chart" uri="{C3380CC4-5D6E-409C-BE32-E72D297353CC}">
                  <c16:uniqueId val="{00000004-32BD-4717-A1AB-6D1162D256F6}"/>
                </c:ext>
              </c:extLst>
            </c:dLbl>
            <c:dLbl>
              <c:idx val="2"/>
              <c:delete val="1"/>
              <c:extLst>
                <c:ext xmlns:c15="http://schemas.microsoft.com/office/drawing/2012/chart" uri="{CE6537A1-D6FC-4f65-9D91-7224C49458BB}"/>
                <c:ext xmlns:c16="http://schemas.microsoft.com/office/drawing/2014/chart" uri="{C3380CC4-5D6E-409C-BE32-E72D297353CC}">
                  <c16:uniqueId val="{00000005-32BD-4717-A1AB-6D1162D256F6}"/>
                </c:ext>
              </c:extLst>
            </c:dLbl>
            <c:dLbl>
              <c:idx val="3"/>
              <c:delete val="1"/>
              <c:extLst>
                <c:ext xmlns:c15="http://schemas.microsoft.com/office/drawing/2012/chart" uri="{CE6537A1-D6FC-4f65-9D91-7224C49458BB}"/>
                <c:ext xmlns:c16="http://schemas.microsoft.com/office/drawing/2014/chart" uri="{C3380CC4-5D6E-409C-BE32-E72D297353CC}">
                  <c16:uniqueId val="{00000006-32BD-4717-A1AB-6D1162D256F6}"/>
                </c:ext>
              </c:extLst>
            </c:dLbl>
            <c:dLbl>
              <c:idx val="4"/>
              <c:delete val="1"/>
              <c:extLst>
                <c:ext xmlns:c15="http://schemas.microsoft.com/office/drawing/2012/chart" uri="{CE6537A1-D6FC-4f65-9D91-7224C49458BB}"/>
                <c:ext xmlns:c16="http://schemas.microsoft.com/office/drawing/2014/chart" uri="{C3380CC4-5D6E-409C-BE32-E72D297353CC}">
                  <c16:uniqueId val="{00000007-32BD-4717-A1AB-6D1162D256F6}"/>
                </c:ext>
              </c:extLst>
            </c:dLbl>
            <c:dLbl>
              <c:idx val="5"/>
              <c:delete val="1"/>
              <c:extLst>
                <c:ext xmlns:c15="http://schemas.microsoft.com/office/drawing/2012/chart" uri="{CE6537A1-D6FC-4f65-9D91-7224C49458BB}"/>
                <c:ext xmlns:c16="http://schemas.microsoft.com/office/drawing/2014/chart" uri="{C3380CC4-5D6E-409C-BE32-E72D297353CC}">
                  <c16:uniqueId val="{00000008-32BD-4717-A1AB-6D1162D256F6}"/>
                </c:ext>
              </c:extLst>
            </c:dLbl>
            <c:dLbl>
              <c:idx val="6"/>
              <c:delete val="1"/>
              <c:extLst>
                <c:ext xmlns:c15="http://schemas.microsoft.com/office/drawing/2012/chart" uri="{CE6537A1-D6FC-4f65-9D91-7224C49458BB}"/>
                <c:ext xmlns:c16="http://schemas.microsoft.com/office/drawing/2014/chart" uri="{C3380CC4-5D6E-409C-BE32-E72D297353CC}">
                  <c16:uniqueId val="{00000009-32BD-4717-A1AB-6D1162D256F6}"/>
                </c:ext>
              </c:extLst>
            </c:dLbl>
            <c:dLbl>
              <c:idx val="7"/>
              <c:delete val="1"/>
              <c:extLst>
                <c:ext xmlns:c15="http://schemas.microsoft.com/office/drawing/2012/chart" uri="{CE6537A1-D6FC-4f65-9D91-7224C49458BB}"/>
                <c:ext xmlns:c16="http://schemas.microsoft.com/office/drawing/2014/chart" uri="{C3380CC4-5D6E-409C-BE32-E72D297353CC}">
                  <c16:uniqueId val="{0000000A-32BD-4717-A1AB-6D1162D256F6}"/>
                </c:ext>
              </c:extLst>
            </c:dLbl>
            <c:dLbl>
              <c:idx val="8"/>
              <c:delete val="1"/>
              <c:extLst>
                <c:ext xmlns:c15="http://schemas.microsoft.com/office/drawing/2012/chart" uri="{CE6537A1-D6FC-4f65-9D91-7224C49458BB}"/>
                <c:ext xmlns:c16="http://schemas.microsoft.com/office/drawing/2014/chart" uri="{C3380CC4-5D6E-409C-BE32-E72D297353CC}">
                  <c16:uniqueId val="{0000000B-32BD-4717-A1AB-6D1162D256F6}"/>
                </c:ext>
              </c:extLst>
            </c:dLbl>
            <c:dLbl>
              <c:idx val="9"/>
              <c:delete val="1"/>
              <c:extLst>
                <c:ext xmlns:c15="http://schemas.microsoft.com/office/drawing/2012/chart" uri="{CE6537A1-D6FC-4f65-9D91-7224C49458BB}"/>
                <c:ext xmlns:c16="http://schemas.microsoft.com/office/drawing/2014/chart" uri="{C3380CC4-5D6E-409C-BE32-E72D297353CC}">
                  <c16:uniqueId val="{0000000C-32BD-4717-A1AB-6D1162D256F6}"/>
                </c:ext>
              </c:extLst>
            </c:dLbl>
            <c:dLbl>
              <c:idx val="10"/>
              <c:delete val="1"/>
              <c:extLst>
                <c:ext xmlns:c15="http://schemas.microsoft.com/office/drawing/2012/chart" uri="{CE6537A1-D6FC-4f65-9D91-7224C49458BB}"/>
                <c:ext xmlns:c16="http://schemas.microsoft.com/office/drawing/2014/chart" uri="{C3380CC4-5D6E-409C-BE32-E72D297353CC}">
                  <c16:uniqueId val="{0000000D-32BD-4717-A1AB-6D1162D256F6}"/>
                </c:ext>
              </c:extLst>
            </c:dLbl>
            <c:dLbl>
              <c:idx val="11"/>
              <c:delete val="1"/>
              <c:extLst>
                <c:ext xmlns:c15="http://schemas.microsoft.com/office/drawing/2012/chart" uri="{CE6537A1-D6FC-4f65-9D91-7224C49458BB}"/>
                <c:ext xmlns:c16="http://schemas.microsoft.com/office/drawing/2014/chart" uri="{C3380CC4-5D6E-409C-BE32-E72D297353CC}">
                  <c16:uniqueId val="{0000000E-32BD-4717-A1AB-6D1162D256F6}"/>
                </c:ext>
              </c:extLst>
            </c:dLbl>
            <c:dLbl>
              <c:idx val="12"/>
              <c:delete val="1"/>
              <c:extLst>
                <c:ext xmlns:c15="http://schemas.microsoft.com/office/drawing/2012/chart" uri="{CE6537A1-D6FC-4f65-9D91-7224C49458BB}"/>
                <c:ext xmlns:c16="http://schemas.microsoft.com/office/drawing/2014/chart" uri="{C3380CC4-5D6E-409C-BE32-E72D297353CC}">
                  <c16:uniqueId val="{0000000F-32BD-4717-A1AB-6D1162D256F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2BD-4717-A1AB-6D1162D256F6}"/>
                </c:ext>
              </c:extLst>
            </c:dLbl>
            <c:dLbl>
              <c:idx val="14"/>
              <c:delete val="1"/>
              <c:extLst>
                <c:ext xmlns:c15="http://schemas.microsoft.com/office/drawing/2012/chart" uri="{CE6537A1-D6FC-4f65-9D91-7224C49458BB}"/>
                <c:ext xmlns:c16="http://schemas.microsoft.com/office/drawing/2014/chart" uri="{C3380CC4-5D6E-409C-BE32-E72D297353CC}">
                  <c16:uniqueId val="{00000011-32BD-4717-A1AB-6D1162D256F6}"/>
                </c:ext>
              </c:extLst>
            </c:dLbl>
            <c:dLbl>
              <c:idx val="15"/>
              <c:delete val="1"/>
              <c:extLst>
                <c:ext xmlns:c15="http://schemas.microsoft.com/office/drawing/2012/chart" uri="{CE6537A1-D6FC-4f65-9D91-7224C49458BB}"/>
                <c:ext xmlns:c16="http://schemas.microsoft.com/office/drawing/2014/chart" uri="{C3380CC4-5D6E-409C-BE32-E72D297353CC}">
                  <c16:uniqueId val="{00000012-32BD-4717-A1AB-6D1162D256F6}"/>
                </c:ext>
              </c:extLst>
            </c:dLbl>
            <c:dLbl>
              <c:idx val="16"/>
              <c:delete val="1"/>
              <c:extLst>
                <c:ext xmlns:c15="http://schemas.microsoft.com/office/drawing/2012/chart" uri="{CE6537A1-D6FC-4f65-9D91-7224C49458BB}"/>
                <c:ext xmlns:c16="http://schemas.microsoft.com/office/drawing/2014/chart" uri="{C3380CC4-5D6E-409C-BE32-E72D297353CC}">
                  <c16:uniqueId val="{00000013-32BD-4717-A1AB-6D1162D256F6}"/>
                </c:ext>
              </c:extLst>
            </c:dLbl>
            <c:dLbl>
              <c:idx val="17"/>
              <c:delete val="1"/>
              <c:extLst>
                <c:ext xmlns:c15="http://schemas.microsoft.com/office/drawing/2012/chart" uri="{CE6537A1-D6FC-4f65-9D91-7224C49458BB}"/>
                <c:ext xmlns:c16="http://schemas.microsoft.com/office/drawing/2014/chart" uri="{C3380CC4-5D6E-409C-BE32-E72D297353CC}">
                  <c16:uniqueId val="{00000014-32BD-4717-A1AB-6D1162D256F6}"/>
                </c:ext>
              </c:extLst>
            </c:dLbl>
            <c:dLbl>
              <c:idx val="18"/>
              <c:delete val="1"/>
              <c:extLst>
                <c:ext xmlns:c15="http://schemas.microsoft.com/office/drawing/2012/chart" uri="{CE6537A1-D6FC-4f65-9D91-7224C49458BB}"/>
                <c:ext xmlns:c16="http://schemas.microsoft.com/office/drawing/2014/chart" uri="{C3380CC4-5D6E-409C-BE32-E72D297353CC}">
                  <c16:uniqueId val="{00000015-32BD-4717-A1AB-6D1162D256F6}"/>
                </c:ext>
              </c:extLst>
            </c:dLbl>
            <c:dLbl>
              <c:idx val="19"/>
              <c:delete val="1"/>
              <c:extLst>
                <c:ext xmlns:c15="http://schemas.microsoft.com/office/drawing/2012/chart" uri="{CE6537A1-D6FC-4f65-9D91-7224C49458BB}"/>
                <c:ext xmlns:c16="http://schemas.microsoft.com/office/drawing/2014/chart" uri="{C3380CC4-5D6E-409C-BE32-E72D297353CC}">
                  <c16:uniqueId val="{00000016-32BD-4717-A1AB-6D1162D256F6}"/>
                </c:ext>
              </c:extLst>
            </c:dLbl>
            <c:dLbl>
              <c:idx val="20"/>
              <c:delete val="1"/>
              <c:extLst>
                <c:ext xmlns:c15="http://schemas.microsoft.com/office/drawing/2012/chart" uri="{CE6537A1-D6FC-4f65-9D91-7224C49458BB}"/>
                <c:ext xmlns:c16="http://schemas.microsoft.com/office/drawing/2014/chart" uri="{C3380CC4-5D6E-409C-BE32-E72D297353CC}">
                  <c16:uniqueId val="{00000017-32BD-4717-A1AB-6D1162D256F6}"/>
                </c:ext>
              </c:extLst>
            </c:dLbl>
            <c:dLbl>
              <c:idx val="21"/>
              <c:delete val="1"/>
              <c:extLst>
                <c:ext xmlns:c15="http://schemas.microsoft.com/office/drawing/2012/chart" uri="{CE6537A1-D6FC-4f65-9D91-7224C49458BB}"/>
                <c:ext xmlns:c16="http://schemas.microsoft.com/office/drawing/2014/chart" uri="{C3380CC4-5D6E-409C-BE32-E72D297353CC}">
                  <c16:uniqueId val="{00000018-32BD-4717-A1AB-6D1162D256F6}"/>
                </c:ext>
              </c:extLst>
            </c:dLbl>
            <c:dLbl>
              <c:idx val="22"/>
              <c:delete val="1"/>
              <c:extLst>
                <c:ext xmlns:c15="http://schemas.microsoft.com/office/drawing/2012/chart" uri="{CE6537A1-D6FC-4f65-9D91-7224C49458BB}"/>
                <c:ext xmlns:c16="http://schemas.microsoft.com/office/drawing/2014/chart" uri="{C3380CC4-5D6E-409C-BE32-E72D297353CC}">
                  <c16:uniqueId val="{00000019-32BD-4717-A1AB-6D1162D256F6}"/>
                </c:ext>
              </c:extLst>
            </c:dLbl>
            <c:dLbl>
              <c:idx val="23"/>
              <c:delete val="1"/>
              <c:extLst>
                <c:ext xmlns:c15="http://schemas.microsoft.com/office/drawing/2012/chart" uri="{CE6537A1-D6FC-4f65-9D91-7224C49458BB}"/>
                <c:ext xmlns:c16="http://schemas.microsoft.com/office/drawing/2014/chart" uri="{C3380CC4-5D6E-409C-BE32-E72D297353CC}">
                  <c16:uniqueId val="{0000001A-32BD-4717-A1AB-6D1162D256F6}"/>
                </c:ext>
              </c:extLst>
            </c:dLbl>
            <c:dLbl>
              <c:idx val="24"/>
              <c:delete val="1"/>
              <c:extLst>
                <c:ext xmlns:c15="http://schemas.microsoft.com/office/drawing/2012/chart" uri="{CE6537A1-D6FC-4f65-9D91-7224C49458BB}"/>
                <c:ext xmlns:c16="http://schemas.microsoft.com/office/drawing/2014/chart" uri="{C3380CC4-5D6E-409C-BE32-E72D297353CC}">
                  <c16:uniqueId val="{0000001B-32BD-4717-A1AB-6D1162D256F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2BD-4717-A1AB-6D1162D256F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Osnabrück (03459)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132601</v>
      </c>
      <c r="F11" s="238">
        <v>132827</v>
      </c>
      <c r="G11" s="238">
        <v>133827</v>
      </c>
      <c r="H11" s="238">
        <v>130773</v>
      </c>
      <c r="I11" s="265">
        <v>130684</v>
      </c>
      <c r="J11" s="263">
        <v>1917</v>
      </c>
      <c r="K11" s="266">
        <v>1.466897248324202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22.377659293670487</v>
      </c>
      <c r="E13" s="115">
        <v>29673</v>
      </c>
      <c r="F13" s="114">
        <v>29377</v>
      </c>
      <c r="G13" s="114">
        <v>30068</v>
      </c>
      <c r="H13" s="114">
        <v>29913</v>
      </c>
      <c r="I13" s="140">
        <v>29643</v>
      </c>
      <c r="J13" s="115">
        <v>30</v>
      </c>
      <c r="K13" s="116">
        <v>0.10120433154539014</v>
      </c>
    </row>
    <row r="14" spans="1:255" ht="14.1" customHeight="1" x14ac:dyDescent="0.2">
      <c r="A14" s="306" t="s">
        <v>230</v>
      </c>
      <c r="B14" s="307"/>
      <c r="C14" s="308"/>
      <c r="D14" s="113">
        <v>59.80196227781088</v>
      </c>
      <c r="E14" s="115">
        <v>79298</v>
      </c>
      <c r="F14" s="114">
        <v>79701</v>
      </c>
      <c r="G14" s="114">
        <v>80165</v>
      </c>
      <c r="H14" s="114">
        <v>77755</v>
      </c>
      <c r="I14" s="140">
        <v>77974</v>
      </c>
      <c r="J14" s="115">
        <v>1324</v>
      </c>
      <c r="K14" s="116">
        <v>1.6980018980685869</v>
      </c>
    </row>
    <row r="15" spans="1:255" ht="14.1" customHeight="1" x14ac:dyDescent="0.2">
      <c r="A15" s="306" t="s">
        <v>231</v>
      </c>
      <c r="B15" s="307"/>
      <c r="C15" s="308"/>
      <c r="D15" s="113">
        <v>9.6107872489649395</v>
      </c>
      <c r="E15" s="115">
        <v>12744</v>
      </c>
      <c r="F15" s="114">
        <v>12771</v>
      </c>
      <c r="G15" s="114">
        <v>12767</v>
      </c>
      <c r="H15" s="114">
        <v>12513</v>
      </c>
      <c r="I15" s="140">
        <v>12522</v>
      </c>
      <c r="J15" s="115">
        <v>222</v>
      </c>
      <c r="K15" s="116">
        <v>1.7728797316722569</v>
      </c>
    </row>
    <row r="16" spans="1:255" ht="14.1" customHeight="1" x14ac:dyDescent="0.2">
      <c r="A16" s="306" t="s">
        <v>232</v>
      </c>
      <c r="B16" s="307"/>
      <c r="C16" s="308"/>
      <c r="D16" s="113">
        <v>7.3958718260043286</v>
      </c>
      <c r="E16" s="115">
        <v>9807</v>
      </c>
      <c r="F16" s="114">
        <v>9900</v>
      </c>
      <c r="G16" s="114">
        <v>9757</v>
      </c>
      <c r="H16" s="114">
        <v>9524</v>
      </c>
      <c r="I16" s="140">
        <v>9492</v>
      </c>
      <c r="J16" s="115">
        <v>315</v>
      </c>
      <c r="K16" s="116">
        <v>3.3185840707964602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1.3174862934668667</v>
      </c>
      <c r="E18" s="115">
        <v>1747</v>
      </c>
      <c r="F18" s="114">
        <v>1663</v>
      </c>
      <c r="G18" s="114">
        <v>1808</v>
      </c>
      <c r="H18" s="114">
        <v>1831</v>
      </c>
      <c r="I18" s="140">
        <v>1726</v>
      </c>
      <c r="J18" s="115">
        <v>21</v>
      </c>
      <c r="K18" s="116">
        <v>1.216685979142526</v>
      </c>
    </row>
    <row r="19" spans="1:255" ht="14.1" customHeight="1" x14ac:dyDescent="0.2">
      <c r="A19" s="306" t="s">
        <v>235</v>
      </c>
      <c r="B19" s="307" t="s">
        <v>236</v>
      </c>
      <c r="C19" s="308"/>
      <c r="D19" s="113">
        <v>0.93211966727249418</v>
      </c>
      <c r="E19" s="115">
        <v>1236</v>
      </c>
      <c r="F19" s="114">
        <v>1149</v>
      </c>
      <c r="G19" s="114">
        <v>1289</v>
      </c>
      <c r="H19" s="114">
        <v>1303</v>
      </c>
      <c r="I19" s="140">
        <v>1211</v>
      </c>
      <c r="J19" s="115">
        <v>25</v>
      </c>
      <c r="K19" s="116">
        <v>2.0644095788604457</v>
      </c>
    </row>
    <row r="20" spans="1:255" ht="14.1" customHeight="1" x14ac:dyDescent="0.2">
      <c r="A20" s="306">
        <v>12</v>
      </c>
      <c r="B20" s="307" t="s">
        <v>237</v>
      </c>
      <c r="C20" s="308"/>
      <c r="D20" s="113">
        <v>1.1372463254424929</v>
      </c>
      <c r="E20" s="115">
        <v>1508</v>
      </c>
      <c r="F20" s="114">
        <v>1480</v>
      </c>
      <c r="G20" s="114">
        <v>1574</v>
      </c>
      <c r="H20" s="114">
        <v>1539</v>
      </c>
      <c r="I20" s="140">
        <v>1511</v>
      </c>
      <c r="J20" s="115">
        <v>-3</v>
      </c>
      <c r="K20" s="116">
        <v>-0.19854401058901389</v>
      </c>
    </row>
    <row r="21" spans="1:255" ht="14.1" customHeight="1" x14ac:dyDescent="0.2">
      <c r="A21" s="306">
        <v>21</v>
      </c>
      <c r="B21" s="307" t="s">
        <v>238</v>
      </c>
      <c r="C21" s="308"/>
      <c r="D21" s="113">
        <v>0.54373647257562163</v>
      </c>
      <c r="E21" s="115">
        <v>721</v>
      </c>
      <c r="F21" s="114">
        <v>711</v>
      </c>
      <c r="G21" s="114">
        <v>802</v>
      </c>
      <c r="H21" s="114">
        <v>636</v>
      </c>
      <c r="I21" s="140">
        <v>637</v>
      </c>
      <c r="J21" s="115">
        <v>84</v>
      </c>
      <c r="K21" s="116">
        <v>13.186813186813186</v>
      </c>
    </row>
    <row r="22" spans="1:255" ht="14.1" customHeight="1" x14ac:dyDescent="0.2">
      <c r="A22" s="306">
        <v>22</v>
      </c>
      <c r="B22" s="307" t="s">
        <v>239</v>
      </c>
      <c r="C22" s="308"/>
      <c r="D22" s="113">
        <v>3.392131281061229</v>
      </c>
      <c r="E22" s="115">
        <v>4498</v>
      </c>
      <c r="F22" s="114">
        <v>4574</v>
      </c>
      <c r="G22" s="114">
        <v>4595</v>
      </c>
      <c r="H22" s="114">
        <v>4533</v>
      </c>
      <c r="I22" s="140">
        <v>4539</v>
      </c>
      <c r="J22" s="115">
        <v>-41</v>
      </c>
      <c r="K22" s="116">
        <v>-0.90328266137915836</v>
      </c>
    </row>
    <row r="23" spans="1:255" ht="14.1" customHeight="1" x14ac:dyDescent="0.2">
      <c r="A23" s="306">
        <v>23</v>
      </c>
      <c r="B23" s="307" t="s">
        <v>240</v>
      </c>
      <c r="C23" s="308"/>
      <c r="D23" s="113">
        <v>1.2398096545274921</v>
      </c>
      <c r="E23" s="115">
        <v>1644</v>
      </c>
      <c r="F23" s="114">
        <v>1665</v>
      </c>
      <c r="G23" s="114">
        <v>1695</v>
      </c>
      <c r="H23" s="114">
        <v>1660</v>
      </c>
      <c r="I23" s="140">
        <v>1670</v>
      </c>
      <c r="J23" s="115">
        <v>-26</v>
      </c>
      <c r="K23" s="116">
        <v>-1.5568862275449102</v>
      </c>
    </row>
    <row r="24" spans="1:255" ht="14.1" customHeight="1" x14ac:dyDescent="0.2">
      <c r="A24" s="306">
        <v>24</v>
      </c>
      <c r="B24" s="307" t="s">
        <v>241</v>
      </c>
      <c r="C24" s="308"/>
      <c r="D24" s="113">
        <v>5.2714534581187174</v>
      </c>
      <c r="E24" s="115">
        <v>6990</v>
      </c>
      <c r="F24" s="114">
        <v>7179</v>
      </c>
      <c r="G24" s="114">
        <v>7319</v>
      </c>
      <c r="H24" s="114">
        <v>7217</v>
      </c>
      <c r="I24" s="140">
        <v>7305</v>
      </c>
      <c r="J24" s="115">
        <v>-315</v>
      </c>
      <c r="K24" s="116">
        <v>-4.3121149897330593</v>
      </c>
    </row>
    <row r="25" spans="1:255" ht="14.1" customHeight="1" x14ac:dyDescent="0.2">
      <c r="A25" s="306">
        <v>25</v>
      </c>
      <c r="B25" s="307" t="s">
        <v>242</v>
      </c>
      <c r="C25" s="308"/>
      <c r="D25" s="113">
        <v>5.9396233814224626</v>
      </c>
      <c r="E25" s="115">
        <v>7876</v>
      </c>
      <c r="F25" s="114">
        <v>8012</v>
      </c>
      <c r="G25" s="114">
        <v>8095</v>
      </c>
      <c r="H25" s="114">
        <v>7869</v>
      </c>
      <c r="I25" s="140">
        <v>7896</v>
      </c>
      <c r="J25" s="115">
        <v>-20</v>
      </c>
      <c r="K25" s="116">
        <v>-0.25329280648429586</v>
      </c>
    </row>
    <row r="26" spans="1:255" ht="14.1" customHeight="1" x14ac:dyDescent="0.2">
      <c r="A26" s="306">
        <v>26</v>
      </c>
      <c r="B26" s="307" t="s">
        <v>243</v>
      </c>
      <c r="C26" s="308"/>
      <c r="D26" s="113">
        <v>2.5075225677031092</v>
      </c>
      <c r="E26" s="115">
        <v>3325</v>
      </c>
      <c r="F26" s="114">
        <v>3353</v>
      </c>
      <c r="G26" s="114">
        <v>3386</v>
      </c>
      <c r="H26" s="114">
        <v>3281</v>
      </c>
      <c r="I26" s="140">
        <v>3281</v>
      </c>
      <c r="J26" s="115">
        <v>44</v>
      </c>
      <c r="K26" s="116">
        <v>1.3410545565376411</v>
      </c>
    </row>
    <row r="27" spans="1:255" ht="14.1" customHeight="1" x14ac:dyDescent="0.2">
      <c r="A27" s="306">
        <v>27</v>
      </c>
      <c r="B27" s="307" t="s">
        <v>244</v>
      </c>
      <c r="C27" s="308"/>
      <c r="D27" s="113">
        <v>2.6553344243256083</v>
      </c>
      <c r="E27" s="115">
        <v>3521</v>
      </c>
      <c r="F27" s="114">
        <v>3551</v>
      </c>
      <c r="G27" s="114">
        <v>3569</v>
      </c>
      <c r="H27" s="114">
        <v>3489</v>
      </c>
      <c r="I27" s="140">
        <v>3480</v>
      </c>
      <c r="J27" s="115">
        <v>41</v>
      </c>
      <c r="K27" s="116">
        <v>1.1781609195402298</v>
      </c>
    </row>
    <row r="28" spans="1:255" ht="14.1" customHeight="1" x14ac:dyDescent="0.2">
      <c r="A28" s="306">
        <v>28</v>
      </c>
      <c r="B28" s="307" t="s">
        <v>245</v>
      </c>
      <c r="C28" s="308"/>
      <c r="D28" s="113">
        <v>0.46078083875687215</v>
      </c>
      <c r="E28" s="115">
        <v>611</v>
      </c>
      <c r="F28" s="114">
        <v>599</v>
      </c>
      <c r="G28" s="114">
        <v>611</v>
      </c>
      <c r="H28" s="114">
        <v>611</v>
      </c>
      <c r="I28" s="140">
        <v>600</v>
      </c>
      <c r="J28" s="115">
        <v>11</v>
      </c>
      <c r="K28" s="116">
        <v>1.8333333333333333</v>
      </c>
    </row>
    <row r="29" spans="1:255" ht="14.1" customHeight="1" x14ac:dyDescent="0.2">
      <c r="A29" s="306">
        <v>29</v>
      </c>
      <c r="B29" s="307" t="s">
        <v>246</v>
      </c>
      <c r="C29" s="308"/>
      <c r="D29" s="113">
        <v>7.6387055904555776</v>
      </c>
      <c r="E29" s="115">
        <v>10129</v>
      </c>
      <c r="F29" s="114">
        <v>10013</v>
      </c>
      <c r="G29" s="114">
        <v>10392</v>
      </c>
      <c r="H29" s="114">
        <v>10234</v>
      </c>
      <c r="I29" s="140">
        <v>10183</v>
      </c>
      <c r="J29" s="115">
        <v>-54</v>
      </c>
      <c r="K29" s="116">
        <v>-0.53029559069036625</v>
      </c>
    </row>
    <row r="30" spans="1:255" ht="14.1" customHeight="1" x14ac:dyDescent="0.2">
      <c r="A30" s="306" t="s">
        <v>247</v>
      </c>
      <c r="B30" s="307" t="s">
        <v>248</v>
      </c>
      <c r="C30" s="308"/>
      <c r="D30" s="113">
        <v>6.6289092842437087</v>
      </c>
      <c r="E30" s="115">
        <v>8790</v>
      </c>
      <c r="F30" s="114">
        <v>8633</v>
      </c>
      <c r="G30" s="114">
        <v>9025</v>
      </c>
      <c r="H30" s="114">
        <v>8911</v>
      </c>
      <c r="I30" s="140">
        <v>8852</v>
      </c>
      <c r="J30" s="115">
        <v>-62</v>
      </c>
      <c r="K30" s="116">
        <v>-0.7004066877541798</v>
      </c>
    </row>
    <row r="31" spans="1:255" ht="14.1" customHeight="1" x14ac:dyDescent="0.2">
      <c r="A31" s="306" t="s">
        <v>249</v>
      </c>
      <c r="B31" s="307" t="s">
        <v>250</v>
      </c>
      <c r="C31" s="308"/>
      <c r="D31" s="113">
        <v>0.99923831645311878</v>
      </c>
      <c r="E31" s="115">
        <v>1325</v>
      </c>
      <c r="F31" s="114">
        <v>1366</v>
      </c>
      <c r="G31" s="114">
        <v>1353</v>
      </c>
      <c r="H31" s="114">
        <v>1309</v>
      </c>
      <c r="I31" s="140">
        <v>1317</v>
      </c>
      <c r="J31" s="115">
        <v>8</v>
      </c>
      <c r="K31" s="116">
        <v>0.60744115413819288</v>
      </c>
    </row>
    <row r="32" spans="1:255" ht="14.1" customHeight="1" x14ac:dyDescent="0.2">
      <c r="A32" s="306">
        <v>31</v>
      </c>
      <c r="B32" s="307" t="s">
        <v>251</v>
      </c>
      <c r="C32" s="308"/>
      <c r="D32" s="113">
        <v>0.61085512175624623</v>
      </c>
      <c r="E32" s="115">
        <v>810</v>
      </c>
      <c r="F32" s="114">
        <v>799</v>
      </c>
      <c r="G32" s="114">
        <v>801</v>
      </c>
      <c r="H32" s="114">
        <v>788</v>
      </c>
      <c r="I32" s="140">
        <v>786</v>
      </c>
      <c r="J32" s="115">
        <v>24</v>
      </c>
      <c r="K32" s="116">
        <v>3.053435114503817</v>
      </c>
    </row>
    <row r="33" spans="1:11" ht="14.1" customHeight="1" x14ac:dyDescent="0.2">
      <c r="A33" s="306">
        <v>32</v>
      </c>
      <c r="B33" s="307" t="s">
        <v>252</v>
      </c>
      <c r="C33" s="308"/>
      <c r="D33" s="113">
        <v>2.3302991681812353</v>
      </c>
      <c r="E33" s="115">
        <v>3090</v>
      </c>
      <c r="F33" s="114">
        <v>3021</v>
      </c>
      <c r="G33" s="114">
        <v>3090</v>
      </c>
      <c r="H33" s="114">
        <v>3019</v>
      </c>
      <c r="I33" s="140">
        <v>2992</v>
      </c>
      <c r="J33" s="115">
        <v>98</v>
      </c>
      <c r="K33" s="116">
        <v>3.2754010695187166</v>
      </c>
    </row>
    <row r="34" spans="1:11" ht="14.1" customHeight="1" x14ac:dyDescent="0.2">
      <c r="A34" s="306">
        <v>33</v>
      </c>
      <c r="B34" s="307" t="s">
        <v>253</v>
      </c>
      <c r="C34" s="308"/>
      <c r="D34" s="113">
        <v>1.4924472666118658</v>
      </c>
      <c r="E34" s="115">
        <v>1979</v>
      </c>
      <c r="F34" s="114">
        <v>1943</v>
      </c>
      <c r="G34" s="114">
        <v>1998</v>
      </c>
      <c r="H34" s="114">
        <v>1962</v>
      </c>
      <c r="I34" s="140">
        <v>1951</v>
      </c>
      <c r="J34" s="115">
        <v>28</v>
      </c>
      <c r="K34" s="116">
        <v>1.4351614556637622</v>
      </c>
    </row>
    <row r="35" spans="1:11" ht="14.1" customHeight="1" x14ac:dyDescent="0.2">
      <c r="A35" s="306">
        <v>34</v>
      </c>
      <c r="B35" s="307" t="s">
        <v>254</v>
      </c>
      <c r="C35" s="308"/>
      <c r="D35" s="113">
        <v>1.9404076892331128</v>
      </c>
      <c r="E35" s="115">
        <v>2573</v>
      </c>
      <c r="F35" s="114">
        <v>2586</v>
      </c>
      <c r="G35" s="114">
        <v>2588</v>
      </c>
      <c r="H35" s="114">
        <v>2483</v>
      </c>
      <c r="I35" s="140">
        <v>2475</v>
      </c>
      <c r="J35" s="115">
        <v>98</v>
      </c>
      <c r="K35" s="116">
        <v>3.9595959595959598</v>
      </c>
    </row>
    <row r="36" spans="1:11" ht="14.1" customHeight="1" x14ac:dyDescent="0.2">
      <c r="A36" s="306">
        <v>41</v>
      </c>
      <c r="B36" s="307" t="s">
        <v>255</v>
      </c>
      <c r="C36" s="308"/>
      <c r="D36" s="113">
        <v>0.97585991055874388</v>
      </c>
      <c r="E36" s="115">
        <v>1294</v>
      </c>
      <c r="F36" s="114">
        <v>1276</v>
      </c>
      <c r="G36" s="114">
        <v>1280</v>
      </c>
      <c r="H36" s="114">
        <v>1253</v>
      </c>
      <c r="I36" s="140">
        <v>1227</v>
      </c>
      <c r="J36" s="115">
        <v>67</v>
      </c>
      <c r="K36" s="116">
        <v>5.4604726976365114</v>
      </c>
    </row>
    <row r="37" spans="1:11" ht="14.1" customHeight="1" x14ac:dyDescent="0.2">
      <c r="A37" s="306">
        <v>42</v>
      </c>
      <c r="B37" s="307" t="s">
        <v>256</v>
      </c>
      <c r="C37" s="308"/>
      <c r="D37" s="113">
        <v>0.10407161333624936</v>
      </c>
      <c r="E37" s="115">
        <v>138</v>
      </c>
      <c r="F37" s="114">
        <v>139</v>
      </c>
      <c r="G37" s="114">
        <v>138</v>
      </c>
      <c r="H37" s="114">
        <v>135</v>
      </c>
      <c r="I37" s="140">
        <v>137</v>
      </c>
      <c r="J37" s="115">
        <v>1</v>
      </c>
      <c r="K37" s="116">
        <v>0.72992700729927007</v>
      </c>
    </row>
    <row r="38" spans="1:11" ht="14.1" customHeight="1" x14ac:dyDescent="0.2">
      <c r="A38" s="306">
        <v>43</v>
      </c>
      <c r="B38" s="307" t="s">
        <v>257</v>
      </c>
      <c r="C38" s="308"/>
      <c r="D38" s="113">
        <v>1.0776690975181182</v>
      </c>
      <c r="E38" s="115">
        <v>1429</v>
      </c>
      <c r="F38" s="114">
        <v>1418</v>
      </c>
      <c r="G38" s="114">
        <v>1421</v>
      </c>
      <c r="H38" s="114">
        <v>1363</v>
      </c>
      <c r="I38" s="140">
        <v>1346</v>
      </c>
      <c r="J38" s="115">
        <v>83</v>
      </c>
      <c r="K38" s="116">
        <v>6.1664190193164936</v>
      </c>
    </row>
    <row r="39" spans="1:11" ht="14.1" customHeight="1" x14ac:dyDescent="0.2">
      <c r="A39" s="306">
        <v>51</v>
      </c>
      <c r="B39" s="307" t="s">
        <v>258</v>
      </c>
      <c r="C39" s="308"/>
      <c r="D39" s="113">
        <v>8.4486542333768213</v>
      </c>
      <c r="E39" s="115">
        <v>11203</v>
      </c>
      <c r="F39" s="114">
        <v>11186</v>
      </c>
      <c r="G39" s="114">
        <v>11446</v>
      </c>
      <c r="H39" s="114">
        <v>11411</v>
      </c>
      <c r="I39" s="140">
        <v>11494</v>
      </c>
      <c r="J39" s="115">
        <v>-291</v>
      </c>
      <c r="K39" s="116">
        <v>-2.53175569862537</v>
      </c>
    </row>
    <row r="40" spans="1:11" ht="14.1" customHeight="1" x14ac:dyDescent="0.2">
      <c r="A40" s="306" t="s">
        <v>259</v>
      </c>
      <c r="B40" s="307" t="s">
        <v>260</v>
      </c>
      <c r="C40" s="308"/>
      <c r="D40" s="113">
        <v>7.6741502703599522</v>
      </c>
      <c r="E40" s="115">
        <v>10176</v>
      </c>
      <c r="F40" s="114">
        <v>10172</v>
      </c>
      <c r="G40" s="114">
        <v>10420</v>
      </c>
      <c r="H40" s="114">
        <v>10409</v>
      </c>
      <c r="I40" s="140">
        <v>10490</v>
      </c>
      <c r="J40" s="115">
        <v>-314</v>
      </c>
      <c r="K40" s="116">
        <v>-2.9933269780743563</v>
      </c>
    </row>
    <row r="41" spans="1:11" ht="14.1" customHeight="1" x14ac:dyDescent="0.2">
      <c r="A41" s="306"/>
      <c r="B41" s="307" t="s">
        <v>261</v>
      </c>
      <c r="C41" s="308"/>
      <c r="D41" s="113">
        <v>6.8664640538155819</v>
      </c>
      <c r="E41" s="115">
        <v>9105</v>
      </c>
      <c r="F41" s="114">
        <v>9103</v>
      </c>
      <c r="G41" s="114">
        <v>9352</v>
      </c>
      <c r="H41" s="114">
        <v>9377</v>
      </c>
      <c r="I41" s="140">
        <v>9459</v>
      </c>
      <c r="J41" s="115">
        <v>-354</v>
      </c>
      <c r="K41" s="116">
        <v>-3.7424674912781479</v>
      </c>
    </row>
    <row r="42" spans="1:11" ht="14.1" customHeight="1" x14ac:dyDescent="0.2">
      <c r="A42" s="306">
        <v>52</v>
      </c>
      <c r="B42" s="307" t="s">
        <v>262</v>
      </c>
      <c r="C42" s="308"/>
      <c r="D42" s="113">
        <v>4.5180654746193465</v>
      </c>
      <c r="E42" s="115">
        <v>5991</v>
      </c>
      <c r="F42" s="114">
        <v>5954</v>
      </c>
      <c r="G42" s="114">
        <v>5992</v>
      </c>
      <c r="H42" s="114">
        <v>5936</v>
      </c>
      <c r="I42" s="140">
        <v>5887</v>
      </c>
      <c r="J42" s="115">
        <v>104</v>
      </c>
      <c r="K42" s="116">
        <v>1.7666043825377951</v>
      </c>
    </row>
    <row r="43" spans="1:11" ht="14.1" customHeight="1" x14ac:dyDescent="0.2">
      <c r="A43" s="306" t="s">
        <v>263</v>
      </c>
      <c r="B43" s="307" t="s">
        <v>264</v>
      </c>
      <c r="C43" s="308"/>
      <c r="D43" s="113">
        <v>3.9622627280337253</v>
      </c>
      <c r="E43" s="115">
        <v>5254</v>
      </c>
      <c r="F43" s="114">
        <v>5212</v>
      </c>
      <c r="G43" s="114">
        <v>5246</v>
      </c>
      <c r="H43" s="114">
        <v>5212</v>
      </c>
      <c r="I43" s="140">
        <v>5159</v>
      </c>
      <c r="J43" s="115">
        <v>95</v>
      </c>
      <c r="K43" s="116">
        <v>1.8414421399496026</v>
      </c>
    </row>
    <row r="44" spans="1:11" ht="14.1" customHeight="1" x14ac:dyDescent="0.2">
      <c r="A44" s="306">
        <v>53</v>
      </c>
      <c r="B44" s="307" t="s">
        <v>265</v>
      </c>
      <c r="C44" s="308"/>
      <c r="D44" s="113">
        <v>0.38612076831999759</v>
      </c>
      <c r="E44" s="115">
        <v>512</v>
      </c>
      <c r="F44" s="114">
        <v>505</v>
      </c>
      <c r="G44" s="114">
        <v>514</v>
      </c>
      <c r="H44" s="114">
        <v>509</v>
      </c>
      <c r="I44" s="140">
        <v>506</v>
      </c>
      <c r="J44" s="115">
        <v>6</v>
      </c>
      <c r="K44" s="116">
        <v>1.1857707509881423</v>
      </c>
    </row>
    <row r="45" spans="1:11" ht="14.1" customHeight="1" x14ac:dyDescent="0.2">
      <c r="A45" s="306" t="s">
        <v>266</v>
      </c>
      <c r="B45" s="307" t="s">
        <v>267</v>
      </c>
      <c r="C45" s="308"/>
      <c r="D45" s="113">
        <v>0.34992194628999779</v>
      </c>
      <c r="E45" s="115">
        <v>464</v>
      </c>
      <c r="F45" s="114">
        <v>454</v>
      </c>
      <c r="G45" s="114">
        <v>464</v>
      </c>
      <c r="H45" s="114">
        <v>460</v>
      </c>
      <c r="I45" s="140">
        <v>456</v>
      </c>
      <c r="J45" s="115">
        <v>8</v>
      </c>
      <c r="K45" s="116">
        <v>1.7543859649122806</v>
      </c>
    </row>
    <row r="46" spans="1:11" ht="14.1" customHeight="1" x14ac:dyDescent="0.2">
      <c r="A46" s="306">
        <v>54</v>
      </c>
      <c r="B46" s="307" t="s">
        <v>268</v>
      </c>
      <c r="C46" s="308"/>
      <c r="D46" s="113">
        <v>2.5814284960143588</v>
      </c>
      <c r="E46" s="115">
        <v>3423</v>
      </c>
      <c r="F46" s="114">
        <v>3466</v>
      </c>
      <c r="G46" s="114">
        <v>3417</v>
      </c>
      <c r="H46" s="114">
        <v>3242</v>
      </c>
      <c r="I46" s="140">
        <v>3211</v>
      </c>
      <c r="J46" s="115">
        <v>212</v>
      </c>
      <c r="K46" s="116">
        <v>6.6023045780130802</v>
      </c>
    </row>
    <row r="47" spans="1:11" ht="14.1" customHeight="1" x14ac:dyDescent="0.2">
      <c r="A47" s="306">
        <v>61</v>
      </c>
      <c r="B47" s="307" t="s">
        <v>269</v>
      </c>
      <c r="C47" s="308"/>
      <c r="D47" s="113">
        <v>2.7797678750537327</v>
      </c>
      <c r="E47" s="115">
        <v>3686</v>
      </c>
      <c r="F47" s="114">
        <v>3691</v>
      </c>
      <c r="G47" s="114">
        <v>3745</v>
      </c>
      <c r="H47" s="114">
        <v>3670</v>
      </c>
      <c r="I47" s="140">
        <v>3699</v>
      </c>
      <c r="J47" s="115">
        <v>-13</v>
      </c>
      <c r="K47" s="116">
        <v>-0.35144633684779669</v>
      </c>
    </row>
    <row r="48" spans="1:11" ht="14.1" customHeight="1" x14ac:dyDescent="0.2">
      <c r="A48" s="306">
        <v>62</v>
      </c>
      <c r="B48" s="307" t="s">
        <v>270</v>
      </c>
      <c r="C48" s="308"/>
      <c r="D48" s="113">
        <v>6.4697852957368349</v>
      </c>
      <c r="E48" s="115">
        <v>8579</v>
      </c>
      <c r="F48" s="114">
        <v>8681</v>
      </c>
      <c r="G48" s="114">
        <v>8301</v>
      </c>
      <c r="H48" s="114">
        <v>8093</v>
      </c>
      <c r="I48" s="140">
        <v>8139</v>
      </c>
      <c r="J48" s="115">
        <v>440</v>
      </c>
      <c r="K48" s="116">
        <v>5.4060695417127409</v>
      </c>
    </row>
    <row r="49" spans="1:11" ht="14.1" customHeight="1" x14ac:dyDescent="0.2">
      <c r="A49" s="306">
        <v>63</v>
      </c>
      <c r="B49" s="307" t="s">
        <v>271</v>
      </c>
      <c r="C49" s="308"/>
      <c r="D49" s="113">
        <v>1.4675605764662407</v>
      </c>
      <c r="E49" s="115">
        <v>1946</v>
      </c>
      <c r="F49" s="114">
        <v>1902</v>
      </c>
      <c r="G49" s="114">
        <v>1959</v>
      </c>
      <c r="H49" s="114">
        <v>1906</v>
      </c>
      <c r="I49" s="140">
        <v>1864</v>
      </c>
      <c r="J49" s="115">
        <v>82</v>
      </c>
      <c r="K49" s="116">
        <v>4.3991416309012878</v>
      </c>
    </row>
    <row r="50" spans="1:11" ht="14.1" customHeight="1" x14ac:dyDescent="0.2">
      <c r="A50" s="306" t="s">
        <v>272</v>
      </c>
      <c r="B50" s="307" t="s">
        <v>273</v>
      </c>
      <c r="C50" s="308"/>
      <c r="D50" s="113">
        <v>0.29864028174749813</v>
      </c>
      <c r="E50" s="115">
        <v>396</v>
      </c>
      <c r="F50" s="114">
        <v>355</v>
      </c>
      <c r="G50" s="114">
        <v>367</v>
      </c>
      <c r="H50" s="114">
        <v>351</v>
      </c>
      <c r="I50" s="140">
        <v>350</v>
      </c>
      <c r="J50" s="115">
        <v>46</v>
      </c>
      <c r="K50" s="116">
        <v>13.142857142857142</v>
      </c>
    </row>
    <row r="51" spans="1:11" ht="14.1" customHeight="1" x14ac:dyDescent="0.2">
      <c r="A51" s="306" t="s">
        <v>274</v>
      </c>
      <c r="B51" s="307" t="s">
        <v>275</v>
      </c>
      <c r="C51" s="308"/>
      <c r="D51" s="113">
        <v>0.97359748418186887</v>
      </c>
      <c r="E51" s="115">
        <v>1291</v>
      </c>
      <c r="F51" s="114">
        <v>1284</v>
      </c>
      <c r="G51" s="114">
        <v>1310</v>
      </c>
      <c r="H51" s="114">
        <v>1283</v>
      </c>
      <c r="I51" s="140">
        <v>1237</v>
      </c>
      <c r="J51" s="115">
        <v>54</v>
      </c>
      <c r="K51" s="116">
        <v>4.365400161681487</v>
      </c>
    </row>
    <row r="52" spans="1:11" ht="14.1" customHeight="1" x14ac:dyDescent="0.2">
      <c r="A52" s="306">
        <v>71</v>
      </c>
      <c r="B52" s="307" t="s">
        <v>276</v>
      </c>
      <c r="C52" s="308"/>
      <c r="D52" s="113">
        <v>9.4509091183324401</v>
      </c>
      <c r="E52" s="115">
        <v>12532</v>
      </c>
      <c r="F52" s="114">
        <v>12589</v>
      </c>
      <c r="G52" s="114">
        <v>12684</v>
      </c>
      <c r="H52" s="114">
        <v>12339</v>
      </c>
      <c r="I52" s="140">
        <v>12388</v>
      </c>
      <c r="J52" s="115">
        <v>144</v>
      </c>
      <c r="K52" s="116">
        <v>1.1624152405553763</v>
      </c>
    </row>
    <row r="53" spans="1:11" ht="14.1" customHeight="1" x14ac:dyDescent="0.2">
      <c r="A53" s="306" t="s">
        <v>277</v>
      </c>
      <c r="B53" s="307" t="s">
        <v>278</v>
      </c>
      <c r="C53" s="308"/>
      <c r="D53" s="113">
        <v>4.0044946870687248</v>
      </c>
      <c r="E53" s="115">
        <v>5310</v>
      </c>
      <c r="F53" s="114">
        <v>5353</v>
      </c>
      <c r="G53" s="114">
        <v>5394</v>
      </c>
      <c r="H53" s="114">
        <v>5177</v>
      </c>
      <c r="I53" s="140">
        <v>5251</v>
      </c>
      <c r="J53" s="115">
        <v>59</v>
      </c>
      <c r="K53" s="116">
        <v>1.1235955056179776</v>
      </c>
    </row>
    <row r="54" spans="1:11" ht="14.1" customHeight="1" x14ac:dyDescent="0.2">
      <c r="A54" s="306" t="s">
        <v>279</v>
      </c>
      <c r="B54" s="307" t="s">
        <v>280</v>
      </c>
      <c r="C54" s="308"/>
      <c r="D54" s="113">
        <v>4.6523027729805957</v>
      </c>
      <c r="E54" s="115">
        <v>6169</v>
      </c>
      <c r="F54" s="114">
        <v>6180</v>
      </c>
      <c r="G54" s="114">
        <v>6246</v>
      </c>
      <c r="H54" s="114">
        <v>6158</v>
      </c>
      <c r="I54" s="140">
        <v>6136</v>
      </c>
      <c r="J54" s="115">
        <v>33</v>
      </c>
      <c r="K54" s="116">
        <v>0.53780964797913955</v>
      </c>
    </row>
    <row r="55" spans="1:11" ht="14.1" customHeight="1" x14ac:dyDescent="0.2">
      <c r="A55" s="306">
        <v>72</v>
      </c>
      <c r="B55" s="307" t="s">
        <v>281</v>
      </c>
      <c r="C55" s="308"/>
      <c r="D55" s="113">
        <v>2.6002820491549836</v>
      </c>
      <c r="E55" s="115">
        <v>3448</v>
      </c>
      <c r="F55" s="114">
        <v>3462</v>
      </c>
      <c r="G55" s="114">
        <v>3472</v>
      </c>
      <c r="H55" s="114">
        <v>3386</v>
      </c>
      <c r="I55" s="140">
        <v>3409</v>
      </c>
      <c r="J55" s="115">
        <v>39</v>
      </c>
      <c r="K55" s="116">
        <v>1.1440305074801995</v>
      </c>
    </row>
    <row r="56" spans="1:11" ht="14.1" customHeight="1" x14ac:dyDescent="0.2">
      <c r="A56" s="306" t="s">
        <v>282</v>
      </c>
      <c r="B56" s="307" t="s">
        <v>283</v>
      </c>
      <c r="C56" s="308"/>
      <c r="D56" s="113">
        <v>1.1221634829299929</v>
      </c>
      <c r="E56" s="115">
        <v>1488</v>
      </c>
      <c r="F56" s="114">
        <v>1486</v>
      </c>
      <c r="G56" s="114">
        <v>1494</v>
      </c>
      <c r="H56" s="114">
        <v>1455</v>
      </c>
      <c r="I56" s="140">
        <v>1476</v>
      </c>
      <c r="J56" s="115">
        <v>12</v>
      </c>
      <c r="K56" s="116">
        <v>0.81300813008130079</v>
      </c>
    </row>
    <row r="57" spans="1:11" ht="14.1" customHeight="1" x14ac:dyDescent="0.2">
      <c r="A57" s="306" t="s">
        <v>284</v>
      </c>
      <c r="B57" s="307" t="s">
        <v>285</v>
      </c>
      <c r="C57" s="308"/>
      <c r="D57" s="113">
        <v>0.98717204244311885</v>
      </c>
      <c r="E57" s="115">
        <v>1309</v>
      </c>
      <c r="F57" s="114">
        <v>1316</v>
      </c>
      <c r="G57" s="114">
        <v>1315</v>
      </c>
      <c r="H57" s="114">
        <v>1291</v>
      </c>
      <c r="I57" s="140">
        <v>1283</v>
      </c>
      <c r="J57" s="115">
        <v>26</v>
      </c>
      <c r="K57" s="116">
        <v>2.0265003897116136</v>
      </c>
    </row>
    <row r="58" spans="1:11" ht="14.1" customHeight="1" x14ac:dyDescent="0.2">
      <c r="A58" s="306">
        <v>73</v>
      </c>
      <c r="B58" s="307" t="s">
        <v>286</v>
      </c>
      <c r="C58" s="308"/>
      <c r="D58" s="113">
        <v>1.3295525674768667</v>
      </c>
      <c r="E58" s="115">
        <v>1763</v>
      </c>
      <c r="F58" s="114">
        <v>1771</v>
      </c>
      <c r="G58" s="114">
        <v>1763</v>
      </c>
      <c r="H58" s="114">
        <v>1699</v>
      </c>
      <c r="I58" s="140">
        <v>1710</v>
      </c>
      <c r="J58" s="115">
        <v>53</v>
      </c>
      <c r="K58" s="116">
        <v>3.0994152046783627</v>
      </c>
    </row>
    <row r="59" spans="1:11" ht="14.1" customHeight="1" x14ac:dyDescent="0.2">
      <c r="A59" s="306" t="s">
        <v>287</v>
      </c>
      <c r="B59" s="307" t="s">
        <v>288</v>
      </c>
      <c r="C59" s="308"/>
      <c r="D59" s="113">
        <v>1.0603238286287433</v>
      </c>
      <c r="E59" s="115">
        <v>1406</v>
      </c>
      <c r="F59" s="114">
        <v>1408</v>
      </c>
      <c r="G59" s="114">
        <v>1395</v>
      </c>
      <c r="H59" s="114">
        <v>1352</v>
      </c>
      <c r="I59" s="140">
        <v>1352</v>
      </c>
      <c r="J59" s="115">
        <v>54</v>
      </c>
      <c r="K59" s="116">
        <v>3.9940828402366866</v>
      </c>
    </row>
    <row r="60" spans="1:11" ht="14.1" customHeight="1" x14ac:dyDescent="0.2">
      <c r="A60" s="306">
        <v>81</v>
      </c>
      <c r="B60" s="307" t="s">
        <v>289</v>
      </c>
      <c r="C60" s="308"/>
      <c r="D60" s="113">
        <v>8.0270887851524506</v>
      </c>
      <c r="E60" s="115">
        <v>10644</v>
      </c>
      <c r="F60" s="114">
        <v>10612</v>
      </c>
      <c r="G60" s="114">
        <v>10542</v>
      </c>
      <c r="H60" s="114">
        <v>10271</v>
      </c>
      <c r="I60" s="140">
        <v>10289</v>
      </c>
      <c r="J60" s="115">
        <v>355</v>
      </c>
      <c r="K60" s="116">
        <v>3.450286713966372</v>
      </c>
    </row>
    <row r="61" spans="1:11" ht="14.1" customHeight="1" x14ac:dyDescent="0.2">
      <c r="A61" s="306" t="s">
        <v>290</v>
      </c>
      <c r="B61" s="307" t="s">
        <v>291</v>
      </c>
      <c r="C61" s="308"/>
      <c r="D61" s="113">
        <v>2.1281890785137367</v>
      </c>
      <c r="E61" s="115">
        <v>2822</v>
      </c>
      <c r="F61" s="114">
        <v>2817</v>
      </c>
      <c r="G61" s="114">
        <v>2844</v>
      </c>
      <c r="H61" s="114">
        <v>2724</v>
      </c>
      <c r="I61" s="140">
        <v>2759</v>
      </c>
      <c r="J61" s="115">
        <v>63</v>
      </c>
      <c r="K61" s="116">
        <v>2.2834360275462124</v>
      </c>
    </row>
    <row r="62" spans="1:11" ht="14.1" customHeight="1" x14ac:dyDescent="0.2">
      <c r="A62" s="306" t="s">
        <v>292</v>
      </c>
      <c r="B62" s="307" t="s">
        <v>293</v>
      </c>
      <c r="C62" s="308"/>
      <c r="D62" s="113">
        <v>3.2066123181574802</v>
      </c>
      <c r="E62" s="115">
        <v>4252</v>
      </c>
      <c r="F62" s="114">
        <v>4219</v>
      </c>
      <c r="G62" s="114">
        <v>4170</v>
      </c>
      <c r="H62" s="114">
        <v>4086</v>
      </c>
      <c r="I62" s="140">
        <v>4081</v>
      </c>
      <c r="J62" s="115">
        <v>171</v>
      </c>
      <c r="K62" s="116">
        <v>4.1901494731683409</v>
      </c>
    </row>
    <row r="63" spans="1:11" ht="14.1" customHeight="1" x14ac:dyDescent="0.2">
      <c r="A63" s="306"/>
      <c r="B63" s="307" t="s">
        <v>294</v>
      </c>
      <c r="C63" s="308"/>
      <c r="D63" s="113">
        <v>2.863477650998107</v>
      </c>
      <c r="E63" s="115">
        <v>3797</v>
      </c>
      <c r="F63" s="114">
        <v>3778</v>
      </c>
      <c r="G63" s="114">
        <v>3736</v>
      </c>
      <c r="H63" s="114">
        <v>3662</v>
      </c>
      <c r="I63" s="140">
        <v>3659</v>
      </c>
      <c r="J63" s="115">
        <v>138</v>
      </c>
      <c r="K63" s="116">
        <v>3.7715222738453131</v>
      </c>
    </row>
    <row r="64" spans="1:11" ht="14.1" customHeight="1" x14ac:dyDescent="0.2">
      <c r="A64" s="306" t="s">
        <v>295</v>
      </c>
      <c r="B64" s="307" t="s">
        <v>296</v>
      </c>
      <c r="C64" s="308"/>
      <c r="D64" s="113">
        <v>0.63423352765062102</v>
      </c>
      <c r="E64" s="115">
        <v>841</v>
      </c>
      <c r="F64" s="114">
        <v>847</v>
      </c>
      <c r="G64" s="114">
        <v>837</v>
      </c>
      <c r="H64" s="114">
        <v>825</v>
      </c>
      <c r="I64" s="140">
        <v>830</v>
      </c>
      <c r="J64" s="115">
        <v>11</v>
      </c>
      <c r="K64" s="116">
        <v>1.3253012048192772</v>
      </c>
    </row>
    <row r="65" spans="1:11" ht="14.1" customHeight="1" x14ac:dyDescent="0.2">
      <c r="A65" s="306" t="s">
        <v>297</v>
      </c>
      <c r="B65" s="307" t="s">
        <v>298</v>
      </c>
      <c r="C65" s="308"/>
      <c r="D65" s="113">
        <v>1.0942602242818682</v>
      </c>
      <c r="E65" s="115">
        <v>1451</v>
      </c>
      <c r="F65" s="114">
        <v>1436</v>
      </c>
      <c r="G65" s="114">
        <v>1402</v>
      </c>
      <c r="H65" s="114">
        <v>1378</v>
      </c>
      <c r="I65" s="140">
        <v>1364</v>
      </c>
      <c r="J65" s="115">
        <v>87</v>
      </c>
      <c r="K65" s="116">
        <v>6.3782991202346038</v>
      </c>
    </row>
    <row r="66" spans="1:11" ht="14.1" customHeight="1" x14ac:dyDescent="0.2">
      <c r="A66" s="306">
        <v>82</v>
      </c>
      <c r="B66" s="307" t="s">
        <v>299</v>
      </c>
      <c r="C66" s="308"/>
      <c r="D66" s="113">
        <v>2.9026930415306067</v>
      </c>
      <c r="E66" s="115">
        <v>3849</v>
      </c>
      <c r="F66" s="114">
        <v>3853</v>
      </c>
      <c r="G66" s="114">
        <v>3815</v>
      </c>
      <c r="H66" s="114">
        <v>3743</v>
      </c>
      <c r="I66" s="140">
        <v>3752</v>
      </c>
      <c r="J66" s="115">
        <v>97</v>
      </c>
      <c r="K66" s="116">
        <v>2.5852878464818763</v>
      </c>
    </row>
    <row r="67" spans="1:11" ht="14.1" customHeight="1" x14ac:dyDescent="0.2">
      <c r="A67" s="306" t="s">
        <v>300</v>
      </c>
      <c r="B67" s="307" t="s">
        <v>301</v>
      </c>
      <c r="C67" s="308"/>
      <c r="D67" s="113">
        <v>1.7579052948318641</v>
      </c>
      <c r="E67" s="115">
        <v>2331</v>
      </c>
      <c r="F67" s="114">
        <v>2332</v>
      </c>
      <c r="G67" s="114">
        <v>2297</v>
      </c>
      <c r="H67" s="114">
        <v>2211</v>
      </c>
      <c r="I67" s="140">
        <v>2208</v>
      </c>
      <c r="J67" s="115">
        <v>123</v>
      </c>
      <c r="K67" s="116">
        <v>5.5706521739130439</v>
      </c>
    </row>
    <row r="68" spans="1:11" ht="14.1" customHeight="1" x14ac:dyDescent="0.2">
      <c r="A68" s="306" t="s">
        <v>302</v>
      </c>
      <c r="B68" s="307" t="s">
        <v>303</v>
      </c>
      <c r="C68" s="308"/>
      <c r="D68" s="113">
        <v>0.51809564030437172</v>
      </c>
      <c r="E68" s="115">
        <v>687</v>
      </c>
      <c r="F68" s="114">
        <v>689</v>
      </c>
      <c r="G68" s="114">
        <v>680</v>
      </c>
      <c r="H68" s="114">
        <v>662</v>
      </c>
      <c r="I68" s="140">
        <v>671</v>
      </c>
      <c r="J68" s="115">
        <v>16</v>
      </c>
      <c r="K68" s="116">
        <v>2.3845007451564828</v>
      </c>
    </row>
    <row r="69" spans="1:11" ht="14.1" customHeight="1" x14ac:dyDescent="0.2">
      <c r="A69" s="306">
        <v>83</v>
      </c>
      <c r="B69" s="307" t="s">
        <v>304</v>
      </c>
      <c r="C69" s="308"/>
      <c r="D69" s="113">
        <v>5.6756736374537144</v>
      </c>
      <c r="E69" s="115">
        <v>7526</v>
      </c>
      <c r="F69" s="114">
        <v>7609</v>
      </c>
      <c r="G69" s="114">
        <v>7453</v>
      </c>
      <c r="H69" s="114">
        <v>7141</v>
      </c>
      <c r="I69" s="140">
        <v>7103</v>
      </c>
      <c r="J69" s="115">
        <v>423</v>
      </c>
      <c r="K69" s="116">
        <v>5.9552301844291149</v>
      </c>
    </row>
    <row r="70" spans="1:11" ht="14.1" customHeight="1" x14ac:dyDescent="0.2">
      <c r="A70" s="306" t="s">
        <v>305</v>
      </c>
      <c r="B70" s="307" t="s">
        <v>306</v>
      </c>
      <c r="C70" s="308"/>
      <c r="D70" s="113">
        <v>4.5783968446693466</v>
      </c>
      <c r="E70" s="115">
        <v>6071</v>
      </c>
      <c r="F70" s="114">
        <v>6238</v>
      </c>
      <c r="G70" s="114">
        <v>6090</v>
      </c>
      <c r="H70" s="114">
        <v>5781</v>
      </c>
      <c r="I70" s="140">
        <v>5770</v>
      </c>
      <c r="J70" s="115">
        <v>301</v>
      </c>
      <c r="K70" s="116">
        <v>5.2166377816291165</v>
      </c>
    </row>
    <row r="71" spans="1:11" ht="14.1" customHeight="1" x14ac:dyDescent="0.2">
      <c r="A71" s="306"/>
      <c r="B71" s="307" t="s">
        <v>307</v>
      </c>
      <c r="C71" s="308"/>
      <c r="D71" s="113">
        <v>2.3770559799699851</v>
      </c>
      <c r="E71" s="115">
        <v>3152</v>
      </c>
      <c r="F71" s="114">
        <v>3179</v>
      </c>
      <c r="G71" s="114">
        <v>3165</v>
      </c>
      <c r="H71" s="114">
        <v>3042</v>
      </c>
      <c r="I71" s="140">
        <v>3061</v>
      </c>
      <c r="J71" s="115">
        <v>91</v>
      </c>
      <c r="K71" s="116">
        <v>2.9728846782097356</v>
      </c>
    </row>
    <row r="72" spans="1:11" ht="14.1" customHeight="1" x14ac:dyDescent="0.2">
      <c r="A72" s="306">
        <v>84</v>
      </c>
      <c r="B72" s="307" t="s">
        <v>308</v>
      </c>
      <c r="C72" s="308"/>
      <c r="D72" s="113">
        <v>0.75565040987624532</v>
      </c>
      <c r="E72" s="115">
        <v>1002</v>
      </c>
      <c r="F72" s="114">
        <v>969</v>
      </c>
      <c r="G72" s="114">
        <v>946</v>
      </c>
      <c r="H72" s="114">
        <v>952</v>
      </c>
      <c r="I72" s="140">
        <v>941</v>
      </c>
      <c r="J72" s="115">
        <v>61</v>
      </c>
      <c r="K72" s="116">
        <v>6.4824654622741766</v>
      </c>
    </row>
    <row r="73" spans="1:11" ht="14.1" customHeight="1" x14ac:dyDescent="0.2">
      <c r="A73" s="306" t="s">
        <v>309</v>
      </c>
      <c r="B73" s="307" t="s">
        <v>310</v>
      </c>
      <c r="C73" s="308"/>
      <c r="D73" s="113">
        <v>0.30241099237562313</v>
      </c>
      <c r="E73" s="115">
        <v>401</v>
      </c>
      <c r="F73" s="114">
        <v>395</v>
      </c>
      <c r="G73" s="114">
        <v>377</v>
      </c>
      <c r="H73" s="114">
        <v>414</v>
      </c>
      <c r="I73" s="140">
        <v>404</v>
      </c>
      <c r="J73" s="115">
        <v>-3</v>
      </c>
      <c r="K73" s="116">
        <v>-0.74257425742574257</v>
      </c>
    </row>
    <row r="74" spans="1:11" ht="14.1" customHeight="1" x14ac:dyDescent="0.2">
      <c r="A74" s="306" t="s">
        <v>311</v>
      </c>
      <c r="B74" s="307" t="s">
        <v>312</v>
      </c>
      <c r="C74" s="308"/>
      <c r="D74" s="113">
        <v>0.13197487198437419</v>
      </c>
      <c r="E74" s="115">
        <v>175</v>
      </c>
      <c r="F74" s="114">
        <v>177</v>
      </c>
      <c r="G74" s="114">
        <v>176</v>
      </c>
      <c r="H74" s="114">
        <v>180</v>
      </c>
      <c r="I74" s="140">
        <v>186</v>
      </c>
      <c r="J74" s="115">
        <v>-11</v>
      </c>
      <c r="K74" s="116">
        <v>-5.913978494623656</v>
      </c>
    </row>
    <row r="75" spans="1:11" ht="14.1" customHeight="1" x14ac:dyDescent="0.2">
      <c r="A75" s="306" t="s">
        <v>313</v>
      </c>
      <c r="B75" s="307" t="s">
        <v>314</v>
      </c>
      <c r="C75" s="308"/>
      <c r="D75" s="113">
        <v>2.6394974396874837E-2</v>
      </c>
      <c r="E75" s="115">
        <v>35</v>
      </c>
      <c r="F75" s="114">
        <v>32</v>
      </c>
      <c r="G75" s="114">
        <v>32</v>
      </c>
      <c r="H75" s="114">
        <v>30</v>
      </c>
      <c r="I75" s="140">
        <v>28</v>
      </c>
      <c r="J75" s="115">
        <v>7</v>
      </c>
      <c r="K75" s="116">
        <v>25</v>
      </c>
    </row>
    <row r="76" spans="1:11" ht="14.1" customHeight="1" x14ac:dyDescent="0.2">
      <c r="A76" s="306">
        <v>91</v>
      </c>
      <c r="B76" s="307" t="s">
        <v>315</v>
      </c>
      <c r="C76" s="308"/>
      <c r="D76" s="113">
        <v>0.21568464792874864</v>
      </c>
      <c r="E76" s="115">
        <v>286</v>
      </c>
      <c r="F76" s="114">
        <v>260</v>
      </c>
      <c r="G76" s="114">
        <v>262</v>
      </c>
      <c r="H76" s="114">
        <v>266</v>
      </c>
      <c r="I76" s="140">
        <v>256</v>
      </c>
      <c r="J76" s="115">
        <v>30</v>
      </c>
      <c r="K76" s="116">
        <v>11.71875</v>
      </c>
    </row>
    <row r="77" spans="1:11" ht="14.1" customHeight="1" x14ac:dyDescent="0.2">
      <c r="A77" s="306">
        <v>92</v>
      </c>
      <c r="B77" s="307" t="s">
        <v>316</v>
      </c>
      <c r="C77" s="308"/>
      <c r="D77" s="113">
        <v>0.6244296800174961</v>
      </c>
      <c r="E77" s="115">
        <v>828</v>
      </c>
      <c r="F77" s="114">
        <v>822</v>
      </c>
      <c r="G77" s="114">
        <v>811</v>
      </c>
      <c r="H77" s="114">
        <v>806</v>
      </c>
      <c r="I77" s="140">
        <v>801</v>
      </c>
      <c r="J77" s="115">
        <v>27</v>
      </c>
      <c r="K77" s="116">
        <v>3.3707865168539324</v>
      </c>
    </row>
    <row r="78" spans="1:11" ht="14.1" customHeight="1" x14ac:dyDescent="0.2">
      <c r="A78" s="306">
        <v>93</v>
      </c>
      <c r="B78" s="307" t="s">
        <v>317</v>
      </c>
      <c r="C78" s="308"/>
      <c r="D78" s="113">
        <v>0.2096515109237487</v>
      </c>
      <c r="E78" s="115">
        <v>278</v>
      </c>
      <c r="F78" s="114">
        <v>270</v>
      </c>
      <c r="G78" s="114">
        <v>276</v>
      </c>
      <c r="H78" s="114">
        <v>261</v>
      </c>
      <c r="I78" s="140">
        <v>270</v>
      </c>
      <c r="J78" s="115">
        <v>8</v>
      </c>
      <c r="K78" s="116">
        <v>2.9629629629629628</v>
      </c>
    </row>
    <row r="79" spans="1:11" ht="14.1" customHeight="1" x14ac:dyDescent="0.2">
      <c r="A79" s="306">
        <v>94</v>
      </c>
      <c r="B79" s="307" t="s">
        <v>318</v>
      </c>
      <c r="C79" s="308"/>
      <c r="D79" s="113">
        <v>8.1447349567499494E-2</v>
      </c>
      <c r="E79" s="115">
        <v>108</v>
      </c>
      <c r="F79" s="114">
        <v>129</v>
      </c>
      <c r="G79" s="114">
        <v>158</v>
      </c>
      <c r="H79" s="114">
        <v>130</v>
      </c>
      <c r="I79" s="140">
        <v>129</v>
      </c>
      <c r="J79" s="115">
        <v>-21</v>
      </c>
      <c r="K79" s="116">
        <v>-16.279069767441861</v>
      </c>
    </row>
    <row r="80" spans="1:11" ht="14.1" customHeight="1" x14ac:dyDescent="0.2">
      <c r="A80" s="306" t="s">
        <v>319</v>
      </c>
      <c r="B80" s="307" t="s">
        <v>320</v>
      </c>
      <c r="C80" s="308"/>
      <c r="D80" s="113">
        <v>2.6394974396874837E-2</v>
      </c>
      <c r="E80" s="115">
        <v>35</v>
      </c>
      <c r="F80" s="114">
        <v>36</v>
      </c>
      <c r="G80" s="114">
        <v>39</v>
      </c>
      <c r="H80" s="114">
        <v>41</v>
      </c>
      <c r="I80" s="140">
        <v>41</v>
      </c>
      <c r="J80" s="115">
        <v>-6</v>
      </c>
      <c r="K80" s="116">
        <v>-14.634146341463415</v>
      </c>
    </row>
    <row r="81" spans="1:11" ht="14.1" customHeight="1" x14ac:dyDescent="0.2">
      <c r="A81" s="310" t="s">
        <v>321</v>
      </c>
      <c r="B81" s="311" t="s">
        <v>224</v>
      </c>
      <c r="C81" s="312"/>
      <c r="D81" s="125">
        <v>0.81371935354936986</v>
      </c>
      <c r="E81" s="143">
        <v>1079</v>
      </c>
      <c r="F81" s="144">
        <v>1078</v>
      </c>
      <c r="G81" s="144">
        <v>1070</v>
      </c>
      <c r="H81" s="144">
        <v>1068</v>
      </c>
      <c r="I81" s="145">
        <v>1053</v>
      </c>
      <c r="J81" s="143">
        <v>26</v>
      </c>
      <c r="K81" s="146">
        <v>2.4691358024691357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36699</v>
      </c>
      <c r="E12" s="114">
        <v>37673</v>
      </c>
      <c r="F12" s="114">
        <v>37805</v>
      </c>
      <c r="G12" s="114">
        <v>38054</v>
      </c>
      <c r="H12" s="140">
        <v>37224</v>
      </c>
      <c r="I12" s="115">
        <v>-525</v>
      </c>
      <c r="J12" s="116">
        <v>-1.4103803997421018</v>
      </c>
      <c r="K12"/>
      <c r="L12"/>
      <c r="M12"/>
      <c r="N12"/>
      <c r="O12"/>
      <c r="P12"/>
    </row>
    <row r="13" spans="1:16" s="110" customFormat="1" ht="14.45" customHeight="1" x14ac:dyDescent="0.2">
      <c r="A13" s="120" t="s">
        <v>105</v>
      </c>
      <c r="B13" s="119" t="s">
        <v>106</v>
      </c>
      <c r="C13" s="113">
        <v>40.303550505463363</v>
      </c>
      <c r="D13" s="115">
        <v>14791</v>
      </c>
      <c r="E13" s="114">
        <v>15118</v>
      </c>
      <c r="F13" s="114">
        <v>15193</v>
      </c>
      <c r="G13" s="114">
        <v>15256</v>
      </c>
      <c r="H13" s="140">
        <v>14854</v>
      </c>
      <c r="I13" s="115">
        <v>-63</v>
      </c>
      <c r="J13" s="116">
        <v>-0.42412818096135724</v>
      </c>
      <c r="K13"/>
      <c r="L13"/>
      <c r="M13"/>
      <c r="N13"/>
      <c r="O13"/>
      <c r="P13"/>
    </row>
    <row r="14" spans="1:16" s="110" customFormat="1" ht="14.45" customHeight="1" x14ac:dyDescent="0.2">
      <c r="A14" s="120"/>
      <c r="B14" s="119" t="s">
        <v>107</v>
      </c>
      <c r="C14" s="113">
        <v>59.696449494536637</v>
      </c>
      <c r="D14" s="115">
        <v>21908</v>
      </c>
      <c r="E14" s="114">
        <v>22555</v>
      </c>
      <c r="F14" s="114">
        <v>22612</v>
      </c>
      <c r="G14" s="114">
        <v>22798</v>
      </c>
      <c r="H14" s="140">
        <v>22370</v>
      </c>
      <c r="I14" s="115">
        <v>-462</v>
      </c>
      <c r="J14" s="116">
        <v>-2.0652659812248548</v>
      </c>
      <c r="K14"/>
      <c r="L14"/>
      <c r="M14"/>
      <c r="N14"/>
      <c r="O14"/>
      <c r="P14"/>
    </row>
    <row r="15" spans="1:16" s="110" customFormat="1" ht="14.45" customHeight="1" x14ac:dyDescent="0.2">
      <c r="A15" s="118" t="s">
        <v>105</v>
      </c>
      <c r="B15" s="121" t="s">
        <v>108</v>
      </c>
      <c r="C15" s="113">
        <v>17.482765197961797</v>
      </c>
      <c r="D15" s="115">
        <v>6416</v>
      </c>
      <c r="E15" s="114">
        <v>6563</v>
      </c>
      <c r="F15" s="114">
        <v>6644</v>
      </c>
      <c r="G15" s="114">
        <v>6847</v>
      </c>
      <c r="H15" s="140">
        <v>6383</v>
      </c>
      <c r="I15" s="115">
        <v>33</v>
      </c>
      <c r="J15" s="116">
        <v>0.51699827667241105</v>
      </c>
      <c r="K15"/>
      <c r="L15"/>
      <c r="M15"/>
      <c r="N15"/>
      <c r="O15"/>
      <c r="P15"/>
    </row>
    <row r="16" spans="1:16" s="110" customFormat="1" ht="14.45" customHeight="1" x14ac:dyDescent="0.2">
      <c r="A16" s="118"/>
      <c r="B16" s="121" t="s">
        <v>109</v>
      </c>
      <c r="C16" s="113">
        <v>46.268290689119596</v>
      </c>
      <c r="D16" s="115">
        <v>16980</v>
      </c>
      <c r="E16" s="114">
        <v>17645</v>
      </c>
      <c r="F16" s="114">
        <v>17718</v>
      </c>
      <c r="G16" s="114">
        <v>17786</v>
      </c>
      <c r="H16" s="140">
        <v>17754</v>
      </c>
      <c r="I16" s="115">
        <v>-774</v>
      </c>
      <c r="J16" s="116">
        <v>-4.3595809395065901</v>
      </c>
      <c r="K16"/>
      <c r="L16"/>
      <c r="M16"/>
      <c r="N16"/>
      <c r="O16"/>
      <c r="P16"/>
    </row>
    <row r="17" spans="1:16" s="110" customFormat="1" ht="14.45" customHeight="1" x14ac:dyDescent="0.2">
      <c r="A17" s="118"/>
      <c r="B17" s="121" t="s">
        <v>110</v>
      </c>
      <c r="C17" s="113">
        <v>19.695359546581649</v>
      </c>
      <c r="D17" s="115">
        <v>7228</v>
      </c>
      <c r="E17" s="114">
        <v>7330</v>
      </c>
      <c r="F17" s="114">
        <v>7363</v>
      </c>
      <c r="G17" s="114">
        <v>7408</v>
      </c>
      <c r="H17" s="140">
        <v>7256</v>
      </c>
      <c r="I17" s="115">
        <v>-28</v>
      </c>
      <c r="J17" s="116">
        <v>-0.38588754134509373</v>
      </c>
      <c r="K17"/>
      <c r="L17"/>
      <c r="M17"/>
      <c r="N17"/>
      <c r="O17"/>
      <c r="P17"/>
    </row>
    <row r="18" spans="1:16" s="110" customFormat="1" ht="14.45" customHeight="1" x14ac:dyDescent="0.2">
      <c r="A18" s="120"/>
      <c r="B18" s="121" t="s">
        <v>111</v>
      </c>
      <c r="C18" s="113">
        <v>16.550859696449496</v>
      </c>
      <c r="D18" s="115">
        <v>6074</v>
      </c>
      <c r="E18" s="114">
        <v>6135</v>
      </c>
      <c r="F18" s="114">
        <v>6080</v>
      </c>
      <c r="G18" s="114">
        <v>6013</v>
      </c>
      <c r="H18" s="140">
        <v>5831</v>
      </c>
      <c r="I18" s="115">
        <v>243</v>
      </c>
      <c r="J18" s="116">
        <v>4.1673812382095692</v>
      </c>
      <c r="K18"/>
      <c r="L18"/>
      <c r="M18"/>
      <c r="N18"/>
      <c r="O18"/>
      <c r="P18"/>
    </row>
    <row r="19" spans="1:16" s="110" customFormat="1" ht="14.45" customHeight="1" x14ac:dyDescent="0.2">
      <c r="A19" s="120"/>
      <c r="B19" s="121" t="s">
        <v>112</v>
      </c>
      <c r="C19" s="113">
        <v>1.7330172484263877</v>
      </c>
      <c r="D19" s="115">
        <v>636</v>
      </c>
      <c r="E19" s="114">
        <v>619</v>
      </c>
      <c r="F19" s="114">
        <v>651</v>
      </c>
      <c r="G19" s="114">
        <v>548</v>
      </c>
      <c r="H19" s="140">
        <v>543</v>
      </c>
      <c r="I19" s="115">
        <v>93</v>
      </c>
      <c r="J19" s="116">
        <v>17.127071823204421</v>
      </c>
      <c r="K19"/>
      <c r="L19"/>
      <c r="M19"/>
      <c r="N19"/>
      <c r="O19"/>
      <c r="P19"/>
    </row>
    <row r="20" spans="1:16" s="110" customFormat="1" ht="14.45" customHeight="1" x14ac:dyDescent="0.2">
      <c r="A20" s="120" t="s">
        <v>113</v>
      </c>
      <c r="B20" s="119" t="s">
        <v>116</v>
      </c>
      <c r="C20" s="113">
        <v>93.122428404043703</v>
      </c>
      <c r="D20" s="115">
        <v>34175</v>
      </c>
      <c r="E20" s="114">
        <v>35046</v>
      </c>
      <c r="F20" s="114">
        <v>35231</v>
      </c>
      <c r="G20" s="114">
        <v>35496</v>
      </c>
      <c r="H20" s="140">
        <v>34755</v>
      </c>
      <c r="I20" s="115">
        <v>-580</v>
      </c>
      <c r="J20" s="116">
        <v>-1.6688246295497051</v>
      </c>
      <c r="K20"/>
      <c r="L20"/>
      <c r="M20"/>
      <c r="N20"/>
      <c r="O20"/>
      <c r="P20"/>
    </row>
    <row r="21" spans="1:16" s="110" customFormat="1" ht="14.45" customHeight="1" x14ac:dyDescent="0.2">
      <c r="A21" s="123"/>
      <c r="B21" s="124" t="s">
        <v>117</v>
      </c>
      <c r="C21" s="125">
        <v>6.6922804436088175</v>
      </c>
      <c r="D21" s="143">
        <v>2456</v>
      </c>
      <c r="E21" s="144">
        <v>2556</v>
      </c>
      <c r="F21" s="144">
        <v>2511</v>
      </c>
      <c r="G21" s="144">
        <v>2493</v>
      </c>
      <c r="H21" s="145">
        <v>2405</v>
      </c>
      <c r="I21" s="143">
        <v>51</v>
      </c>
      <c r="J21" s="146">
        <v>2.1205821205821205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39727</v>
      </c>
      <c r="E56" s="114">
        <v>40758</v>
      </c>
      <c r="F56" s="114">
        <v>41059</v>
      </c>
      <c r="G56" s="114">
        <v>41256</v>
      </c>
      <c r="H56" s="140">
        <v>40513</v>
      </c>
      <c r="I56" s="115">
        <v>-786</v>
      </c>
      <c r="J56" s="116">
        <v>-1.9401179868190457</v>
      </c>
      <c r="K56"/>
      <c r="L56"/>
      <c r="M56"/>
      <c r="N56"/>
      <c r="O56"/>
      <c r="P56"/>
    </row>
    <row r="57" spans="1:16" s="110" customFormat="1" ht="14.45" customHeight="1" x14ac:dyDescent="0.2">
      <c r="A57" s="120" t="s">
        <v>105</v>
      </c>
      <c r="B57" s="119" t="s">
        <v>106</v>
      </c>
      <c r="C57" s="113">
        <v>40.025675233468419</v>
      </c>
      <c r="D57" s="115">
        <v>15901</v>
      </c>
      <c r="E57" s="114">
        <v>16165</v>
      </c>
      <c r="F57" s="114">
        <v>16248</v>
      </c>
      <c r="G57" s="114">
        <v>16240</v>
      </c>
      <c r="H57" s="140">
        <v>15825</v>
      </c>
      <c r="I57" s="115">
        <v>76</v>
      </c>
      <c r="J57" s="116">
        <v>0.48025276461295419</v>
      </c>
    </row>
    <row r="58" spans="1:16" s="110" customFormat="1" ht="14.45" customHeight="1" x14ac:dyDescent="0.2">
      <c r="A58" s="120"/>
      <c r="B58" s="119" t="s">
        <v>107</v>
      </c>
      <c r="C58" s="113">
        <v>59.974324766531581</v>
      </c>
      <c r="D58" s="115">
        <v>23826</v>
      </c>
      <c r="E58" s="114">
        <v>24593</v>
      </c>
      <c r="F58" s="114">
        <v>24811</v>
      </c>
      <c r="G58" s="114">
        <v>25016</v>
      </c>
      <c r="H58" s="140">
        <v>24688</v>
      </c>
      <c r="I58" s="115">
        <v>-862</v>
      </c>
      <c r="J58" s="116">
        <v>-3.4915748541801683</v>
      </c>
    </row>
    <row r="59" spans="1:16" s="110" customFormat="1" ht="14.45" customHeight="1" x14ac:dyDescent="0.2">
      <c r="A59" s="118" t="s">
        <v>105</v>
      </c>
      <c r="B59" s="121" t="s">
        <v>108</v>
      </c>
      <c r="C59" s="113">
        <v>17.202406423842728</v>
      </c>
      <c r="D59" s="115">
        <v>6834</v>
      </c>
      <c r="E59" s="114">
        <v>7056</v>
      </c>
      <c r="F59" s="114">
        <v>7142</v>
      </c>
      <c r="G59" s="114">
        <v>7309</v>
      </c>
      <c r="H59" s="140">
        <v>6935</v>
      </c>
      <c r="I59" s="115">
        <v>-101</v>
      </c>
      <c r="J59" s="116">
        <v>-1.4563806777217014</v>
      </c>
    </row>
    <row r="60" spans="1:16" s="110" customFormat="1" ht="14.45" customHeight="1" x14ac:dyDescent="0.2">
      <c r="A60" s="118"/>
      <c r="B60" s="121" t="s">
        <v>109</v>
      </c>
      <c r="C60" s="113">
        <v>45.636468900244168</v>
      </c>
      <c r="D60" s="115">
        <v>18130</v>
      </c>
      <c r="E60" s="114">
        <v>18780</v>
      </c>
      <c r="F60" s="114">
        <v>19039</v>
      </c>
      <c r="G60" s="114">
        <v>19109</v>
      </c>
      <c r="H60" s="140">
        <v>19076</v>
      </c>
      <c r="I60" s="115">
        <v>-946</v>
      </c>
      <c r="J60" s="116">
        <v>-4.9591109247221636</v>
      </c>
    </row>
    <row r="61" spans="1:16" s="110" customFormat="1" ht="14.45" customHeight="1" x14ac:dyDescent="0.2">
      <c r="A61" s="118"/>
      <c r="B61" s="121" t="s">
        <v>110</v>
      </c>
      <c r="C61" s="113">
        <v>20.333778035089487</v>
      </c>
      <c r="D61" s="115">
        <v>8078</v>
      </c>
      <c r="E61" s="114">
        <v>8162</v>
      </c>
      <c r="F61" s="114">
        <v>8178</v>
      </c>
      <c r="G61" s="114">
        <v>8213</v>
      </c>
      <c r="H61" s="140">
        <v>8073</v>
      </c>
      <c r="I61" s="115">
        <v>5</v>
      </c>
      <c r="J61" s="116">
        <v>6.1934844543540195E-2</v>
      </c>
    </row>
    <row r="62" spans="1:16" s="110" customFormat="1" ht="14.45" customHeight="1" x14ac:dyDescent="0.2">
      <c r="A62" s="120"/>
      <c r="B62" s="121" t="s">
        <v>111</v>
      </c>
      <c r="C62" s="113">
        <v>16.824829461071815</v>
      </c>
      <c r="D62" s="115">
        <v>6684</v>
      </c>
      <c r="E62" s="114">
        <v>6760</v>
      </c>
      <c r="F62" s="114">
        <v>6700</v>
      </c>
      <c r="G62" s="114">
        <v>6625</v>
      </c>
      <c r="H62" s="140">
        <v>6429</v>
      </c>
      <c r="I62" s="115">
        <v>255</v>
      </c>
      <c r="J62" s="116">
        <v>3.9664022398506766</v>
      </c>
    </row>
    <row r="63" spans="1:16" s="110" customFormat="1" ht="14.45" customHeight="1" x14ac:dyDescent="0.2">
      <c r="A63" s="120"/>
      <c r="B63" s="121" t="s">
        <v>112</v>
      </c>
      <c r="C63" s="113">
        <v>1.7343368489943867</v>
      </c>
      <c r="D63" s="115">
        <v>689</v>
      </c>
      <c r="E63" s="114">
        <v>690</v>
      </c>
      <c r="F63" s="114">
        <v>758</v>
      </c>
      <c r="G63" s="114">
        <v>641</v>
      </c>
      <c r="H63" s="140">
        <v>621</v>
      </c>
      <c r="I63" s="115">
        <v>68</v>
      </c>
      <c r="J63" s="116">
        <v>10.950080515297907</v>
      </c>
    </row>
    <row r="64" spans="1:16" s="110" customFormat="1" ht="14.45" customHeight="1" x14ac:dyDescent="0.2">
      <c r="A64" s="120" t="s">
        <v>113</v>
      </c>
      <c r="B64" s="119" t="s">
        <v>116</v>
      </c>
      <c r="C64" s="113">
        <v>93.362196994487377</v>
      </c>
      <c r="D64" s="115">
        <v>37090</v>
      </c>
      <c r="E64" s="114">
        <v>38066</v>
      </c>
      <c r="F64" s="114">
        <v>38411</v>
      </c>
      <c r="G64" s="114">
        <v>38647</v>
      </c>
      <c r="H64" s="140">
        <v>37955</v>
      </c>
      <c r="I64" s="115">
        <v>-865</v>
      </c>
      <c r="J64" s="116">
        <v>-2.2790146225793704</v>
      </c>
    </row>
    <row r="65" spans="1:10" s="110" customFormat="1" ht="14.45" customHeight="1" x14ac:dyDescent="0.2">
      <c r="A65" s="123"/>
      <c r="B65" s="124" t="s">
        <v>117</v>
      </c>
      <c r="C65" s="125">
        <v>6.4767035013970347</v>
      </c>
      <c r="D65" s="143">
        <v>2573</v>
      </c>
      <c r="E65" s="144">
        <v>2622</v>
      </c>
      <c r="F65" s="144">
        <v>2588</v>
      </c>
      <c r="G65" s="144">
        <v>2548</v>
      </c>
      <c r="H65" s="145">
        <v>2496</v>
      </c>
      <c r="I65" s="143">
        <v>77</v>
      </c>
      <c r="J65" s="146">
        <v>3.0849358974358974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36699</v>
      </c>
      <c r="G11" s="114">
        <v>37673</v>
      </c>
      <c r="H11" s="114">
        <v>37805</v>
      </c>
      <c r="I11" s="114">
        <v>38054</v>
      </c>
      <c r="J11" s="140">
        <v>37224</v>
      </c>
      <c r="K11" s="114">
        <v>-525</v>
      </c>
      <c r="L11" s="116">
        <v>-1.4103803997421018</v>
      </c>
    </row>
    <row r="12" spans="1:17" s="110" customFormat="1" ht="24" customHeight="1" x14ac:dyDescent="0.2">
      <c r="A12" s="604" t="s">
        <v>185</v>
      </c>
      <c r="B12" s="605"/>
      <c r="C12" s="605"/>
      <c r="D12" s="606"/>
      <c r="E12" s="113">
        <v>40.303550505463363</v>
      </c>
      <c r="F12" s="115">
        <v>14791</v>
      </c>
      <c r="G12" s="114">
        <v>15118</v>
      </c>
      <c r="H12" s="114">
        <v>15193</v>
      </c>
      <c r="I12" s="114">
        <v>15256</v>
      </c>
      <c r="J12" s="140">
        <v>14854</v>
      </c>
      <c r="K12" s="114">
        <v>-63</v>
      </c>
      <c r="L12" s="116">
        <v>-0.42412818096135724</v>
      </c>
    </row>
    <row r="13" spans="1:17" s="110" customFormat="1" ht="15" customHeight="1" x14ac:dyDescent="0.2">
      <c r="A13" s="120"/>
      <c r="B13" s="612" t="s">
        <v>107</v>
      </c>
      <c r="C13" s="612"/>
      <c r="E13" s="113">
        <v>59.696449494536637</v>
      </c>
      <c r="F13" s="115">
        <v>21908</v>
      </c>
      <c r="G13" s="114">
        <v>22555</v>
      </c>
      <c r="H13" s="114">
        <v>22612</v>
      </c>
      <c r="I13" s="114">
        <v>22798</v>
      </c>
      <c r="J13" s="140">
        <v>22370</v>
      </c>
      <c r="K13" s="114">
        <v>-462</v>
      </c>
      <c r="L13" s="116">
        <v>-2.0652659812248548</v>
      </c>
    </row>
    <row r="14" spans="1:17" s="110" customFormat="1" ht="22.5" customHeight="1" x14ac:dyDescent="0.2">
      <c r="A14" s="604" t="s">
        <v>186</v>
      </c>
      <c r="B14" s="605"/>
      <c r="C14" s="605"/>
      <c r="D14" s="606"/>
      <c r="E14" s="113">
        <v>17.482765197961797</v>
      </c>
      <c r="F14" s="115">
        <v>6416</v>
      </c>
      <c r="G14" s="114">
        <v>6563</v>
      </c>
      <c r="H14" s="114">
        <v>6644</v>
      </c>
      <c r="I14" s="114">
        <v>6847</v>
      </c>
      <c r="J14" s="140">
        <v>6383</v>
      </c>
      <c r="K14" s="114">
        <v>33</v>
      </c>
      <c r="L14" s="116">
        <v>0.51699827667241105</v>
      </c>
    </row>
    <row r="15" spans="1:17" s="110" customFormat="1" ht="15" customHeight="1" x14ac:dyDescent="0.2">
      <c r="A15" s="120"/>
      <c r="B15" s="119"/>
      <c r="C15" s="258" t="s">
        <v>106</v>
      </c>
      <c r="E15" s="113">
        <v>45.916458852867834</v>
      </c>
      <c r="F15" s="115">
        <v>2946</v>
      </c>
      <c r="G15" s="114">
        <v>3037</v>
      </c>
      <c r="H15" s="114">
        <v>3050</v>
      </c>
      <c r="I15" s="114">
        <v>3159</v>
      </c>
      <c r="J15" s="140">
        <v>3002</v>
      </c>
      <c r="K15" s="114">
        <v>-56</v>
      </c>
      <c r="L15" s="116">
        <v>-1.8654230512991339</v>
      </c>
    </row>
    <row r="16" spans="1:17" s="110" customFormat="1" ht="15" customHeight="1" x14ac:dyDescent="0.2">
      <c r="A16" s="120"/>
      <c r="B16" s="119"/>
      <c r="C16" s="258" t="s">
        <v>107</v>
      </c>
      <c r="E16" s="113">
        <v>54.083541147132166</v>
      </c>
      <c r="F16" s="115">
        <v>3470</v>
      </c>
      <c r="G16" s="114">
        <v>3526</v>
      </c>
      <c r="H16" s="114">
        <v>3594</v>
      </c>
      <c r="I16" s="114">
        <v>3688</v>
      </c>
      <c r="J16" s="140">
        <v>3381</v>
      </c>
      <c r="K16" s="114">
        <v>89</v>
      </c>
      <c r="L16" s="116">
        <v>2.6323572907423838</v>
      </c>
    </row>
    <row r="17" spans="1:12" s="110" customFormat="1" ht="15" customHeight="1" x14ac:dyDescent="0.2">
      <c r="A17" s="120"/>
      <c r="B17" s="121" t="s">
        <v>109</v>
      </c>
      <c r="C17" s="258"/>
      <c r="E17" s="113">
        <v>46.268290689119596</v>
      </c>
      <c r="F17" s="115">
        <v>16980</v>
      </c>
      <c r="G17" s="114">
        <v>17645</v>
      </c>
      <c r="H17" s="114">
        <v>17718</v>
      </c>
      <c r="I17" s="114">
        <v>17786</v>
      </c>
      <c r="J17" s="140">
        <v>17754</v>
      </c>
      <c r="K17" s="114">
        <v>-774</v>
      </c>
      <c r="L17" s="116">
        <v>-4.3595809395065901</v>
      </c>
    </row>
    <row r="18" spans="1:12" s="110" customFormat="1" ht="15" customHeight="1" x14ac:dyDescent="0.2">
      <c r="A18" s="120"/>
      <c r="B18" s="119"/>
      <c r="C18" s="258" t="s">
        <v>106</v>
      </c>
      <c r="E18" s="113">
        <v>35.94228504122497</v>
      </c>
      <c r="F18" s="115">
        <v>6103</v>
      </c>
      <c r="G18" s="114">
        <v>6320</v>
      </c>
      <c r="H18" s="114">
        <v>6357</v>
      </c>
      <c r="I18" s="114">
        <v>6300</v>
      </c>
      <c r="J18" s="140">
        <v>6267</v>
      </c>
      <c r="K18" s="114">
        <v>-164</v>
      </c>
      <c r="L18" s="116">
        <v>-2.6168820807403863</v>
      </c>
    </row>
    <row r="19" spans="1:12" s="110" customFormat="1" ht="15" customHeight="1" x14ac:dyDescent="0.2">
      <c r="A19" s="120"/>
      <c r="B19" s="119"/>
      <c r="C19" s="258" t="s">
        <v>107</v>
      </c>
      <c r="E19" s="113">
        <v>64.057714958775023</v>
      </c>
      <c r="F19" s="115">
        <v>10877</v>
      </c>
      <c r="G19" s="114">
        <v>11325</v>
      </c>
      <c r="H19" s="114">
        <v>11361</v>
      </c>
      <c r="I19" s="114">
        <v>11486</v>
      </c>
      <c r="J19" s="140">
        <v>11487</v>
      </c>
      <c r="K19" s="114">
        <v>-610</v>
      </c>
      <c r="L19" s="116">
        <v>-5.3103508313745973</v>
      </c>
    </row>
    <row r="20" spans="1:12" s="110" customFormat="1" ht="15" customHeight="1" x14ac:dyDescent="0.2">
      <c r="A20" s="120"/>
      <c r="B20" s="121" t="s">
        <v>110</v>
      </c>
      <c r="C20" s="258"/>
      <c r="E20" s="113">
        <v>19.695359546581649</v>
      </c>
      <c r="F20" s="115">
        <v>7228</v>
      </c>
      <c r="G20" s="114">
        <v>7330</v>
      </c>
      <c r="H20" s="114">
        <v>7363</v>
      </c>
      <c r="I20" s="114">
        <v>7408</v>
      </c>
      <c r="J20" s="140">
        <v>7256</v>
      </c>
      <c r="K20" s="114">
        <v>-28</v>
      </c>
      <c r="L20" s="116">
        <v>-0.38588754134509373</v>
      </c>
    </row>
    <row r="21" spans="1:12" s="110" customFormat="1" ht="15" customHeight="1" x14ac:dyDescent="0.2">
      <c r="A21" s="120"/>
      <c r="B21" s="119"/>
      <c r="C21" s="258" t="s">
        <v>106</v>
      </c>
      <c r="E21" s="113">
        <v>33.121195351411181</v>
      </c>
      <c r="F21" s="115">
        <v>2394</v>
      </c>
      <c r="G21" s="114">
        <v>2401</v>
      </c>
      <c r="H21" s="114">
        <v>2426</v>
      </c>
      <c r="I21" s="114">
        <v>2466</v>
      </c>
      <c r="J21" s="140">
        <v>2376</v>
      </c>
      <c r="K21" s="114">
        <v>18</v>
      </c>
      <c r="L21" s="116">
        <v>0.75757575757575757</v>
      </c>
    </row>
    <row r="22" spans="1:12" s="110" customFormat="1" ht="15" customHeight="1" x14ac:dyDescent="0.2">
      <c r="A22" s="120"/>
      <c r="B22" s="119"/>
      <c r="C22" s="258" t="s">
        <v>107</v>
      </c>
      <c r="E22" s="113">
        <v>66.878804648588826</v>
      </c>
      <c r="F22" s="115">
        <v>4834</v>
      </c>
      <c r="G22" s="114">
        <v>4929</v>
      </c>
      <c r="H22" s="114">
        <v>4937</v>
      </c>
      <c r="I22" s="114">
        <v>4942</v>
      </c>
      <c r="J22" s="140">
        <v>4880</v>
      </c>
      <c r="K22" s="114">
        <v>-46</v>
      </c>
      <c r="L22" s="116">
        <v>-0.94262295081967218</v>
      </c>
    </row>
    <row r="23" spans="1:12" s="110" customFormat="1" ht="15" customHeight="1" x14ac:dyDescent="0.2">
      <c r="A23" s="120"/>
      <c r="B23" s="121" t="s">
        <v>111</v>
      </c>
      <c r="C23" s="258"/>
      <c r="E23" s="113">
        <v>16.550859696449496</v>
      </c>
      <c r="F23" s="115">
        <v>6074</v>
      </c>
      <c r="G23" s="114">
        <v>6135</v>
      </c>
      <c r="H23" s="114">
        <v>6080</v>
      </c>
      <c r="I23" s="114">
        <v>6013</v>
      </c>
      <c r="J23" s="140">
        <v>5831</v>
      </c>
      <c r="K23" s="114">
        <v>243</v>
      </c>
      <c r="L23" s="116">
        <v>4.1673812382095692</v>
      </c>
    </row>
    <row r="24" spans="1:12" s="110" customFormat="1" ht="15" customHeight="1" x14ac:dyDescent="0.2">
      <c r="A24" s="120"/>
      <c r="B24" s="119"/>
      <c r="C24" s="258" t="s">
        <v>106</v>
      </c>
      <c r="E24" s="113">
        <v>55.10372077708265</v>
      </c>
      <c r="F24" s="115">
        <v>3347</v>
      </c>
      <c r="G24" s="114">
        <v>3360</v>
      </c>
      <c r="H24" s="114">
        <v>3360</v>
      </c>
      <c r="I24" s="114">
        <v>3331</v>
      </c>
      <c r="J24" s="140">
        <v>3209</v>
      </c>
      <c r="K24" s="114">
        <v>138</v>
      </c>
      <c r="L24" s="116">
        <v>4.3004051106263637</v>
      </c>
    </row>
    <row r="25" spans="1:12" s="110" customFormat="1" ht="15" customHeight="1" x14ac:dyDescent="0.2">
      <c r="A25" s="120"/>
      <c r="B25" s="119"/>
      <c r="C25" s="258" t="s">
        <v>107</v>
      </c>
      <c r="E25" s="113">
        <v>44.89627922291735</v>
      </c>
      <c r="F25" s="115">
        <v>2727</v>
      </c>
      <c r="G25" s="114">
        <v>2775</v>
      </c>
      <c r="H25" s="114">
        <v>2720</v>
      </c>
      <c r="I25" s="114">
        <v>2682</v>
      </c>
      <c r="J25" s="140">
        <v>2622</v>
      </c>
      <c r="K25" s="114">
        <v>105</v>
      </c>
      <c r="L25" s="116">
        <v>4.0045766590389018</v>
      </c>
    </row>
    <row r="26" spans="1:12" s="110" customFormat="1" ht="15" customHeight="1" x14ac:dyDescent="0.2">
      <c r="A26" s="120"/>
      <c r="C26" s="121" t="s">
        <v>187</v>
      </c>
      <c r="D26" s="110" t="s">
        <v>188</v>
      </c>
      <c r="E26" s="113">
        <v>1.7330172484263877</v>
      </c>
      <c r="F26" s="115">
        <v>636</v>
      </c>
      <c r="G26" s="114">
        <v>619</v>
      </c>
      <c r="H26" s="114">
        <v>651</v>
      </c>
      <c r="I26" s="114">
        <v>548</v>
      </c>
      <c r="J26" s="140">
        <v>543</v>
      </c>
      <c r="K26" s="114">
        <v>93</v>
      </c>
      <c r="L26" s="116">
        <v>17.127071823204421</v>
      </c>
    </row>
    <row r="27" spans="1:12" s="110" customFormat="1" ht="15" customHeight="1" x14ac:dyDescent="0.2">
      <c r="A27" s="120"/>
      <c r="B27" s="119"/>
      <c r="D27" s="259" t="s">
        <v>106</v>
      </c>
      <c r="E27" s="113">
        <v>47.012578616352201</v>
      </c>
      <c r="F27" s="115">
        <v>299</v>
      </c>
      <c r="G27" s="114">
        <v>293</v>
      </c>
      <c r="H27" s="114">
        <v>334</v>
      </c>
      <c r="I27" s="114">
        <v>288</v>
      </c>
      <c r="J27" s="140">
        <v>286</v>
      </c>
      <c r="K27" s="114">
        <v>13</v>
      </c>
      <c r="L27" s="116">
        <v>4.5454545454545459</v>
      </c>
    </row>
    <row r="28" spans="1:12" s="110" customFormat="1" ht="15" customHeight="1" x14ac:dyDescent="0.2">
      <c r="A28" s="120"/>
      <c r="B28" s="119"/>
      <c r="D28" s="259" t="s">
        <v>107</v>
      </c>
      <c r="E28" s="113">
        <v>52.987421383647799</v>
      </c>
      <c r="F28" s="115">
        <v>337</v>
      </c>
      <c r="G28" s="114">
        <v>326</v>
      </c>
      <c r="H28" s="114">
        <v>317</v>
      </c>
      <c r="I28" s="114">
        <v>260</v>
      </c>
      <c r="J28" s="140">
        <v>257</v>
      </c>
      <c r="K28" s="114">
        <v>80</v>
      </c>
      <c r="L28" s="116">
        <v>31.1284046692607</v>
      </c>
    </row>
    <row r="29" spans="1:12" s="110" customFormat="1" ht="24" customHeight="1" x14ac:dyDescent="0.2">
      <c r="A29" s="604" t="s">
        <v>189</v>
      </c>
      <c r="B29" s="605"/>
      <c r="C29" s="605"/>
      <c r="D29" s="606"/>
      <c r="E29" s="113">
        <v>93.122428404043703</v>
      </c>
      <c r="F29" s="115">
        <v>34175</v>
      </c>
      <c r="G29" s="114">
        <v>35046</v>
      </c>
      <c r="H29" s="114">
        <v>35231</v>
      </c>
      <c r="I29" s="114">
        <v>35496</v>
      </c>
      <c r="J29" s="140">
        <v>34755</v>
      </c>
      <c r="K29" s="114">
        <v>-580</v>
      </c>
      <c r="L29" s="116">
        <v>-1.6688246295497051</v>
      </c>
    </row>
    <row r="30" spans="1:12" s="110" customFormat="1" ht="15" customHeight="1" x14ac:dyDescent="0.2">
      <c r="A30" s="120"/>
      <c r="B30" s="119"/>
      <c r="C30" s="258" t="s">
        <v>106</v>
      </c>
      <c r="E30" s="113">
        <v>40.125822970007313</v>
      </c>
      <c r="F30" s="115">
        <v>13713</v>
      </c>
      <c r="G30" s="114">
        <v>13983</v>
      </c>
      <c r="H30" s="114">
        <v>14087</v>
      </c>
      <c r="I30" s="114">
        <v>14133</v>
      </c>
      <c r="J30" s="140">
        <v>13791</v>
      </c>
      <c r="K30" s="114">
        <v>-78</v>
      </c>
      <c r="L30" s="116">
        <v>-0.56558625190341527</v>
      </c>
    </row>
    <row r="31" spans="1:12" s="110" customFormat="1" ht="15" customHeight="1" x14ac:dyDescent="0.2">
      <c r="A31" s="120"/>
      <c r="B31" s="119"/>
      <c r="C31" s="258" t="s">
        <v>107</v>
      </c>
      <c r="E31" s="113">
        <v>59.874177029992687</v>
      </c>
      <c r="F31" s="115">
        <v>20462</v>
      </c>
      <c r="G31" s="114">
        <v>21063</v>
      </c>
      <c r="H31" s="114">
        <v>21144</v>
      </c>
      <c r="I31" s="114">
        <v>21363</v>
      </c>
      <c r="J31" s="140">
        <v>20964</v>
      </c>
      <c r="K31" s="114">
        <v>-502</v>
      </c>
      <c r="L31" s="116">
        <v>-2.3945811867964131</v>
      </c>
    </row>
    <row r="32" spans="1:12" s="110" customFormat="1" ht="15" customHeight="1" x14ac:dyDescent="0.2">
      <c r="A32" s="120"/>
      <c r="B32" s="119" t="s">
        <v>117</v>
      </c>
      <c r="C32" s="258"/>
      <c r="E32" s="113">
        <v>6.6922804436088175</v>
      </c>
      <c r="F32" s="114">
        <v>2456</v>
      </c>
      <c r="G32" s="114">
        <v>2556</v>
      </c>
      <c r="H32" s="114">
        <v>2511</v>
      </c>
      <c r="I32" s="114">
        <v>2493</v>
      </c>
      <c r="J32" s="140">
        <v>2405</v>
      </c>
      <c r="K32" s="114">
        <v>51</v>
      </c>
      <c r="L32" s="116">
        <v>2.1205821205821205</v>
      </c>
    </row>
    <row r="33" spans="1:12" s="110" customFormat="1" ht="15" customHeight="1" x14ac:dyDescent="0.2">
      <c r="A33" s="120"/>
      <c r="B33" s="119"/>
      <c r="C33" s="258" t="s">
        <v>106</v>
      </c>
      <c r="E33" s="113">
        <v>43.037459283387619</v>
      </c>
      <c r="F33" s="114">
        <v>1057</v>
      </c>
      <c r="G33" s="114">
        <v>1112</v>
      </c>
      <c r="H33" s="114">
        <v>1081</v>
      </c>
      <c r="I33" s="114">
        <v>1095</v>
      </c>
      <c r="J33" s="140">
        <v>1040</v>
      </c>
      <c r="K33" s="114">
        <v>17</v>
      </c>
      <c r="L33" s="116">
        <v>1.6346153846153846</v>
      </c>
    </row>
    <row r="34" spans="1:12" s="110" customFormat="1" ht="15" customHeight="1" x14ac:dyDescent="0.2">
      <c r="A34" s="120"/>
      <c r="B34" s="119"/>
      <c r="C34" s="258" t="s">
        <v>107</v>
      </c>
      <c r="E34" s="113">
        <v>56.962540716612381</v>
      </c>
      <c r="F34" s="114">
        <v>1399</v>
      </c>
      <c r="G34" s="114">
        <v>1444</v>
      </c>
      <c r="H34" s="114">
        <v>1430</v>
      </c>
      <c r="I34" s="114">
        <v>1398</v>
      </c>
      <c r="J34" s="140">
        <v>1365</v>
      </c>
      <c r="K34" s="114">
        <v>34</v>
      </c>
      <c r="L34" s="116">
        <v>2.4908424908424909</v>
      </c>
    </row>
    <row r="35" spans="1:12" s="110" customFormat="1" ht="24" customHeight="1" x14ac:dyDescent="0.2">
      <c r="A35" s="604" t="s">
        <v>192</v>
      </c>
      <c r="B35" s="605"/>
      <c r="C35" s="605"/>
      <c r="D35" s="606"/>
      <c r="E35" s="113">
        <v>18.10131066241587</v>
      </c>
      <c r="F35" s="114">
        <v>6643</v>
      </c>
      <c r="G35" s="114">
        <v>6760</v>
      </c>
      <c r="H35" s="114">
        <v>6773</v>
      </c>
      <c r="I35" s="114">
        <v>7027</v>
      </c>
      <c r="J35" s="114">
        <v>6699</v>
      </c>
      <c r="K35" s="318">
        <v>-56</v>
      </c>
      <c r="L35" s="319">
        <v>-0.83594566353187039</v>
      </c>
    </row>
    <row r="36" spans="1:12" s="110" customFormat="1" ht="15" customHeight="1" x14ac:dyDescent="0.2">
      <c r="A36" s="120"/>
      <c r="B36" s="119"/>
      <c r="C36" s="258" t="s">
        <v>106</v>
      </c>
      <c r="E36" s="113">
        <v>41.532440162577146</v>
      </c>
      <c r="F36" s="114">
        <v>2759</v>
      </c>
      <c r="G36" s="114">
        <v>2813</v>
      </c>
      <c r="H36" s="114">
        <v>2801</v>
      </c>
      <c r="I36" s="114">
        <v>2956</v>
      </c>
      <c r="J36" s="114">
        <v>2781</v>
      </c>
      <c r="K36" s="318">
        <v>-22</v>
      </c>
      <c r="L36" s="116">
        <v>-0.79108234448040271</v>
      </c>
    </row>
    <row r="37" spans="1:12" s="110" customFormat="1" ht="15" customHeight="1" x14ac:dyDescent="0.2">
      <c r="A37" s="120"/>
      <c r="B37" s="119"/>
      <c r="C37" s="258" t="s">
        <v>107</v>
      </c>
      <c r="E37" s="113">
        <v>58.467559837422854</v>
      </c>
      <c r="F37" s="114">
        <v>3884</v>
      </c>
      <c r="G37" s="114">
        <v>3947</v>
      </c>
      <c r="H37" s="114">
        <v>3972</v>
      </c>
      <c r="I37" s="114">
        <v>4071</v>
      </c>
      <c r="J37" s="140">
        <v>3918</v>
      </c>
      <c r="K37" s="114">
        <v>-34</v>
      </c>
      <c r="L37" s="116">
        <v>-0.86778968861664119</v>
      </c>
    </row>
    <row r="38" spans="1:12" s="110" customFormat="1" ht="15" customHeight="1" x14ac:dyDescent="0.2">
      <c r="A38" s="120"/>
      <c r="B38" s="119" t="s">
        <v>328</v>
      </c>
      <c r="C38" s="258"/>
      <c r="E38" s="113">
        <v>57.671871168151718</v>
      </c>
      <c r="F38" s="114">
        <v>21165</v>
      </c>
      <c r="G38" s="114">
        <v>21527</v>
      </c>
      <c r="H38" s="114">
        <v>21601</v>
      </c>
      <c r="I38" s="114">
        <v>21576</v>
      </c>
      <c r="J38" s="140">
        <v>21299</v>
      </c>
      <c r="K38" s="114">
        <v>-134</v>
      </c>
      <c r="L38" s="116">
        <v>-0.6291375181933424</v>
      </c>
    </row>
    <row r="39" spans="1:12" s="110" customFormat="1" ht="15" customHeight="1" x14ac:dyDescent="0.2">
      <c r="A39" s="120"/>
      <c r="B39" s="119"/>
      <c r="C39" s="258" t="s">
        <v>106</v>
      </c>
      <c r="E39" s="113">
        <v>41.691471769430663</v>
      </c>
      <c r="F39" s="115">
        <v>8824</v>
      </c>
      <c r="G39" s="114">
        <v>8945</v>
      </c>
      <c r="H39" s="114">
        <v>9003</v>
      </c>
      <c r="I39" s="114">
        <v>8921</v>
      </c>
      <c r="J39" s="140">
        <v>8787</v>
      </c>
      <c r="K39" s="114">
        <v>37</v>
      </c>
      <c r="L39" s="116">
        <v>0.42107659041766243</v>
      </c>
    </row>
    <row r="40" spans="1:12" s="110" customFormat="1" ht="15" customHeight="1" x14ac:dyDescent="0.2">
      <c r="A40" s="120"/>
      <c r="B40" s="119"/>
      <c r="C40" s="258" t="s">
        <v>107</v>
      </c>
      <c r="E40" s="113">
        <v>58.308528230569337</v>
      </c>
      <c r="F40" s="115">
        <v>12341</v>
      </c>
      <c r="G40" s="114">
        <v>12582</v>
      </c>
      <c r="H40" s="114">
        <v>12598</v>
      </c>
      <c r="I40" s="114">
        <v>12655</v>
      </c>
      <c r="J40" s="140">
        <v>12512</v>
      </c>
      <c r="K40" s="114">
        <v>-171</v>
      </c>
      <c r="L40" s="116">
        <v>-1.3666879795396421</v>
      </c>
    </row>
    <row r="41" spans="1:12" s="110" customFormat="1" ht="15" customHeight="1" x14ac:dyDescent="0.2">
      <c r="A41" s="120"/>
      <c r="B41" s="320" t="s">
        <v>515</v>
      </c>
      <c r="C41" s="258"/>
      <c r="E41" s="113">
        <v>5.7140521540096456</v>
      </c>
      <c r="F41" s="115">
        <v>2097</v>
      </c>
      <c r="G41" s="114">
        <v>2118</v>
      </c>
      <c r="H41" s="114">
        <v>2072</v>
      </c>
      <c r="I41" s="114">
        <v>2080</v>
      </c>
      <c r="J41" s="140">
        <v>2008</v>
      </c>
      <c r="K41" s="114">
        <v>89</v>
      </c>
      <c r="L41" s="116">
        <v>4.4322709163346614</v>
      </c>
    </row>
    <row r="42" spans="1:12" s="110" customFormat="1" ht="15" customHeight="1" x14ac:dyDescent="0.2">
      <c r="A42" s="120"/>
      <c r="B42" s="119"/>
      <c r="C42" s="268" t="s">
        <v>106</v>
      </c>
      <c r="D42" s="182"/>
      <c r="E42" s="113">
        <v>40.772532188841204</v>
      </c>
      <c r="F42" s="115">
        <v>855</v>
      </c>
      <c r="G42" s="114">
        <v>865</v>
      </c>
      <c r="H42" s="114">
        <v>841</v>
      </c>
      <c r="I42" s="114">
        <v>836</v>
      </c>
      <c r="J42" s="140">
        <v>818</v>
      </c>
      <c r="K42" s="114">
        <v>37</v>
      </c>
      <c r="L42" s="116">
        <v>4.5232273838630803</v>
      </c>
    </row>
    <row r="43" spans="1:12" s="110" customFormat="1" ht="15" customHeight="1" x14ac:dyDescent="0.2">
      <c r="A43" s="120"/>
      <c r="B43" s="119"/>
      <c r="C43" s="268" t="s">
        <v>107</v>
      </c>
      <c r="D43" s="182"/>
      <c r="E43" s="113">
        <v>59.227467811158796</v>
      </c>
      <c r="F43" s="115">
        <v>1242</v>
      </c>
      <c r="G43" s="114">
        <v>1253</v>
      </c>
      <c r="H43" s="114">
        <v>1231</v>
      </c>
      <c r="I43" s="114">
        <v>1244</v>
      </c>
      <c r="J43" s="140">
        <v>1190</v>
      </c>
      <c r="K43" s="114">
        <v>52</v>
      </c>
      <c r="L43" s="116">
        <v>4.3697478991596634</v>
      </c>
    </row>
    <row r="44" spans="1:12" s="110" customFormat="1" ht="15" customHeight="1" x14ac:dyDescent="0.2">
      <c r="A44" s="120"/>
      <c r="B44" s="119" t="s">
        <v>205</v>
      </c>
      <c r="C44" s="268"/>
      <c r="D44" s="182"/>
      <c r="E44" s="113">
        <v>18.512766015422763</v>
      </c>
      <c r="F44" s="115">
        <v>6794</v>
      </c>
      <c r="G44" s="114">
        <v>7268</v>
      </c>
      <c r="H44" s="114">
        <v>7359</v>
      </c>
      <c r="I44" s="114">
        <v>7371</v>
      </c>
      <c r="J44" s="140">
        <v>7218</v>
      </c>
      <c r="K44" s="114">
        <v>-424</v>
      </c>
      <c r="L44" s="116">
        <v>-5.8742033804377947</v>
      </c>
    </row>
    <row r="45" spans="1:12" s="110" customFormat="1" ht="15" customHeight="1" x14ac:dyDescent="0.2">
      <c r="A45" s="120"/>
      <c r="B45" s="119"/>
      <c r="C45" s="268" t="s">
        <v>106</v>
      </c>
      <c r="D45" s="182"/>
      <c r="E45" s="113">
        <v>34.633500147188698</v>
      </c>
      <c r="F45" s="115">
        <v>2353</v>
      </c>
      <c r="G45" s="114">
        <v>2495</v>
      </c>
      <c r="H45" s="114">
        <v>2548</v>
      </c>
      <c r="I45" s="114">
        <v>2543</v>
      </c>
      <c r="J45" s="140">
        <v>2468</v>
      </c>
      <c r="K45" s="114">
        <v>-115</v>
      </c>
      <c r="L45" s="116">
        <v>-4.6596434359805512</v>
      </c>
    </row>
    <row r="46" spans="1:12" s="110" customFormat="1" ht="15" customHeight="1" x14ac:dyDescent="0.2">
      <c r="A46" s="123"/>
      <c r="B46" s="124"/>
      <c r="C46" s="260" t="s">
        <v>107</v>
      </c>
      <c r="D46" s="261"/>
      <c r="E46" s="125">
        <v>65.366499852811302</v>
      </c>
      <c r="F46" s="143">
        <v>4441</v>
      </c>
      <c r="G46" s="144">
        <v>4773</v>
      </c>
      <c r="H46" s="144">
        <v>4811</v>
      </c>
      <c r="I46" s="144">
        <v>4828</v>
      </c>
      <c r="J46" s="145">
        <v>4750</v>
      </c>
      <c r="K46" s="144">
        <v>-309</v>
      </c>
      <c r="L46" s="146">
        <v>-6.5052631578947366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36699</v>
      </c>
      <c r="E11" s="114">
        <v>37673</v>
      </c>
      <c r="F11" s="114">
        <v>37805</v>
      </c>
      <c r="G11" s="114">
        <v>38054</v>
      </c>
      <c r="H11" s="140">
        <v>37224</v>
      </c>
      <c r="I11" s="115">
        <v>-525</v>
      </c>
      <c r="J11" s="116">
        <v>-1.4103803997421018</v>
      </c>
    </row>
    <row r="12" spans="1:15" s="110" customFormat="1" ht="24.95" customHeight="1" x14ac:dyDescent="0.2">
      <c r="A12" s="193" t="s">
        <v>132</v>
      </c>
      <c r="B12" s="194" t="s">
        <v>133</v>
      </c>
      <c r="C12" s="113">
        <v>4.1935747568053623</v>
      </c>
      <c r="D12" s="115">
        <v>1539</v>
      </c>
      <c r="E12" s="114">
        <v>1549</v>
      </c>
      <c r="F12" s="114">
        <v>1560</v>
      </c>
      <c r="G12" s="114">
        <v>1608</v>
      </c>
      <c r="H12" s="140">
        <v>1495</v>
      </c>
      <c r="I12" s="115">
        <v>44</v>
      </c>
      <c r="J12" s="116">
        <v>2.9431438127090299</v>
      </c>
    </row>
    <row r="13" spans="1:15" s="110" customFormat="1" ht="24.95" customHeight="1" x14ac:dyDescent="0.2">
      <c r="A13" s="193" t="s">
        <v>134</v>
      </c>
      <c r="B13" s="199" t="s">
        <v>214</v>
      </c>
      <c r="C13" s="113">
        <v>1.0027521185863375</v>
      </c>
      <c r="D13" s="115">
        <v>368</v>
      </c>
      <c r="E13" s="114">
        <v>373</v>
      </c>
      <c r="F13" s="114">
        <v>380</v>
      </c>
      <c r="G13" s="114">
        <v>370</v>
      </c>
      <c r="H13" s="140">
        <v>351</v>
      </c>
      <c r="I13" s="115">
        <v>17</v>
      </c>
      <c r="J13" s="116">
        <v>4.8433048433048436</v>
      </c>
    </row>
    <row r="14" spans="1:15" s="287" customFormat="1" ht="24.95" customHeight="1" x14ac:dyDescent="0.2">
      <c r="A14" s="193" t="s">
        <v>215</v>
      </c>
      <c r="B14" s="199" t="s">
        <v>137</v>
      </c>
      <c r="C14" s="113">
        <v>10.33543148314668</v>
      </c>
      <c r="D14" s="115">
        <v>3793</v>
      </c>
      <c r="E14" s="114">
        <v>3862</v>
      </c>
      <c r="F14" s="114">
        <v>3932</v>
      </c>
      <c r="G14" s="114">
        <v>3921</v>
      </c>
      <c r="H14" s="140">
        <v>3908</v>
      </c>
      <c r="I14" s="115">
        <v>-115</v>
      </c>
      <c r="J14" s="116">
        <v>-2.9426816786079835</v>
      </c>
      <c r="K14" s="110"/>
      <c r="L14" s="110"/>
      <c r="M14" s="110"/>
      <c r="N14" s="110"/>
      <c r="O14" s="110"/>
    </row>
    <row r="15" spans="1:15" s="110" customFormat="1" ht="24.95" customHeight="1" x14ac:dyDescent="0.2">
      <c r="A15" s="193" t="s">
        <v>216</v>
      </c>
      <c r="B15" s="199" t="s">
        <v>217</v>
      </c>
      <c r="C15" s="113">
        <v>3.6431510395378619</v>
      </c>
      <c r="D15" s="115">
        <v>1337</v>
      </c>
      <c r="E15" s="114">
        <v>1368</v>
      </c>
      <c r="F15" s="114">
        <v>1414</v>
      </c>
      <c r="G15" s="114">
        <v>1416</v>
      </c>
      <c r="H15" s="140">
        <v>1430</v>
      </c>
      <c r="I15" s="115">
        <v>-93</v>
      </c>
      <c r="J15" s="116">
        <v>-6.5034965034965033</v>
      </c>
    </row>
    <row r="16" spans="1:15" s="287" customFormat="1" ht="24.95" customHeight="1" x14ac:dyDescent="0.2">
      <c r="A16" s="193" t="s">
        <v>218</v>
      </c>
      <c r="B16" s="199" t="s">
        <v>141</v>
      </c>
      <c r="C16" s="113">
        <v>3.7739447941360802</v>
      </c>
      <c r="D16" s="115">
        <v>1385</v>
      </c>
      <c r="E16" s="114">
        <v>1407</v>
      </c>
      <c r="F16" s="114">
        <v>1449</v>
      </c>
      <c r="G16" s="114">
        <v>1470</v>
      </c>
      <c r="H16" s="140">
        <v>1457</v>
      </c>
      <c r="I16" s="115">
        <v>-72</v>
      </c>
      <c r="J16" s="116">
        <v>-4.9416609471516812</v>
      </c>
      <c r="K16" s="110"/>
      <c r="L16" s="110"/>
      <c r="M16" s="110"/>
      <c r="N16" s="110"/>
      <c r="O16" s="110"/>
    </row>
    <row r="17" spans="1:15" s="110" customFormat="1" ht="24.95" customHeight="1" x14ac:dyDescent="0.2">
      <c r="A17" s="193" t="s">
        <v>142</v>
      </c>
      <c r="B17" s="199" t="s">
        <v>220</v>
      </c>
      <c r="C17" s="113">
        <v>2.9183356494727377</v>
      </c>
      <c r="D17" s="115">
        <v>1071</v>
      </c>
      <c r="E17" s="114">
        <v>1087</v>
      </c>
      <c r="F17" s="114">
        <v>1069</v>
      </c>
      <c r="G17" s="114">
        <v>1035</v>
      </c>
      <c r="H17" s="140">
        <v>1021</v>
      </c>
      <c r="I17" s="115">
        <v>50</v>
      </c>
      <c r="J17" s="116">
        <v>4.8971596474045054</v>
      </c>
    </row>
    <row r="18" spans="1:15" s="287" customFormat="1" ht="24.95" customHeight="1" x14ac:dyDescent="0.2">
      <c r="A18" s="201" t="s">
        <v>144</v>
      </c>
      <c r="B18" s="202" t="s">
        <v>145</v>
      </c>
      <c r="C18" s="113">
        <v>4.6050301098122564</v>
      </c>
      <c r="D18" s="115">
        <v>1690</v>
      </c>
      <c r="E18" s="114">
        <v>1713</v>
      </c>
      <c r="F18" s="114">
        <v>1750</v>
      </c>
      <c r="G18" s="114">
        <v>1735</v>
      </c>
      <c r="H18" s="140">
        <v>1696</v>
      </c>
      <c r="I18" s="115">
        <v>-6</v>
      </c>
      <c r="J18" s="116">
        <v>-0.35377358490566035</v>
      </c>
      <c r="K18" s="110"/>
      <c r="L18" s="110"/>
      <c r="M18" s="110"/>
      <c r="N18" s="110"/>
      <c r="O18" s="110"/>
    </row>
    <row r="19" spans="1:15" s="110" customFormat="1" ht="24.95" customHeight="1" x14ac:dyDescent="0.2">
      <c r="A19" s="193" t="s">
        <v>146</v>
      </c>
      <c r="B19" s="199" t="s">
        <v>147</v>
      </c>
      <c r="C19" s="113">
        <v>19.85612686994196</v>
      </c>
      <c r="D19" s="115">
        <v>7287</v>
      </c>
      <c r="E19" s="114">
        <v>7372</v>
      </c>
      <c r="F19" s="114">
        <v>7196</v>
      </c>
      <c r="G19" s="114">
        <v>7246</v>
      </c>
      <c r="H19" s="140">
        <v>7200</v>
      </c>
      <c r="I19" s="115">
        <v>87</v>
      </c>
      <c r="J19" s="116">
        <v>1.2083333333333333</v>
      </c>
    </row>
    <row r="20" spans="1:15" s="287" customFormat="1" ht="24.95" customHeight="1" x14ac:dyDescent="0.2">
      <c r="A20" s="193" t="s">
        <v>148</v>
      </c>
      <c r="B20" s="199" t="s">
        <v>149</v>
      </c>
      <c r="C20" s="113">
        <v>7.1500585847025802</v>
      </c>
      <c r="D20" s="115">
        <v>2624</v>
      </c>
      <c r="E20" s="114">
        <v>2655</v>
      </c>
      <c r="F20" s="114">
        <v>2680</v>
      </c>
      <c r="G20" s="114">
        <v>2727</v>
      </c>
      <c r="H20" s="140">
        <v>2714</v>
      </c>
      <c r="I20" s="115">
        <v>-90</v>
      </c>
      <c r="J20" s="116">
        <v>-3.316138540899042</v>
      </c>
      <c r="K20" s="110"/>
      <c r="L20" s="110"/>
      <c r="M20" s="110"/>
      <c r="N20" s="110"/>
      <c r="O20" s="110"/>
    </row>
    <row r="21" spans="1:15" s="110" customFormat="1" ht="24.95" customHeight="1" x14ac:dyDescent="0.2">
      <c r="A21" s="201" t="s">
        <v>150</v>
      </c>
      <c r="B21" s="202" t="s">
        <v>151</v>
      </c>
      <c r="C21" s="113">
        <v>12.569824790866235</v>
      </c>
      <c r="D21" s="115">
        <v>4613</v>
      </c>
      <c r="E21" s="114">
        <v>5042</v>
      </c>
      <c r="F21" s="114">
        <v>5159</v>
      </c>
      <c r="G21" s="114">
        <v>5283</v>
      </c>
      <c r="H21" s="140">
        <v>4986</v>
      </c>
      <c r="I21" s="115">
        <v>-373</v>
      </c>
      <c r="J21" s="116">
        <v>-7.4809466506217408</v>
      </c>
    </row>
    <row r="22" spans="1:15" s="110" customFormat="1" ht="24.95" customHeight="1" x14ac:dyDescent="0.2">
      <c r="A22" s="201" t="s">
        <v>152</v>
      </c>
      <c r="B22" s="199" t="s">
        <v>153</v>
      </c>
      <c r="C22" s="113">
        <v>0.67304286220332976</v>
      </c>
      <c r="D22" s="115">
        <v>247</v>
      </c>
      <c r="E22" s="114">
        <v>251</v>
      </c>
      <c r="F22" s="114">
        <v>246</v>
      </c>
      <c r="G22" s="114">
        <v>239</v>
      </c>
      <c r="H22" s="140">
        <v>238</v>
      </c>
      <c r="I22" s="115">
        <v>9</v>
      </c>
      <c r="J22" s="116">
        <v>3.7815126050420167</v>
      </c>
    </row>
    <row r="23" spans="1:15" s="110" customFormat="1" ht="24.95" customHeight="1" x14ac:dyDescent="0.2">
      <c r="A23" s="193" t="s">
        <v>154</v>
      </c>
      <c r="B23" s="199" t="s">
        <v>155</v>
      </c>
      <c r="C23" s="113">
        <v>1.0817733453227609</v>
      </c>
      <c r="D23" s="115">
        <v>397</v>
      </c>
      <c r="E23" s="114">
        <v>400</v>
      </c>
      <c r="F23" s="114">
        <v>402</v>
      </c>
      <c r="G23" s="114">
        <v>397</v>
      </c>
      <c r="H23" s="140">
        <v>381</v>
      </c>
      <c r="I23" s="115">
        <v>16</v>
      </c>
      <c r="J23" s="116">
        <v>4.1994750656167978</v>
      </c>
    </row>
    <row r="24" spans="1:15" s="110" customFormat="1" ht="24.95" customHeight="1" x14ac:dyDescent="0.2">
      <c r="A24" s="193" t="s">
        <v>156</v>
      </c>
      <c r="B24" s="199" t="s">
        <v>221</v>
      </c>
      <c r="C24" s="113">
        <v>6.5342379901359706</v>
      </c>
      <c r="D24" s="115">
        <v>2398</v>
      </c>
      <c r="E24" s="114">
        <v>2406</v>
      </c>
      <c r="F24" s="114">
        <v>2370</v>
      </c>
      <c r="G24" s="114">
        <v>2410</v>
      </c>
      <c r="H24" s="140">
        <v>2370</v>
      </c>
      <c r="I24" s="115">
        <v>28</v>
      </c>
      <c r="J24" s="116">
        <v>1.1814345991561181</v>
      </c>
    </row>
    <row r="25" spans="1:15" s="110" customFormat="1" ht="24.95" customHeight="1" x14ac:dyDescent="0.2">
      <c r="A25" s="193" t="s">
        <v>222</v>
      </c>
      <c r="B25" s="204" t="s">
        <v>159</v>
      </c>
      <c r="C25" s="113">
        <v>5.2017766151666258</v>
      </c>
      <c r="D25" s="115">
        <v>1909</v>
      </c>
      <c r="E25" s="114">
        <v>2016</v>
      </c>
      <c r="F25" s="114">
        <v>2060</v>
      </c>
      <c r="G25" s="114">
        <v>2031</v>
      </c>
      <c r="H25" s="140">
        <v>1939</v>
      </c>
      <c r="I25" s="115">
        <v>-30</v>
      </c>
      <c r="J25" s="116">
        <v>-1.5471892728210417</v>
      </c>
    </row>
    <row r="26" spans="1:15" s="110" customFormat="1" ht="24.95" customHeight="1" x14ac:dyDescent="0.2">
      <c r="A26" s="201">
        <v>782.78300000000002</v>
      </c>
      <c r="B26" s="203" t="s">
        <v>160</v>
      </c>
      <c r="C26" s="113">
        <v>1.5177525273168206</v>
      </c>
      <c r="D26" s="115">
        <v>557</v>
      </c>
      <c r="E26" s="114">
        <v>593</v>
      </c>
      <c r="F26" s="114">
        <v>563</v>
      </c>
      <c r="G26" s="114">
        <v>540</v>
      </c>
      <c r="H26" s="140">
        <v>557</v>
      </c>
      <c r="I26" s="115">
        <v>0</v>
      </c>
      <c r="J26" s="116">
        <v>0</v>
      </c>
    </row>
    <row r="27" spans="1:15" s="110" customFormat="1" ht="24.95" customHeight="1" x14ac:dyDescent="0.2">
      <c r="A27" s="193" t="s">
        <v>161</v>
      </c>
      <c r="B27" s="199" t="s">
        <v>162</v>
      </c>
      <c r="C27" s="113">
        <v>1.2915883266574022</v>
      </c>
      <c r="D27" s="115">
        <v>474</v>
      </c>
      <c r="E27" s="114">
        <v>505</v>
      </c>
      <c r="F27" s="114">
        <v>498</v>
      </c>
      <c r="G27" s="114">
        <v>506</v>
      </c>
      <c r="H27" s="140">
        <v>490</v>
      </c>
      <c r="I27" s="115">
        <v>-16</v>
      </c>
      <c r="J27" s="116">
        <v>-3.2653061224489797</v>
      </c>
    </row>
    <row r="28" spans="1:15" s="110" customFormat="1" ht="24.95" customHeight="1" x14ac:dyDescent="0.2">
      <c r="A28" s="193" t="s">
        <v>163</v>
      </c>
      <c r="B28" s="199" t="s">
        <v>164</v>
      </c>
      <c r="C28" s="113">
        <v>2.7793672852121309</v>
      </c>
      <c r="D28" s="115">
        <v>1020</v>
      </c>
      <c r="E28" s="114">
        <v>1034</v>
      </c>
      <c r="F28" s="114">
        <v>1041</v>
      </c>
      <c r="G28" s="114">
        <v>1078</v>
      </c>
      <c r="H28" s="140">
        <v>1055</v>
      </c>
      <c r="I28" s="115">
        <v>-35</v>
      </c>
      <c r="J28" s="116">
        <v>-3.3175355450236967</v>
      </c>
    </row>
    <row r="29" spans="1:15" s="110" customFormat="1" ht="24.95" customHeight="1" x14ac:dyDescent="0.2">
      <c r="A29" s="193">
        <v>86</v>
      </c>
      <c r="B29" s="199" t="s">
        <v>165</v>
      </c>
      <c r="C29" s="113">
        <v>5.4252159459385814</v>
      </c>
      <c r="D29" s="115">
        <v>1991</v>
      </c>
      <c r="E29" s="114">
        <v>1997</v>
      </c>
      <c r="F29" s="114">
        <v>2003</v>
      </c>
      <c r="G29" s="114">
        <v>2009</v>
      </c>
      <c r="H29" s="140">
        <v>2008</v>
      </c>
      <c r="I29" s="115">
        <v>-17</v>
      </c>
      <c r="J29" s="116">
        <v>-0.84661354581673309</v>
      </c>
    </row>
    <row r="30" spans="1:15" s="110" customFormat="1" ht="24.95" customHeight="1" x14ac:dyDescent="0.2">
      <c r="A30" s="193">
        <v>87.88</v>
      </c>
      <c r="B30" s="204" t="s">
        <v>166</v>
      </c>
      <c r="C30" s="113">
        <v>4.6241041990244964</v>
      </c>
      <c r="D30" s="115">
        <v>1697</v>
      </c>
      <c r="E30" s="114">
        <v>1667</v>
      </c>
      <c r="F30" s="114">
        <v>1677</v>
      </c>
      <c r="G30" s="114">
        <v>1710</v>
      </c>
      <c r="H30" s="140">
        <v>1687</v>
      </c>
      <c r="I30" s="115">
        <v>10</v>
      </c>
      <c r="J30" s="116">
        <v>0.59276822762299941</v>
      </c>
    </row>
    <row r="31" spans="1:15" s="110" customFormat="1" ht="24.95" customHeight="1" x14ac:dyDescent="0.2">
      <c r="A31" s="193" t="s">
        <v>167</v>
      </c>
      <c r="B31" s="199" t="s">
        <v>168</v>
      </c>
      <c r="C31" s="113">
        <v>11.152892449385542</v>
      </c>
      <c r="D31" s="115">
        <v>4093</v>
      </c>
      <c r="E31" s="114">
        <v>4237</v>
      </c>
      <c r="F31" s="114">
        <v>4287</v>
      </c>
      <c r="G31" s="114">
        <v>4243</v>
      </c>
      <c r="H31" s="140">
        <v>4148</v>
      </c>
      <c r="I31" s="115">
        <v>-55</v>
      </c>
      <c r="J31" s="116">
        <v>-1.325940212150434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4.1935747568053623</v>
      </c>
      <c r="D34" s="115">
        <v>1539</v>
      </c>
      <c r="E34" s="114">
        <v>1549</v>
      </c>
      <c r="F34" s="114">
        <v>1560</v>
      </c>
      <c r="G34" s="114">
        <v>1608</v>
      </c>
      <c r="H34" s="140">
        <v>1495</v>
      </c>
      <c r="I34" s="115">
        <v>44</v>
      </c>
      <c r="J34" s="116">
        <v>2.9431438127090299</v>
      </c>
    </row>
    <row r="35" spans="1:10" s="110" customFormat="1" ht="24.95" customHeight="1" x14ac:dyDescent="0.2">
      <c r="A35" s="292" t="s">
        <v>171</v>
      </c>
      <c r="B35" s="293" t="s">
        <v>172</v>
      </c>
      <c r="C35" s="113">
        <v>15.943213711545274</v>
      </c>
      <c r="D35" s="115">
        <v>5851</v>
      </c>
      <c r="E35" s="114">
        <v>5948</v>
      </c>
      <c r="F35" s="114">
        <v>6062</v>
      </c>
      <c r="G35" s="114">
        <v>6026</v>
      </c>
      <c r="H35" s="140">
        <v>5955</v>
      </c>
      <c r="I35" s="115">
        <v>-104</v>
      </c>
      <c r="J35" s="116">
        <v>-1.746431570109152</v>
      </c>
    </row>
    <row r="36" spans="1:10" s="110" customFormat="1" ht="24.95" customHeight="1" x14ac:dyDescent="0.2">
      <c r="A36" s="294" t="s">
        <v>173</v>
      </c>
      <c r="B36" s="295" t="s">
        <v>174</v>
      </c>
      <c r="C36" s="125">
        <v>79.857761791874438</v>
      </c>
      <c r="D36" s="143">
        <v>29307</v>
      </c>
      <c r="E36" s="144">
        <v>30175</v>
      </c>
      <c r="F36" s="144">
        <v>30182</v>
      </c>
      <c r="G36" s="144">
        <v>30419</v>
      </c>
      <c r="H36" s="145">
        <v>29773</v>
      </c>
      <c r="I36" s="143">
        <v>-466</v>
      </c>
      <c r="J36" s="146">
        <v>-1.5651765021999799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36699</v>
      </c>
      <c r="F11" s="264">
        <v>37673</v>
      </c>
      <c r="G11" s="264">
        <v>37805</v>
      </c>
      <c r="H11" s="264">
        <v>38054</v>
      </c>
      <c r="I11" s="265">
        <v>37224</v>
      </c>
      <c r="J11" s="263">
        <v>-525</v>
      </c>
      <c r="K11" s="266">
        <v>-1.4103803997421018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41.848551731654815</v>
      </c>
      <c r="E13" s="115">
        <v>15358</v>
      </c>
      <c r="F13" s="114">
        <v>15874</v>
      </c>
      <c r="G13" s="114">
        <v>16021</v>
      </c>
      <c r="H13" s="114">
        <v>16143</v>
      </c>
      <c r="I13" s="140">
        <v>15789</v>
      </c>
      <c r="J13" s="115">
        <v>-431</v>
      </c>
      <c r="K13" s="116">
        <v>-2.7297485591234403</v>
      </c>
    </row>
    <row r="14" spans="1:15" ht="15.95" customHeight="1" x14ac:dyDescent="0.2">
      <c r="A14" s="306" t="s">
        <v>230</v>
      </c>
      <c r="B14" s="307"/>
      <c r="C14" s="308"/>
      <c r="D14" s="113">
        <v>46.76966674841276</v>
      </c>
      <c r="E14" s="115">
        <v>17164</v>
      </c>
      <c r="F14" s="114">
        <v>17530</v>
      </c>
      <c r="G14" s="114">
        <v>17505</v>
      </c>
      <c r="H14" s="114">
        <v>17626</v>
      </c>
      <c r="I14" s="140">
        <v>17214</v>
      </c>
      <c r="J14" s="115">
        <v>-50</v>
      </c>
      <c r="K14" s="116">
        <v>-0.29046125246892063</v>
      </c>
    </row>
    <row r="15" spans="1:15" ht="15.95" customHeight="1" x14ac:dyDescent="0.2">
      <c r="A15" s="306" t="s">
        <v>231</v>
      </c>
      <c r="B15" s="307"/>
      <c r="C15" s="308"/>
      <c r="D15" s="113">
        <v>4.6377285484618112</v>
      </c>
      <c r="E15" s="115">
        <v>1702</v>
      </c>
      <c r="F15" s="114">
        <v>1747</v>
      </c>
      <c r="G15" s="114">
        <v>1737</v>
      </c>
      <c r="H15" s="114">
        <v>1697</v>
      </c>
      <c r="I15" s="140">
        <v>1690</v>
      </c>
      <c r="J15" s="115">
        <v>12</v>
      </c>
      <c r="K15" s="116">
        <v>0.7100591715976331</v>
      </c>
    </row>
    <row r="16" spans="1:15" ht="15.95" customHeight="1" x14ac:dyDescent="0.2">
      <c r="A16" s="306" t="s">
        <v>232</v>
      </c>
      <c r="B16" s="307"/>
      <c r="C16" s="308"/>
      <c r="D16" s="113">
        <v>2.8393144227363143</v>
      </c>
      <c r="E16" s="115">
        <v>1042</v>
      </c>
      <c r="F16" s="114">
        <v>1047</v>
      </c>
      <c r="G16" s="114">
        <v>1055</v>
      </c>
      <c r="H16" s="114">
        <v>1101</v>
      </c>
      <c r="I16" s="140">
        <v>1105</v>
      </c>
      <c r="J16" s="115">
        <v>-63</v>
      </c>
      <c r="K16" s="116">
        <v>-5.7013574660633486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3.4633096269653123</v>
      </c>
      <c r="E18" s="115">
        <v>1271</v>
      </c>
      <c r="F18" s="114">
        <v>1278</v>
      </c>
      <c r="G18" s="114">
        <v>1291</v>
      </c>
      <c r="H18" s="114">
        <v>1279</v>
      </c>
      <c r="I18" s="140">
        <v>1218</v>
      </c>
      <c r="J18" s="115">
        <v>53</v>
      </c>
      <c r="K18" s="116">
        <v>4.3513957307060753</v>
      </c>
    </row>
    <row r="19" spans="1:11" ht="14.1" customHeight="1" x14ac:dyDescent="0.2">
      <c r="A19" s="306" t="s">
        <v>235</v>
      </c>
      <c r="B19" s="307" t="s">
        <v>236</v>
      </c>
      <c r="C19" s="308"/>
      <c r="D19" s="113">
        <v>2.825690073299</v>
      </c>
      <c r="E19" s="115">
        <v>1037</v>
      </c>
      <c r="F19" s="114">
        <v>1051</v>
      </c>
      <c r="G19" s="114">
        <v>1074</v>
      </c>
      <c r="H19" s="114">
        <v>1065</v>
      </c>
      <c r="I19" s="140">
        <v>1022</v>
      </c>
      <c r="J19" s="115">
        <v>15</v>
      </c>
      <c r="K19" s="116">
        <v>1.4677103718199609</v>
      </c>
    </row>
    <row r="20" spans="1:11" ht="14.1" customHeight="1" x14ac:dyDescent="0.2">
      <c r="A20" s="306">
        <v>12</v>
      </c>
      <c r="B20" s="307" t="s">
        <v>237</v>
      </c>
      <c r="C20" s="308"/>
      <c r="D20" s="113">
        <v>2.2398430474944822</v>
      </c>
      <c r="E20" s="115">
        <v>822</v>
      </c>
      <c r="F20" s="114">
        <v>830</v>
      </c>
      <c r="G20" s="114">
        <v>858</v>
      </c>
      <c r="H20" s="114">
        <v>852</v>
      </c>
      <c r="I20" s="140">
        <v>802</v>
      </c>
      <c r="J20" s="115">
        <v>20</v>
      </c>
      <c r="K20" s="116">
        <v>2.4937655860349128</v>
      </c>
    </row>
    <row r="21" spans="1:11" ht="14.1" customHeight="1" x14ac:dyDescent="0.2">
      <c r="A21" s="306">
        <v>21</v>
      </c>
      <c r="B21" s="307" t="s">
        <v>238</v>
      </c>
      <c r="C21" s="308"/>
      <c r="D21" s="113">
        <v>0.11716940516090357</v>
      </c>
      <c r="E21" s="115">
        <v>43</v>
      </c>
      <c r="F21" s="114">
        <v>43</v>
      </c>
      <c r="G21" s="114">
        <v>41</v>
      </c>
      <c r="H21" s="114">
        <v>37</v>
      </c>
      <c r="I21" s="140">
        <v>34</v>
      </c>
      <c r="J21" s="115">
        <v>9</v>
      </c>
      <c r="K21" s="116">
        <v>26.470588235294116</v>
      </c>
    </row>
    <row r="22" spans="1:11" ht="14.1" customHeight="1" x14ac:dyDescent="0.2">
      <c r="A22" s="306">
        <v>22</v>
      </c>
      <c r="B22" s="307" t="s">
        <v>239</v>
      </c>
      <c r="C22" s="308"/>
      <c r="D22" s="113">
        <v>0.78476252758930765</v>
      </c>
      <c r="E22" s="115">
        <v>288</v>
      </c>
      <c r="F22" s="114">
        <v>297</v>
      </c>
      <c r="G22" s="114">
        <v>295</v>
      </c>
      <c r="H22" s="114">
        <v>300</v>
      </c>
      <c r="I22" s="140">
        <v>318</v>
      </c>
      <c r="J22" s="115">
        <v>-30</v>
      </c>
      <c r="K22" s="116">
        <v>-9.433962264150944</v>
      </c>
    </row>
    <row r="23" spans="1:11" ht="14.1" customHeight="1" x14ac:dyDescent="0.2">
      <c r="A23" s="306">
        <v>23</v>
      </c>
      <c r="B23" s="307" t="s">
        <v>240</v>
      </c>
      <c r="C23" s="308"/>
      <c r="D23" s="113">
        <v>0.38965639390719092</v>
      </c>
      <c r="E23" s="115">
        <v>143</v>
      </c>
      <c r="F23" s="114">
        <v>139</v>
      </c>
      <c r="G23" s="114">
        <v>153</v>
      </c>
      <c r="H23" s="114">
        <v>161</v>
      </c>
      <c r="I23" s="140">
        <v>175</v>
      </c>
      <c r="J23" s="115">
        <v>-32</v>
      </c>
      <c r="K23" s="116">
        <v>-18.285714285714285</v>
      </c>
    </row>
    <row r="24" spans="1:11" ht="14.1" customHeight="1" x14ac:dyDescent="0.2">
      <c r="A24" s="306">
        <v>24</v>
      </c>
      <c r="B24" s="307" t="s">
        <v>241</v>
      </c>
      <c r="C24" s="308"/>
      <c r="D24" s="113">
        <v>1.1498950925093328</v>
      </c>
      <c r="E24" s="115">
        <v>422</v>
      </c>
      <c r="F24" s="114">
        <v>441</v>
      </c>
      <c r="G24" s="114">
        <v>470</v>
      </c>
      <c r="H24" s="114">
        <v>499</v>
      </c>
      <c r="I24" s="140">
        <v>476</v>
      </c>
      <c r="J24" s="115">
        <v>-54</v>
      </c>
      <c r="K24" s="116">
        <v>-11.344537815126051</v>
      </c>
    </row>
    <row r="25" spans="1:11" ht="14.1" customHeight="1" x14ac:dyDescent="0.2">
      <c r="A25" s="306">
        <v>25</v>
      </c>
      <c r="B25" s="307" t="s">
        <v>242</v>
      </c>
      <c r="C25" s="308"/>
      <c r="D25" s="113">
        <v>1.4605302596801002</v>
      </c>
      <c r="E25" s="115">
        <v>536</v>
      </c>
      <c r="F25" s="114">
        <v>541</v>
      </c>
      <c r="G25" s="114">
        <v>560</v>
      </c>
      <c r="H25" s="114">
        <v>551</v>
      </c>
      <c r="I25" s="140">
        <v>548</v>
      </c>
      <c r="J25" s="115">
        <v>-12</v>
      </c>
      <c r="K25" s="116">
        <v>-2.1897810218978102</v>
      </c>
    </row>
    <row r="26" spans="1:11" ht="14.1" customHeight="1" x14ac:dyDescent="0.2">
      <c r="A26" s="306">
        <v>26</v>
      </c>
      <c r="B26" s="307" t="s">
        <v>243</v>
      </c>
      <c r="C26" s="308"/>
      <c r="D26" s="113">
        <v>0.77113817815199326</v>
      </c>
      <c r="E26" s="115">
        <v>283</v>
      </c>
      <c r="F26" s="114">
        <v>300</v>
      </c>
      <c r="G26" s="114">
        <v>291</v>
      </c>
      <c r="H26" s="114">
        <v>295</v>
      </c>
      <c r="I26" s="140">
        <v>297</v>
      </c>
      <c r="J26" s="115">
        <v>-14</v>
      </c>
      <c r="K26" s="116">
        <v>-4.7138047138047137</v>
      </c>
    </row>
    <row r="27" spans="1:11" ht="14.1" customHeight="1" x14ac:dyDescent="0.2">
      <c r="A27" s="306">
        <v>27</v>
      </c>
      <c r="B27" s="307" t="s">
        <v>244</v>
      </c>
      <c r="C27" s="308"/>
      <c r="D27" s="113">
        <v>0.4550532712062999</v>
      </c>
      <c r="E27" s="115">
        <v>167</v>
      </c>
      <c r="F27" s="114">
        <v>165</v>
      </c>
      <c r="G27" s="114">
        <v>166</v>
      </c>
      <c r="H27" s="114">
        <v>176</v>
      </c>
      <c r="I27" s="140">
        <v>168</v>
      </c>
      <c r="J27" s="115">
        <v>-1</v>
      </c>
      <c r="K27" s="116">
        <v>-0.59523809523809523</v>
      </c>
    </row>
    <row r="28" spans="1:11" ht="14.1" customHeight="1" x14ac:dyDescent="0.2">
      <c r="A28" s="306">
        <v>28</v>
      </c>
      <c r="B28" s="307" t="s">
        <v>245</v>
      </c>
      <c r="C28" s="308"/>
      <c r="D28" s="113">
        <v>0.53679936783018611</v>
      </c>
      <c r="E28" s="115">
        <v>197</v>
      </c>
      <c r="F28" s="114">
        <v>198</v>
      </c>
      <c r="G28" s="114">
        <v>205</v>
      </c>
      <c r="H28" s="114">
        <v>196</v>
      </c>
      <c r="I28" s="140">
        <v>216</v>
      </c>
      <c r="J28" s="115">
        <v>-19</v>
      </c>
      <c r="K28" s="116">
        <v>-8.7962962962962958</v>
      </c>
    </row>
    <row r="29" spans="1:11" ht="14.1" customHeight="1" x14ac:dyDescent="0.2">
      <c r="A29" s="306">
        <v>29</v>
      </c>
      <c r="B29" s="307" t="s">
        <v>246</v>
      </c>
      <c r="C29" s="308"/>
      <c r="D29" s="113">
        <v>3.5341562440393472</v>
      </c>
      <c r="E29" s="115">
        <v>1297</v>
      </c>
      <c r="F29" s="114">
        <v>1407</v>
      </c>
      <c r="G29" s="114">
        <v>1397</v>
      </c>
      <c r="H29" s="114">
        <v>1370</v>
      </c>
      <c r="I29" s="140">
        <v>1348</v>
      </c>
      <c r="J29" s="115">
        <v>-51</v>
      </c>
      <c r="K29" s="116">
        <v>-3.7833827893175074</v>
      </c>
    </row>
    <row r="30" spans="1:11" ht="14.1" customHeight="1" x14ac:dyDescent="0.2">
      <c r="A30" s="306" t="s">
        <v>247</v>
      </c>
      <c r="B30" s="307" t="s">
        <v>248</v>
      </c>
      <c r="C30" s="308"/>
      <c r="D30" s="113">
        <v>0.61582059456660942</v>
      </c>
      <c r="E30" s="115">
        <v>226</v>
      </c>
      <c r="F30" s="114">
        <v>249</v>
      </c>
      <c r="G30" s="114" t="s">
        <v>513</v>
      </c>
      <c r="H30" s="114">
        <v>262</v>
      </c>
      <c r="I30" s="140">
        <v>252</v>
      </c>
      <c r="J30" s="115">
        <v>-26</v>
      </c>
      <c r="K30" s="116">
        <v>-10.317460317460318</v>
      </c>
    </row>
    <row r="31" spans="1:11" ht="14.1" customHeight="1" x14ac:dyDescent="0.2">
      <c r="A31" s="306" t="s">
        <v>249</v>
      </c>
      <c r="B31" s="307" t="s">
        <v>250</v>
      </c>
      <c r="C31" s="308"/>
      <c r="D31" s="113">
        <v>2.9183356494727377</v>
      </c>
      <c r="E31" s="115">
        <v>1071</v>
      </c>
      <c r="F31" s="114">
        <v>1158</v>
      </c>
      <c r="G31" s="114">
        <v>1134</v>
      </c>
      <c r="H31" s="114">
        <v>1108</v>
      </c>
      <c r="I31" s="140">
        <v>1096</v>
      </c>
      <c r="J31" s="115">
        <v>-25</v>
      </c>
      <c r="K31" s="116">
        <v>-2.281021897810219</v>
      </c>
    </row>
    <row r="32" spans="1:11" ht="14.1" customHeight="1" x14ac:dyDescent="0.2">
      <c r="A32" s="306">
        <v>31</v>
      </c>
      <c r="B32" s="307" t="s">
        <v>251</v>
      </c>
      <c r="C32" s="308"/>
      <c r="D32" s="113">
        <v>0.11989427504836644</v>
      </c>
      <c r="E32" s="115">
        <v>44</v>
      </c>
      <c r="F32" s="114">
        <v>46</v>
      </c>
      <c r="G32" s="114">
        <v>46</v>
      </c>
      <c r="H32" s="114">
        <v>50</v>
      </c>
      <c r="I32" s="140">
        <v>45</v>
      </c>
      <c r="J32" s="115">
        <v>-1</v>
      </c>
      <c r="K32" s="116">
        <v>-2.2222222222222223</v>
      </c>
    </row>
    <row r="33" spans="1:11" ht="14.1" customHeight="1" x14ac:dyDescent="0.2">
      <c r="A33" s="306">
        <v>32</v>
      </c>
      <c r="B33" s="307" t="s">
        <v>252</v>
      </c>
      <c r="C33" s="308"/>
      <c r="D33" s="113">
        <v>1.0463500367857435</v>
      </c>
      <c r="E33" s="115">
        <v>384</v>
      </c>
      <c r="F33" s="114">
        <v>408</v>
      </c>
      <c r="G33" s="114">
        <v>443</v>
      </c>
      <c r="H33" s="114">
        <v>436</v>
      </c>
      <c r="I33" s="140">
        <v>407</v>
      </c>
      <c r="J33" s="115">
        <v>-23</v>
      </c>
      <c r="K33" s="116">
        <v>-5.6511056511056514</v>
      </c>
    </row>
    <row r="34" spans="1:11" ht="14.1" customHeight="1" x14ac:dyDescent="0.2">
      <c r="A34" s="306">
        <v>33</v>
      </c>
      <c r="B34" s="307" t="s">
        <v>253</v>
      </c>
      <c r="C34" s="308"/>
      <c r="D34" s="113">
        <v>0.49592631951824301</v>
      </c>
      <c r="E34" s="115">
        <v>182</v>
      </c>
      <c r="F34" s="114">
        <v>192</v>
      </c>
      <c r="G34" s="114">
        <v>195</v>
      </c>
      <c r="H34" s="114">
        <v>199</v>
      </c>
      <c r="I34" s="140">
        <v>190</v>
      </c>
      <c r="J34" s="115">
        <v>-8</v>
      </c>
      <c r="K34" s="116">
        <v>-4.2105263157894735</v>
      </c>
    </row>
    <row r="35" spans="1:11" ht="14.1" customHeight="1" x14ac:dyDescent="0.2">
      <c r="A35" s="306">
        <v>34</v>
      </c>
      <c r="B35" s="307" t="s">
        <v>254</v>
      </c>
      <c r="C35" s="308"/>
      <c r="D35" s="113">
        <v>3.583203902013679</v>
      </c>
      <c r="E35" s="115">
        <v>1315</v>
      </c>
      <c r="F35" s="114">
        <v>1320</v>
      </c>
      <c r="G35" s="114">
        <v>1336</v>
      </c>
      <c r="H35" s="114">
        <v>1313</v>
      </c>
      <c r="I35" s="140">
        <v>1270</v>
      </c>
      <c r="J35" s="115">
        <v>45</v>
      </c>
      <c r="K35" s="116">
        <v>3.5433070866141732</v>
      </c>
    </row>
    <row r="36" spans="1:11" ht="14.1" customHeight="1" x14ac:dyDescent="0.2">
      <c r="A36" s="306">
        <v>41</v>
      </c>
      <c r="B36" s="307" t="s">
        <v>255</v>
      </c>
      <c r="C36" s="308"/>
      <c r="D36" s="113">
        <v>0.27521185863375025</v>
      </c>
      <c r="E36" s="115">
        <v>101</v>
      </c>
      <c r="F36" s="114">
        <v>91</v>
      </c>
      <c r="G36" s="114">
        <v>93</v>
      </c>
      <c r="H36" s="114">
        <v>84</v>
      </c>
      <c r="I36" s="140">
        <v>87</v>
      </c>
      <c r="J36" s="115">
        <v>14</v>
      </c>
      <c r="K36" s="116">
        <v>16.091954022988507</v>
      </c>
    </row>
    <row r="37" spans="1:11" ht="14.1" customHeight="1" x14ac:dyDescent="0.2">
      <c r="A37" s="306">
        <v>42</v>
      </c>
      <c r="B37" s="307" t="s">
        <v>256</v>
      </c>
      <c r="C37" s="308"/>
      <c r="D37" s="113">
        <v>3.2698438649554483E-2</v>
      </c>
      <c r="E37" s="115">
        <v>12</v>
      </c>
      <c r="F37" s="114">
        <v>11</v>
      </c>
      <c r="G37" s="114">
        <v>8</v>
      </c>
      <c r="H37" s="114">
        <v>10</v>
      </c>
      <c r="I37" s="140">
        <v>9</v>
      </c>
      <c r="J37" s="115">
        <v>3</v>
      </c>
      <c r="K37" s="116">
        <v>33.333333333333336</v>
      </c>
    </row>
    <row r="38" spans="1:11" ht="14.1" customHeight="1" x14ac:dyDescent="0.2">
      <c r="A38" s="306">
        <v>43</v>
      </c>
      <c r="B38" s="307" t="s">
        <v>257</v>
      </c>
      <c r="C38" s="308"/>
      <c r="D38" s="113">
        <v>0.28883620807106458</v>
      </c>
      <c r="E38" s="115">
        <v>106</v>
      </c>
      <c r="F38" s="114">
        <v>105</v>
      </c>
      <c r="G38" s="114">
        <v>103</v>
      </c>
      <c r="H38" s="114">
        <v>108</v>
      </c>
      <c r="I38" s="140">
        <v>103</v>
      </c>
      <c r="J38" s="115">
        <v>3</v>
      </c>
      <c r="K38" s="116">
        <v>2.912621359223301</v>
      </c>
    </row>
    <row r="39" spans="1:11" ht="14.1" customHeight="1" x14ac:dyDescent="0.2">
      <c r="A39" s="306">
        <v>51</v>
      </c>
      <c r="B39" s="307" t="s">
        <v>258</v>
      </c>
      <c r="C39" s="308"/>
      <c r="D39" s="113">
        <v>7.5751382871467889</v>
      </c>
      <c r="E39" s="115">
        <v>2780</v>
      </c>
      <c r="F39" s="114">
        <v>2820</v>
      </c>
      <c r="G39" s="114">
        <v>2788</v>
      </c>
      <c r="H39" s="114">
        <v>2816</v>
      </c>
      <c r="I39" s="140">
        <v>2828</v>
      </c>
      <c r="J39" s="115">
        <v>-48</v>
      </c>
      <c r="K39" s="116">
        <v>-1.6973125884016973</v>
      </c>
    </row>
    <row r="40" spans="1:11" ht="14.1" customHeight="1" x14ac:dyDescent="0.2">
      <c r="A40" s="306" t="s">
        <v>259</v>
      </c>
      <c r="B40" s="307" t="s">
        <v>260</v>
      </c>
      <c r="C40" s="308"/>
      <c r="D40" s="113">
        <v>7.2972015586255754</v>
      </c>
      <c r="E40" s="115">
        <v>2678</v>
      </c>
      <c r="F40" s="114">
        <v>2726</v>
      </c>
      <c r="G40" s="114">
        <v>2698</v>
      </c>
      <c r="H40" s="114">
        <v>2713</v>
      </c>
      <c r="I40" s="140">
        <v>2723</v>
      </c>
      <c r="J40" s="115">
        <v>-45</v>
      </c>
      <c r="K40" s="116">
        <v>-1.6525890561880279</v>
      </c>
    </row>
    <row r="41" spans="1:11" ht="14.1" customHeight="1" x14ac:dyDescent="0.2">
      <c r="A41" s="306"/>
      <c r="B41" s="307" t="s">
        <v>261</v>
      </c>
      <c r="C41" s="308"/>
      <c r="D41" s="113">
        <v>4.9701626747322818</v>
      </c>
      <c r="E41" s="115">
        <v>1824</v>
      </c>
      <c r="F41" s="114">
        <v>1873</v>
      </c>
      <c r="G41" s="114">
        <v>1837</v>
      </c>
      <c r="H41" s="114">
        <v>1859</v>
      </c>
      <c r="I41" s="140">
        <v>1871</v>
      </c>
      <c r="J41" s="115">
        <v>-47</v>
      </c>
      <c r="K41" s="116">
        <v>-2.512025654730091</v>
      </c>
    </row>
    <row r="42" spans="1:11" ht="14.1" customHeight="1" x14ac:dyDescent="0.2">
      <c r="A42" s="306">
        <v>52</v>
      </c>
      <c r="B42" s="307" t="s">
        <v>262</v>
      </c>
      <c r="C42" s="308"/>
      <c r="D42" s="113">
        <v>6.9647674323551048</v>
      </c>
      <c r="E42" s="115">
        <v>2556</v>
      </c>
      <c r="F42" s="114">
        <v>2538</v>
      </c>
      <c r="G42" s="114">
        <v>2574</v>
      </c>
      <c r="H42" s="114">
        <v>2607</v>
      </c>
      <c r="I42" s="140">
        <v>2524</v>
      </c>
      <c r="J42" s="115">
        <v>32</v>
      </c>
      <c r="K42" s="116">
        <v>1.2678288431061806</v>
      </c>
    </row>
    <row r="43" spans="1:11" ht="14.1" customHeight="1" x14ac:dyDescent="0.2">
      <c r="A43" s="306" t="s">
        <v>263</v>
      </c>
      <c r="B43" s="307" t="s">
        <v>264</v>
      </c>
      <c r="C43" s="308"/>
      <c r="D43" s="113">
        <v>6.6514073952968742</v>
      </c>
      <c r="E43" s="115">
        <v>2441</v>
      </c>
      <c r="F43" s="114">
        <v>2425</v>
      </c>
      <c r="G43" s="114">
        <v>2441</v>
      </c>
      <c r="H43" s="114">
        <v>2462</v>
      </c>
      <c r="I43" s="140">
        <v>2416</v>
      </c>
      <c r="J43" s="115">
        <v>25</v>
      </c>
      <c r="K43" s="116">
        <v>1.0347682119205297</v>
      </c>
    </row>
    <row r="44" spans="1:11" ht="14.1" customHeight="1" x14ac:dyDescent="0.2">
      <c r="A44" s="306">
        <v>53</v>
      </c>
      <c r="B44" s="307" t="s">
        <v>265</v>
      </c>
      <c r="C44" s="308"/>
      <c r="D44" s="113">
        <v>1.3515354641815853</v>
      </c>
      <c r="E44" s="115">
        <v>496</v>
      </c>
      <c r="F44" s="114">
        <v>504</v>
      </c>
      <c r="G44" s="114">
        <v>505</v>
      </c>
      <c r="H44" s="114">
        <v>529</v>
      </c>
      <c r="I44" s="140">
        <v>512</v>
      </c>
      <c r="J44" s="115">
        <v>-16</v>
      </c>
      <c r="K44" s="116">
        <v>-3.125</v>
      </c>
    </row>
    <row r="45" spans="1:11" ht="14.1" customHeight="1" x14ac:dyDescent="0.2">
      <c r="A45" s="306" t="s">
        <v>266</v>
      </c>
      <c r="B45" s="307" t="s">
        <v>267</v>
      </c>
      <c r="C45" s="308"/>
      <c r="D45" s="113">
        <v>1.3079375459821794</v>
      </c>
      <c r="E45" s="115">
        <v>480</v>
      </c>
      <c r="F45" s="114">
        <v>487</v>
      </c>
      <c r="G45" s="114">
        <v>485</v>
      </c>
      <c r="H45" s="114">
        <v>511</v>
      </c>
      <c r="I45" s="140">
        <v>495</v>
      </c>
      <c r="J45" s="115">
        <v>-15</v>
      </c>
      <c r="K45" s="116">
        <v>-3.0303030303030303</v>
      </c>
    </row>
    <row r="46" spans="1:11" ht="14.1" customHeight="1" x14ac:dyDescent="0.2">
      <c r="A46" s="306">
        <v>54</v>
      </c>
      <c r="B46" s="307" t="s">
        <v>268</v>
      </c>
      <c r="C46" s="308"/>
      <c r="D46" s="113">
        <v>12.477179214692498</v>
      </c>
      <c r="E46" s="115">
        <v>4579</v>
      </c>
      <c r="F46" s="114">
        <v>4743</v>
      </c>
      <c r="G46" s="114">
        <v>4726</v>
      </c>
      <c r="H46" s="114">
        <v>4685</v>
      </c>
      <c r="I46" s="140">
        <v>4666</v>
      </c>
      <c r="J46" s="115">
        <v>-87</v>
      </c>
      <c r="K46" s="116">
        <v>-1.8645520788684098</v>
      </c>
    </row>
    <row r="47" spans="1:11" ht="14.1" customHeight="1" x14ac:dyDescent="0.2">
      <c r="A47" s="306">
        <v>61</v>
      </c>
      <c r="B47" s="307" t="s">
        <v>269</v>
      </c>
      <c r="C47" s="308"/>
      <c r="D47" s="113">
        <v>0.49320144963078011</v>
      </c>
      <c r="E47" s="115">
        <v>181</v>
      </c>
      <c r="F47" s="114">
        <v>189</v>
      </c>
      <c r="G47" s="114">
        <v>184</v>
      </c>
      <c r="H47" s="114">
        <v>183</v>
      </c>
      <c r="I47" s="140">
        <v>187</v>
      </c>
      <c r="J47" s="115">
        <v>-6</v>
      </c>
      <c r="K47" s="116">
        <v>-3.2085561497326203</v>
      </c>
    </row>
    <row r="48" spans="1:11" ht="14.1" customHeight="1" x14ac:dyDescent="0.2">
      <c r="A48" s="306">
        <v>62</v>
      </c>
      <c r="B48" s="307" t="s">
        <v>270</v>
      </c>
      <c r="C48" s="308"/>
      <c r="D48" s="113">
        <v>12.967655794435816</v>
      </c>
      <c r="E48" s="115">
        <v>4759</v>
      </c>
      <c r="F48" s="114">
        <v>4878</v>
      </c>
      <c r="G48" s="114">
        <v>4807</v>
      </c>
      <c r="H48" s="114">
        <v>4942</v>
      </c>
      <c r="I48" s="140">
        <v>4831</v>
      </c>
      <c r="J48" s="115">
        <v>-72</v>
      </c>
      <c r="K48" s="116">
        <v>-1.4903746636307182</v>
      </c>
    </row>
    <row r="49" spans="1:11" ht="14.1" customHeight="1" x14ac:dyDescent="0.2">
      <c r="A49" s="306">
        <v>63</v>
      </c>
      <c r="B49" s="307" t="s">
        <v>271</v>
      </c>
      <c r="C49" s="308"/>
      <c r="D49" s="113">
        <v>9.787732635766643</v>
      </c>
      <c r="E49" s="115">
        <v>3592</v>
      </c>
      <c r="F49" s="114">
        <v>3926</v>
      </c>
      <c r="G49" s="114">
        <v>3990</v>
      </c>
      <c r="H49" s="114">
        <v>4043</v>
      </c>
      <c r="I49" s="140">
        <v>3794</v>
      </c>
      <c r="J49" s="115">
        <v>-202</v>
      </c>
      <c r="K49" s="116">
        <v>-5.3241960991038484</v>
      </c>
    </row>
    <row r="50" spans="1:11" ht="14.1" customHeight="1" x14ac:dyDescent="0.2">
      <c r="A50" s="306" t="s">
        <v>272</v>
      </c>
      <c r="B50" s="307" t="s">
        <v>273</v>
      </c>
      <c r="C50" s="308"/>
      <c r="D50" s="113">
        <v>0.35695795525763646</v>
      </c>
      <c r="E50" s="115">
        <v>131</v>
      </c>
      <c r="F50" s="114">
        <v>147</v>
      </c>
      <c r="G50" s="114">
        <v>164</v>
      </c>
      <c r="H50" s="114">
        <v>164</v>
      </c>
      <c r="I50" s="140">
        <v>156</v>
      </c>
      <c r="J50" s="115">
        <v>-25</v>
      </c>
      <c r="K50" s="116">
        <v>-16.025641025641026</v>
      </c>
    </row>
    <row r="51" spans="1:11" ht="14.1" customHeight="1" x14ac:dyDescent="0.2">
      <c r="A51" s="306" t="s">
        <v>274</v>
      </c>
      <c r="B51" s="307" t="s">
        <v>275</v>
      </c>
      <c r="C51" s="308"/>
      <c r="D51" s="113">
        <v>8.8912504427913568</v>
      </c>
      <c r="E51" s="115">
        <v>3263</v>
      </c>
      <c r="F51" s="114">
        <v>3557</v>
      </c>
      <c r="G51" s="114">
        <v>3596</v>
      </c>
      <c r="H51" s="114">
        <v>3671</v>
      </c>
      <c r="I51" s="140">
        <v>3421</v>
      </c>
      <c r="J51" s="115">
        <v>-158</v>
      </c>
      <c r="K51" s="116">
        <v>-4.6185325928091201</v>
      </c>
    </row>
    <row r="52" spans="1:11" ht="14.1" customHeight="1" x14ac:dyDescent="0.2">
      <c r="A52" s="306">
        <v>71</v>
      </c>
      <c r="B52" s="307" t="s">
        <v>276</v>
      </c>
      <c r="C52" s="308"/>
      <c r="D52" s="113">
        <v>10.06021962451293</v>
      </c>
      <c r="E52" s="115">
        <v>3692</v>
      </c>
      <c r="F52" s="114">
        <v>3704</v>
      </c>
      <c r="G52" s="114">
        <v>3708</v>
      </c>
      <c r="H52" s="114">
        <v>3736</v>
      </c>
      <c r="I52" s="140">
        <v>3663</v>
      </c>
      <c r="J52" s="115">
        <v>29</v>
      </c>
      <c r="K52" s="116">
        <v>0.79170079170079166</v>
      </c>
    </row>
    <row r="53" spans="1:11" ht="14.1" customHeight="1" x14ac:dyDescent="0.2">
      <c r="A53" s="306" t="s">
        <v>277</v>
      </c>
      <c r="B53" s="307" t="s">
        <v>278</v>
      </c>
      <c r="C53" s="308"/>
      <c r="D53" s="113">
        <v>1.0545246464481322</v>
      </c>
      <c r="E53" s="115">
        <v>387</v>
      </c>
      <c r="F53" s="114">
        <v>386</v>
      </c>
      <c r="G53" s="114">
        <v>383</v>
      </c>
      <c r="H53" s="114">
        <v>391</v>
      </c>
      <c r="I53" s="140">
        <v>378</v>
      </c>
      <c r="J53" s="115">
        <v>9</v>
      </c>
      <c r="K53" s="116">
        <v>2.3809523809523809</v>
      </c>
    </row>
    <row r="54" spans="1:11" ht="14.1" customHeight="1" x14ac:dyDescent="0.2">
      <c r="A54" s="306" t="s">
        <v>279</v>
      </c>
      <c r="B54" s="307" t="s">
        <v>280</v>
      </c>
      <c r="C54" s="308"/>
      <c r="D54" s="113">
        <v>8.6759857216817888</v>
      </c>
      <c r="E54" s="115">
        <v>3184</v>
      </c>
      <c r="F54" s="114">
        <v>3206</v>
      </c>
      <c r="G54" s="114">
        <v>3212</v>
      </c>
      <c r="H54" s="114">
        <v>3229</v>
      </c>
      <c r="I54" s="140">
        <v>3165</v>
      </c>
      <c r="J54" s="115">
        <v>19</v>
      </c>
      <c r="K54" s="116">
        <v>0.60031595576619279</v>
      </c>
    </row>
    <row r="55" spans="1:11" ht="14.1" customHeight="1" x14ac:dyDescent="0.2">
      <c r="A55" s="306">
        <v>72</v>
      </c>
      <c r="B55" s="307" t="s">
        <v>281</v>
      </c>
      <c r="C55" s="308"/>
      <c r="D55" s="113">
        <v>1.3515354641815853</v>
      </c>
      <c r="E55" s="115">
        <v>496</v>
      </c>
      <c r="F55" s="114">
        <v>507</v>
      </c>
      <c r="G55" s="114">
        <v>490</v>
      </c>
      <c r="H55" s="114">
        <v>489</v>
      </c>
      <c r="I55" s="140">
        <v>491</v>
      </c>
      <c r="J55" s="115">
        <v>5</v>
      </c>
      <c r="K55" s="116">
        <v>1.0183299389002036</v>
      </c>
    </row>
    <row r="56" spans="1:11" ht="14.1" customHeight="1" x14ac:dyDescent="0.2">
      <c r="A56" s="306" t="s">
        <v>282</v>
      </c>
      <c r="B56" s="307" t="s">
        <v>283</v>
      </c>
      <c r="C56" s="308"/>
      <c r="D56" s="113">
        <v>0.20436524155971553</v>
      </c>
      <c r="E56" s="115">
        <v>75</v>
      </c>
      <c r="F56" s="114">
        <v>75</v>
      </c>
      <c r="G56" s="114">
        <v>72</v>
      </c>
      <c r="H56" s="114">
        <v>69</v>
      </c>
      <c r="I56" s="140">
        <v>65</v>
      </c>
      <c r="J56" s="115">
        <v>10</v>
      </c>
      <c r="K56" s="116">
        <v>15.384615384615385</v>
      </c>
    </row>
    <row r="57" spans="1:11" ht="14.1" customHeight="1" x14ac:dyDescent="0.2">
      <c r="A57" s="306" t="s">
        <v>284</v>
      </c>
      <c r="B57" s="307" t="s">
        <v>285</v>
      </c>
      <c r="C57" s="308"/>
      <c r="D57" s="113">
        <v>0.81473609635139921</v>
      </c>
      <c r="E57" s="115">
        <v>299</v>
      </c>
      <c r="F57" s="114">
        <v>308</v>
      </c>
      <c r="G57" s="114">
        <v>299</v>
      </c>
      <c r="H57" s="114">
        <v>303</v>
      </c>
      <c r="I57" s="140">
        <v>309</v>
      </c>
      <c r="J57" s="115">
        <v>-10</v>
      </c>
      <c r="K57" s="116">
        <v>-3.2362459546925568</v>
      </c>
    </row>
    <row r="58" spans="1:11" ht="14.1" customHeight="1" x14ac:dyDescent="0.2">
      <c r="A58" s="306">
        <v>73</v>
      </c>
      <c r="B58" s="307" t="s">
        <v>286</v>
      </c>
      <c r="C58" s="308"/>
      <c r="D58" s="113">
        <v>0.69756669119049564</v>
      </c>
      <c r="E58" s="115">
        <v>256</v>
      </c>
      <c r="F58" s="114">
        <v>246</v>
      </c>
      <c r="G58" s="114">
        <v>253</v>
      </c>
      <c r="H58" s="114">
        <v>254</v>
      </c>
      <c r="I58" s="140">
        <v>261</v>
      </c>
      <c r="J58" s="115">
        <v>-5</v>
      </c>
      <c r="K58" s="116">
        <v>-1.9157088122605364</v>
      </c>
    </row>
    <row r="59" spans="1:11" ht="14.1" customHeight="1" x14ac:dyDescent="0.2">
      <c r="A59" s="306" t="s">
        <v>287</v>
      </c>
      <c r="B59" s="307" t="s">
        <v>288</v>
      </c>
      <c r="C59" s="308"/>
      <c r="D59" s="113">
        <v>0.49047657974331726</v>
      </c>
      <c r="E59" s="115">
        <v>180</v>
      </c>
      <c r="F59" s="114">
        <v>170</v>
      </c>
      <c r="G59" s="114">
        <v>172</v>
      </c>
      <c r="H59" s="114">
        <v>176</v>
      </c>
      <c r="I59" s="140">
        <v>179</v>
      </c>
      <c r="J59" s="115">
        <v>1</v>
      </c>
      <c r="K59" s="116">
        <v>0.55865921787709494</v>
      </c>
    </row>
    <row r="60" spans="1:11" ht="14.1" customHeight="1" x14ac:dyDescent="0.2">
      <c r="A60" s="306">
        <v>81</v>
      </c>
      <c r="B60" s="307" t="s">
        <v>289</v>
      </c>
      <c r="C60" s="308"/>
      <c r="D60" s="113">
        <v>3.5150821548271072</v>
      </c>
      <c r="E60" s="115">
        <v>1290</v>
      </c>
      <c r="F60" s="114">
        <v>1304</v>
      </c>
      <c r="G60" s="114">
        <v>1291</v>
      </c>
      <c r="H60" s="114">
        <v>1290</v>
      </c>
      <c r="I60" s="140">
        <v>1275</v>
      </c>
      <c r="J60" s="115">
        <v>15</v>
      </c>
      <c r="K60" s="116">
        <v>1.1764705882352942</v>
      </c>
    </row>
    <row r="61" spans="1:11" ht="14.1" customHeight="1" x14ac:dyDescent="0.2">
      <c r="A61" s="306" t="s">
        <v>290</v>
      </c>
      <c r="B61" s="307" t="s">
        <v>291</v>
      </c>
      <c r="C61" s="308"/>
      <c r="D61" s="113">
        <v>1.0626992561105206</v>
      </c>
      <c r="E61" s="115">
        <v>390</v>
      </c>
      <c r="F61" s="114">
        <v>395</v>
      </c>
      <c r="G61" s="114">
        <v>395</v>
      </c>
      <c r="H61" s="114">
        <v>403</v>
      </c>
      <c r="I61" s="140">
        <v>405</v>
      </c>
      <c r="J61" s="115">
        <v>-15</v>
      </c>
      <c r="K61" s="116">
        <v>-3.7037037037037037</v>
      </c>
    </row>
    <row r="62" spans="1:11" ht="14.1" customHeight="1" x14ac:dyDescent="0.2">
      <c r="A62" s="306" t="s">
        <v>292</v>
      </c>
      <c r="B62" s="307" t="s">
        <v>293</v>
      </c>
      <c r="C62" s="308"/>
      <c r="D62" s="113">
        <v>1.0654241259979835</v>
      </c>
      <c r="E62" s="115">
        <v>391</v>
      </c>
      <c r="F62" s="114">
        <v>405</v>
      </c>
      <c r="G62" s="114">
        <v>390</v>
      </c>
      <c r="H62" s="114">
        <v>384</v>
      </c>
      <c r="I62" s="140">
        <v>374</v>
      </c>
      <c r="J62" s="115">
        <v>17</v>
      </c>
      <c r="K62" s="116">
        <v>4.5454545454545459</v>
      </c>
    </row>
    <row r="63" spans="1:11" ht="14.1" customHeight="1" x14ac:dyDescent="0.2">
      <c r="A63" s="306"/>
      <c r="B63" s="307" t="s">
        <v>294</v>
      </c>
      <c r="C63" s="308"/>
      <c r="D63" s="113">
        <v>1.0136515981361891</v>
      </c>
      <c r="E63" s="115">
        <v>372</v>
      </c>
      <c r="F63" s="114">
        <v>384</v>
      </c>
      <c r="G63" s="114">
        <v>372</v>
      </c>
      <c r="H63" s="114">
        <v>366</v>
      </c>
      <c r="I63" s="140">
        <v>357</v>
      </c>
      <c r="J63" s="115">
        <v>15</v>
      </c>
      <c r="K63" s="116">
        <v>4.2016806722689077</v>
      </c>
    </row>
    <row r="64" spans="1:11" ht="14.1" customHeight="1" x14ac:dyDescent="0.2">
      <c r="A64" s="306" t="s">
        <v>295</v>
      </c>
      <c r="B64" s="307" t="s">
        <v>296</v>
      </c>
      <c r="C64" s="308"/>
      <c r="D64" s="113">
        <v>8.7195836398811954E-2</v>
      </c>
      <c r="E64" s="115">
        <v>32</v>
      </c>
      <c r="F64" s="114">
        <v>31</v>
      </c>
      <c r="G64" s="114">
        <v>35</v>
      </c>
      <c r="H64" s="114">
        <v>35</v>
      </c>
      <c r="I64" s="140">
        <v>34</v>
      </c>
      <c r="J64" s="115">
        <v>-2</v>
      </c>
      <c r="K64" s="116">
        <v>-5.882352941176471</v>
      </c>
    </row>
    <row r="65" spans="1:11" ht="14.1" customHeight="1" x14ac:dyDescent="0.2">
      <c r="A65" s="306" t="s">
        <v>297</v>
      </c>
      <c r="B65" s="307" t="s">
        <v>298</v>
      </c>
      <c r="C65" s="308"/>
      <c r="D65" s="113">
        <v>0.88558271342543393</v>
      </c>
      <c r="E65" s="115">
        <v>325</v>
      </c>
      <c r="F65" s="114">
        <v>330</v>
      </c>
      <c r="G65" s="114">
        <v>326</v>
      </c>
      <c r="H65" s="114">
        <v>323</v>
      </c>
      <c r="I65" s="140">
        <v>312</v>
      </c>
      <c r="J65" s="115">
        <v>13</v>
      </c>
      <c r="K65" s="116">
        <v>4.166666666666667</v>
      </c>
    </row>
    <row r="66" spans="1:11" ht="14.1" customHeight="1" x14ac:dyDescent="0.2">
      <c r="A66" s="306">
        <v>82</v>
      </c>
      <c r="B66" s="307" t="s">
        <v>299</v>
      </c>
      <c r="C66" s="308"/>
      <c r="D66" s="113">
        <v>1.9482819695359546</v>
      </c>
      <c r="E66" s="115">
        <v>715</v>
      </c>
      <c r="F66" s="114">
        <v>713</v>
      </c>
      <c r="G66" s="114">
        <v>720</v>
      </c>
      <c r="H66" s="114">
        <v>756</v>
      </c>
      <c r="I66" s="140">
        <v>761</v>
      </c>
      <c r="J66" s="115">
        <v>-46</v>
      </c>
      <c r="K66" s="116">
        <v>-6.0446780551905386</v>
      </c>
    </row>
    <row r="67" spans="1:11" ht="14.1" customHeight="1" x14ac:dyDescent="0.2">
      <c r="A67" s="306" t="s">
        <v>300</v>
      </c>
      <c r="B67" s="307" t="s">
        <v>301</v>
      </c>
      <c r="C67" s="308"/>
      <c r="D67" s="113">
        <v>0.86923349410065665</v>
      </c>
      <c r="E67" s="115">
        <v>319</v>
      </c>
      <c r="F67" s="114">
        <v>299</v>
      </c>
      <c r="G67" s="114">
        <v>304</v>
      </c>
      <c r="H67" s="114">
        <v>342</v>
      </c>
      <c r="I67" s="140">
        <v>340</v>
      </c>
      <c r="J67" s="115">
        <v>-21</v>
      </c>
      <c r="K67" s="116">
        <v>-6.1764705882352944</v>
      </c>
    </row>
    <row r="68" spans="1:11" ht="14.1" customHeight="1" x14ac:dyDescent="0.2">
      <c r="A68" s="306" t="s">
        <v>302</v>
      </c>
      <c r="B68" s="307" t="s">
        <v>303</v>
      </c>
      <c r="C68" s="308"/>
      <c r="D68" s="113">
        <v>0.75478895882721597</v>
      </c>
      <c r="E68" s="115">
        <v>277</v>
      </c>
      <c r="F68" s="114">
        <v>288</v>
      </c>
      <c r="G68" s="114">
        <v>295</v>
      </c>
      <c r="H68" s="114">
        <v>294</v>
      </c>
      <c r="I68" s="140">
        <v>303</v>
      </c>
      <c r="J68" s="115">
        <v>-26</v>
      </c>
      <c r="K68" s="116">
        <v>-8.5808580858085808</v>
      </c>
    </row>
    <row r="69" spans="1:11" ht="14.1" customHeight="1" x14ac:dyDescent="0.2">
      <c r="A69" s="306">
        <v>83</v>
      </c>
      <c r="B69" s="307" t="s">
        <v>304</v>
      </c>
      <c r="C69" s="308"/>
      <c r="D69" s="113">
        <v>3.1935475081064881</v>
      </c>
      <c r="E69" s="115">
        <v>1172</v>
      </c>
      <c r="F69" s="114">
        <v>1174</v>
      </c>
      <c r="G69" s="114">
        <v>1181</v>
      </c>
      <c r="H69" s="114">
        <v>1217</v>
      </c>
      <c r="I69" s="140">
        <v>1192</v>
      </c>
      <c r="J69" s="115">
        <v>-20</v>
      </c>
      <c r="K69" s="116">
        <v>-1.6778523489932886</v>
      </c>
    </row>
    <row r="70" spans="1:11" ht="14.1" customHeight="1" x14ac:dyDescent="0.2">
      <c r="A70" s="306" t="s">
        <v>305</v>
      </c>
      <c r="B70" s="307" t="s">
        <v>306</v>
      </c>
      <c r="C70" s="308"/>
      <c r="D70" s="113">
        <v>1.7084934194392218</v>
      </c>
      <c r="E70" s="115">
        <v>627</v>
      </c>
      <c r="F70" s="114">
        <v>652</v>
      </c>
      <c r="G70" s="114">
        <v>665</v>
      </c>
      <c r="H70" s="114">
        <v>701</v>
      </c>
      <c r="I70" s="140">
        <v>694</v>
      </c>
      <c r="J70" s="115">
        <v>-67</v>
      </c>
      <c r="K70" s="116">
        <v>-9.6541786743515843</v>
      </c>
    </row>
    <row r="71" spans="1:11" ht="14.1" customHeight="1" x14ac:dyDescent="0.2">
      <c r="A71" s="306"/>
      <c r="B71" s="307" t="s">
        <v>307</v>
      </c>
      <c r="C71" s="308"/>
      <c r="D71" s="113">
        <v>0.77386304803945616</v>
      </c>
      <c r="E71" s="115">
        <v>284</v>
      </c>
      <c r="F71" s="114">
        <v>290</v>
      </c>
      <c r="G71" s="114">
        <v>301</v>
      </c>
      <c r="H71" s="114">
        <v>337</v>
      </c>
      <c r="I71" s="140">
        <v>332</v>
      </c>
      <c r="J71" s="115">
        <v>-48</v>
      </c>
      <c r="K71" s="116">
        <v>-14.457831325301205</v>
      </c>
    </row>
    <row r="72" spans="1:11" ht="14.1" customHeight="1" x14ac:dyDescent="0.2">
      <c r="A72" s="306">
        <v>84</v>
      </c>
      <c r="B72" s="307" t="s">
        <v>308</v>
      </c>
      <c r="C72" s="308"/>
      <c r="D72" s="113">
        <v>1.2725142374451619</v>
      </c>
      <c r="E72" s="115">
        <v>467</v>
      </c>
      <c r="F72" s="114">
        <v>488</v>
      </c>
      <c r="G72" s="114">
        <v>505</v>
      </c>
      <c r="H72" s="114">
        <v>493</v>
      </c>
      <c r="I72" s="140">
        <v>491</v>
      </c>
      <c r="J72" s="115">
        <v>-24</v>
      </c>
      <c r="K72" s="116">
        <v>-4.8879837067209779</v>
      </c>
    </row>
    <row r="73" spans="1:11" ht="14.1" customHeight="1" x14ac:dyDescent="0.2">
      <c r="A73" s="306" t="s">
        <v>309</v>
      </c>
      <c r="B73" s="307" t="s">
        <v>310</v>
      </c>
      <c r="C73" s="308"/>
      <c r="D73" s="113">
        <v>0.21253985122210414</v>
      </c>
      <c r="E73" s="115">
        <v>78</v>
      </c>
      <c r="F73" s="114">
        <v>81</v>
      </c>
      <c r="G73" s="114">
        <v>89</v>
      </c>
      <c r="H73" s="114">
        <v>97</v>
      </c>
      <c r="I73" s="140">
        <v>96</v>
      </c>
      <c r="J73" s="115">
        <v>-18</v>
      </c>
      <c r="K73" s="116">
        <v>-18.75</v>
      </c>
    </row>
    <row r="74" spans="1:11" ht="14.1" customHeight="1" x14ac:dyDescent="0.2">
      <c r="A74" s="306" t="s">
        <v>311</v>
      </c>
      <c r="B74" s="307" t="s">
        <v>312</v>
      </c>
      <c r="C74" s="308"/>
      <c r="D74" s="113">
        <v>6.5396877299108966E-2</v>
      </c>
      <c r="E74" s="115">
        <v>24</v>
      </c>
      <c r="F74" s="114">
        <v>23</v>
      </c>
      <c r="G74" s="114">
        <v>23</v>
      </c>
      <c r="H74" s="114">
        <v>27</v>
      </c>
      <c r="I74" s="140">
        <v>28</v>
      </c>
      <c r="J74" s="115">
        <v>-4</v>
      </c>
      <c r="K74" s="116">
        <v>-14.285714285714286</v>
      </c>
    </row>
    <row r="75" spans="1:11" ht="14.1" customHeight="1" x14ac:dyDescent="0.2">
      <c r="A75" s="306" t="s">
        <v>313</v>
      </c>
      <c r="B75" s="307" t="s">
        <v>314</v>
      </c>
      <c r="C75" s="308"/>
      <c r="D75" s="113">
        <v>1.3624349437314368E-2</v>
      </c>
      <c r="E75" s="115">
        <v>5</v>
      </c>
      <c r="F75" s="114">
        <v>5</v>
      </c>
      <c r="G75" s="114">
        <v>5</v>
      </c>
      <c r="H75" s="114">
        <v>5</v>
      </c>
      <c r="I75" s="140">
        <v>6</v>
      </c>
      <c r="J75" s="115">
        <v>-1</v>
      </c>
      <c r="K75" s="116">
        <v>-16.666666666666668</v>
      </c>
    </row>
    <row r="76" spans="1:11" ht="14.1" customHeight="1" x14ac:dyDescent="0.2">
      <c r="A76" s="306">
        <v>91</v>
      </c>
      <c r="B76" s="307" t="s">
        <v>315</v>
      </c>
      <c r="C76" s="308"/>
      <c r="D76" s="113">
        <v>0.44960353143137416</v>
      </c>
      <c r="E76" s="115">
        <v>165</v>
      </c>
      <c r="F76" s="114">
        <v>161</v>
      </c>
      <c r="G76" s="114">
        <v>169</v>
      </c>
      <c r="H76" s="114">
        <v>172</v>
      </c>
      <c r="I76" s="140">
        <v>160</v>
      </c>
      <c r="J76" s="115">
        <v>5</v>
      </c>
      <c r="K76" s="116">
        <v>3.125</v>
      </c>
    </row>
    <row r="77" spans="1:11" ht="14.1" customHeight="1" x14ac:dyDescent="0.2">
      <c r="A77" s="306">
        <v>92</v>
      </c>
      <c r="B77" s="307" t="s">
        <v>316</v>
      </c>
      <c r="C77" s="308"/>
      <c r="D77" s="113">
        <v>0.55859832692988909</v>
      </c>
      <c r="E77" s="115">
        <v>205</v>
      </c>
      <c r="F77" s="114">
        <v>204</v>
      </c>
      <c r="G77" s="114">
        <v>183</v>
      </c>
      <c r="H77" s="114">
        <v>169</v>
      </c>
      <c r="I77" s="140">
        <v>162</v>
      </c>
      <c r="J77" s="115">
        <v>43</v>
      </c>
      <c r="K77" s="116">
        <v>26.543209876543209</v>
      </c>
    </row>
    <row r="78" spans="1:11" ht="14.1" customHeight="1" x14ac:dyDescent="0.2">
      <c r="A78" s="306">
        <v>93</v>
      </c>
      <c r="B78" s="307" t="s">
        <v>317</v>
      </c>
      <c r="C78" s="308"/>
      <c r="D78" s="113">
        <v>8.9920706286274826E-2</v>
      </c>
      <c r="E78" s="115">
        <v>33</v>
      </c>
      <c r="F78" s="114">
        <v>33</v>
      </c>
      <c r="G78" s="114">
        <v>35</v>
      </c>
      <c r="H78" s="114">
        <v>32</v>
      </c>
      <c r="I78" s="140">
        <v>33</v>
      </c>
      <c r="J78" s="115">
        <v>0</v>
      </c>
      <c r="K78" s="116">
        <v>0</v>
      </c>
    </row>
    <row r="79" spans="1:11" ht="14.1" customHeight="1" x14ac:dyDescent="0.2">
      <c r="A79" s="306">
        <v>94</v>
      </c>
      <c r="B79" s="307" t="s">
        <v>318</v>
      </c>
      <c r="C79" s="308"/>
      <c r="D79" s="113">
        <v>0.57494754625466638</v>
      </c>
      <c r="E79" s="115">
        <v>211</v>
      </c>
      <c r="F79" s="114">
        <v>242</v>
      </c>
      <c r="G79" s="114">
        <v>245</v>
      </c>
      <c r="H79" s="114">
        <v>224</v>
      </c>
      <c r="I79" s="140">
        <v>233</v>
      </c>
      <c r="J79" s="115">
        <v>-22</v>
      </c>
      <c r="K79" s="116">
        <v>-9.4420600858369106</v>
      </c>
    </row>
    <row r="80" spans="1:11" ht="14.1" customHeight="1" x14ac:dyDescent="0.2">
      <c r="A80" s="306" t="s">
        <v>319</v>
      </c>
      <c r="B80" s="307" t="s">
        <v>320</v>
      </c>
      <c r="C80" s="308"/>
      <c r="D80" s="113">
        <v>2.1798959099702989E-2</v>
      </c>
      <c r="E80" s="115">
        <v>8</v>
      </c>
      <c r="F80" s="114">
        <v>12</v>
      </c>
      <c r="G80" s="114">
        <v>13</v>
      </c>
      <c r="H80" s="114">
        <v>14</v>
      </c>
      <c r="I80" s="140">
        <v>23</v>
      </c>
      <c r="J80" s="115">
        <v>-15</v>
      </c>
      <c r="K80" s="116">
        <v>-65.217391304347828</v>
      </c>
    </row>
    <row r="81" spans="1:11" ht="14.1" customHeight="1" x14ac:dyDescent="0.2">
      <c r="A81" s="310" t="s">
        <v>321</v>
      </c>
      <c r="B81" s="311" t="s">
        <v>333</v>
      </c>
      <c r="C81" s="312"/>
      <c r="D81" s="125">
        <v>3.904738548734298</v>
      </c>
      <c r="E81" s="143">
        <v>1433</v>
      </c>
      <c r="F81" s="144">
        <v>1475</v>
      </c>
      <c r="G81" s="144">
        <v>1487</v>
      </c>
      <c r="H81" s="144">
        <v>1487</v>
      </c>
      <c r="I81" s="145">
        <v>1426</v>
      </c>
      <c r="J81" s="143">
        <v>7</v>
      </c>
      <c r="K81" s="146">
        <v>0.49088359046283309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10644</v>
      </c>
      <c r="G12" s="536">
        <v>7952</v>
      </c>
      <c r="H12" s="536">
        <v>13762</v>
      </c>
      <c r="I12" s="536">
        <v>9291</v>
      </c>
      <c r="J12" s="537">
        <v>11753</v>
      </c>
      <c r="K12" s="538">
        <v>-1109</v>
      </c>
      <c r="L12" s="349">
        <v>-9.4358887092657202</v>
      </c>
    </row>
    <row r="13" spans="1:17" s="110" customFormat="1" ht="15" customHeight="1" x14ac:dyDescent="0.2">
      <c r="A13" s="350" t="s">
        <v>344</v>
      </c>
      <c r="B13" s="351" t="s">
        <v>345</v>
      </c>
      <c r="C13" s="347"/>
      <c r="D13" s="347"/>
      <c r="E13" s="348"/>
      <c r="F13" s="536">
        <v>6325</v>
      </c>
      <c r="G13" s="536">
        <v>4536</v>
      </c>
      <c r="H13" s="536">
        <v>7934</v>
      </c>
      <c r="I13" s="536">
        <v>5567</v>
      </c>
      <c r="J13" s="537">
        <v>7183</v>
      </c>
      <c r="K13" s="538">
        <v>-858</v>
      </c>
      <c r="L13" s="349">
        <v>-11.944869831546708</v>
      </c>
    </row>
    <row r="14" spans="1:17" s="110" customFormat="1" ht="22.5" customHeight="1" x14ac:dyDescent="0.2">
      <c r="A14" s="350"/>
      <c r="B14" s="351" t="s">
        <v>346</v>
      </c>
      <c r="C14" s="347"/>
      <c r="D14" s="347"/>
      <c r="E14" s="348"/>
      <c r="F14" s="536">
        <v>4319</v>
      </c>
      <c r="G14" s="536">
        <v>3416</v>
      </c>
      <c r="H14" s="536">
        <v>5828</v>
      </c>
      <c r="I14" s="536">
        <v>3724</v>
      </c>
      <c r="J14" s="537">
        <v>4570</v>
      </c>
      <c r="K14" s="538">
        <v>-251</v>
      </c>
      <c r="L14" s="349">
        <v>-5.4923413566739603</v>
      </c>
    </row>
    <row r="15" spans="1:17" s="110" customFormat="1" ht="15" customHeight="1" x14ac:dyDescent="0.2">
      <c r="A15" s="350" t="s">
        <v>347</v>
      </c>
      <c r="B15" s="351" t="s">
        <v>108</v>
      </c>
      <c r="C15" s="347"/>
      <c r="D15" s="347"/>
      <c r="E15" s="348"/>
      <c r="F15" s="536">
        <v>2503</v>
      </c>
      <c r="G15" s="536">
        <v>1922</v>
      </c>
      <c r="H15" s="536">
        <v>5942</v>
      </c>
      <c r="I15" s="536">
        <v>2409</v>
      </c>
      <c r="J15" s="537">
        <v>2800</v>
      </c>
      <c r="K15" s="538">
        <v>-297</v>
      </c>
      <c r="L15" s="349">
        <v>-10.607142857142858</v>
      </c>
    </row>
    <row r="16" spans="1:17" s="110" customFormat="1" ht="15" customHeight="1" x14ac:dyDescent="0.2">
      <c r="A16" s="350"/>
      <c r="B16" s="351" t="s">
        <v>109</v>
      </c>
      <c r="C16" s="347"/>
      <c r="D16" s="347"/>
      <c r="E16" s="348"/>
      <c r="F16" s="536">
        <v>7032</v>
      </c>
      <c r="G16" s="536">
        <v>5298</v>
      </c>
      <c r="H16" s="536">
        <v>6931</v>
      </c>
      <c r="I16" s="536">
        <v>6172</v>
      </c>
      <c r="J16" s="537">
        <v>7854</v>
      </c>
      <c r="K16" s="538">
        <v>-822</v>
      </c>
      <c r="L16" s="349">
        <v>-10.466004583651642</v>
      </c>
    </row>
    <row r="17" spans="1:12" s="110" customFormat="1" ht="15" customHeight="1" x14ac:dyDescent="0.2">
      <c r="A17" s="350"/>
      <c r="B17" s="351" t="s">
        <v>110</v>
      </c>
      <c r="C17" s="347"/>
      <c r="D17" s="347"/>
      <c r="E17" s="348"/>
      <c r="F17" s="536">
        <v>990</v>
      </c>
      <c r="G17" s="536">
        <v>642</v>
      </c>
      <c r="H17" s="536">
        <v>784</v>
      </c>
      <c r="I17" s="536">
        <v>629</v>
      </c>
      <c r="J17" s="537">
        <v>977</v>
      </c>
      <c r="K17" s="538">
        <v>13</v>
      </c>
      <c r="L17" s="349">
        <v>1.3306038894575229</v>
      </c>
    </row>
    <row r="18" spans="1:12" s="110" customFormat="1" ht="15" customHeight="1" x14ac:dyDescent="0.2">
      <c r="A18" s="350"/>
      <c r="B18" s="351" t="s">
        <v>111</v>
      </c>
      <c r="C18" s="347"/>
      <c r="D18" s="347"/>
      <c r="E18" s="348"/>
      <c r="F18" s="536">
        <v>119</v>
      </c>
      <c r="G18" s="536">
        <v>90</v>
      </c>
      <c r="H18" s="536">
        <v>105</v>
      </c>
      <c r="I18" s="536">
        <v>81</v>
      </c>
      <c r="J18" s="537">
        <v>122</v>
      </c>
      <c r="K18" s="538">
        <v>-3</v>
      </c>
      <c r="L18" s="349">
        <v>-2.459016393442623</v>
      </c>
    </row>
    <row r="19" spans="1:12" s="110" customFormat="1" ht="15" customHeight="1" x14ac:dyDescent="0.2">
      <c r="A19" s="118" t="s">
        <v>113</v>
      </c>
      <c r="B19" s="119" t="s">
        <v>181</v>
      </c>
      <c r="C19" s="347"/>
      <c r="D19" s="347"/>
      <c r="E19" s="348"/>
      <c r="F19" s="536">
        <v>7651</v>
      </c>
      <c r="G19" s="536">
        <v>5649</v>
      </c>
      <c r="H19" s="536">
        <v>10556</v>
      </c>
      <c r="I19" s="536">
        <v>6825</v>
      </c>
      <c r="J19" s="537">
        <v>8969</v>
      </c>
      <c r="K19" s="538">
        <v>-1318</v>
      </c>
      <c r="L19" s="349">
        <v>-14.695060764856729</v>
      </c>
    </row>
    <row r="20" spans="1:12" s="110" customFormat="1" ht="15" customHeight="1" x14ac:dyDescent="0.2">
      <c r="A20" s="118"/>
      <c r="B20" s="119" t="s">
        <v>182</v>
      </c>
      <c r="C20" s="347"/>
      <c r="D20" s="347"/>
      <c r="E20" s="348"/>
      <c r="F20" s="536">
        <v>2993</v>
      </c>
      <c r="G20" s="536">
        <v>2303</v>
      </c>
      <c r="H20" s="536">
        <v>3206</v>
      </c>
      <c r="I20" s="536">
        <v>2466</v>
      </c>
      <c r="J20" s="537">
        <v>2784</v>
      </c>
      <c r="K20" s="538">
        <v>209</v>
      </c>
      <c r="L20" s="349">
        <v>7.5071839080459766</v>
      </c>
    </row>
    <row r="21" spans="1:12" s="110" customFormat="1" ht="15" customHeight="1" x14ac:dyDescent="0.2">
      <c r="A21" s="118" t="s">
        <v>113</v>
      </c>
      <c r="B21" s="119" t="s">
        <v>116</v>
      </c>
      <c r="C21" s="347"/>
      <c r="D21" s="347"/>
      <c r="E21" s="348"/>
      <c r="F21" s="536">
        <v>7035</v>
      </c>
      <c r="G21" s="536">
        <v>5112</v>
      </c>
      <c r="H21" s="536">
        <v>9807</v>
      </c>
      <c r="I21" s="536">
        <v>5744</v>
      </c>
      <c r="J21" s="537">
        <v>7810</v>
      </c>
      <c r="K21" s="538">
        <v>-775</v>
      </c>
      <c r="L21" s="349">
        <v>-9.9231754161331622</v>
      </c>
    </row>
    <row r="22" spans="1:12" s="110" customFormat="1" ht="15" customHeight="1" x14ac:dyDescent="0.2">
      <c r="A22" s="118"/>
      <c r="B22" s="119" t="s">
        <v>117</v>
      </c>
      <c r="C22" s="347"/>
      <c r="D22" s="347"/>
      <c r="E22" s="348"/>
      <c r="F22" s="536">
        <v>3602</v>
      </c>
      <c r="G22" s="536">
        <v>2830</v>
      </c>
      <c r="H22" s="536">
        <v>3950</v>
      </c>
      <c r="I22" s="536">
        <v>3540</v>
      </c>
      <c r="J22" s="537">
        <v>3933</v>
      </c>
      <c r="K22" s="538">
        <v>-331</v>
      </c>
      <c r="L22" s="349">
        <v>-8.4159674548690564</v>
      </c>
    </row>
    <row r="23" spans="1:12" s="110" customFormat="1" ht="15" customHeight="1" x14ac:dyDescent="0.2">
      <c r="A23" s="352" t="s">
        <v>347</v>
      </c>
      <c r="B23" s="353" t="s">
        <v>193</v>
      </c>
      <c r="C23" s="354"/>
      <c r="D23" s="354"/>
      <c r="E23" s="355"/>
      <c r="F23" s="539">
        <v>184</v>
      </c>
      <c r="G23" s="539">
        <v>312</v>
      </c>
      <c r="H23" s="539">
        <v>2835</v>
      </c>
      <c r="I23" s="539">
        <v>111</v>
      </c>
      <c r="J23" s="540">
        <v>308</v>
      </c>
      <c r="K23" s="541">
        <v>-124</v>
      </c>
      <c r="L23" s="356">
        <v>-40.259740259740262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40.9</v>
      </c>
      <c r="G25" s="542">
        <v>44.8</v>
      </c>
      <c r="H25" s="542">
        <v>46.3</v>
      </c>
      <c r="I25" s="542">
        <v>48.8</v>
      </c>
      <c r="J25" s="542">
        <v>41.3</v>
      </c>
      <c r="K25" s="543" t="s">
        <v>349</v>
      </c>
      <c r="L25" s="364">
        <v>-0.39999999999999858</v>
      </c>
    </row>
    <row r="26" spans="1:12" s="110" customFormat="1" ht="15" customHeight="1" x14ac:dyDescent="0.2">
      <c r="A26" s="365" t="s">
        <v>105</v>
      </c>
      <c r="B26" s="366" t="s">
        <v>345</v>
      </c>
      <c r="C26" s="362"/>
      <c r="D26" s="362"/>
      <c r="E26" s="363"/>
      <c r="F26" s="542">
        <v>41.4</v>
      </c>
      <c r="G26" s="542">
        <v>44.3</v>
      </c>
      <c r="H26" s="542">
        <v>46</v>
      </c>
      <c r="I26" s="542">
        <v>49.7</v>
      </c>
      <c r="J26" s="544">
        <v>41.2</v>
      </c>
      <c r="K26" s="543" t="s">
        <v>349</v>
      </c>
      <c r="L26" s="364">
        <v>0.19999999999999574</v>
      </c>
    </row>
    <row r="27" spans="1:12" s="110" customFormat="1" ht="15" customHeight="1" x14ac:dyDescent="0.2">
      <c r="A27" s="365"/>
      <c r="B27" s="366" t="s">
        <v>346</v>
      </c>
      <c r="C27" s="362"/>
      <c r="D27" s="362"/>
      <c r="E27" s="363"/>
      <c r="F27" s="542">
        <v>40.1</v>
      </c>
      <c r="G27" s="542">
        <v>45.4</v>
      </c>
      <c r="H27" s="542">
        <v>46.6</v>
      </c>
      <c r="I27" s="542">
        <v>47.5</v>
      </c>
      <c r="J27" s="542">
        <v>41.3</v>
      </c>
      <c r="K27" s="543" t="s">
        <v>349</v>
      </c>
      <c r="L27" s="364">
        <v>-1.1999999999999957</v>
      </c>
    </row>
    <row r="28" spans="1:12" s="110" customFormat="1" ht="15" customHeight="1" x14ac:dyDescent="0.2">
      <c r="A28" s="365" t="s">
        <v>113</v>
      </c>
      <c r="B28" s="366" t="s">
        <v>108</v>
      </c>
      <c r="C28" s="362"/>
      <c r="D28" s="362"/>
      <c r="E28" s="363"/>
      <c r="F28" s="542">
        <v>52.9</v>
      </c>
      <c r="G28" s="542">
        <v>53.5</v>
      </c>
      <c r="H28" s="542">
        <v>52.9</v>
      </c>
      <c r="I28" s="542">
        <v>56.6</v>
      </c>
      <c r="J28" s="542">
        <v>51.6</v>
      </c>
      <c r="K28" s="543" t="s">
        <v>349</v>
      </c>
      <c r="L28" s="364">
        <v>1.2999999999999972</v>
      </c>
    </row>
    <row r="29" spans="1:12" s="110" customFormat="1" ht="11.25" x14ac:dyDescent="0.2">
      <c r="A29" s="365"/>
      <c r="B29" s="366" t="s">
        <v>109</v>
      </c>
      <c r="C29" s="362"/>
      <c r="D29" s="362"/>
      <c r="E29" s="363"/>
      <c r="F29" s="542">
        <v>39.799999999999997</v>
      </c>
      <c r="G29" s="542">
        <v>44</v>
      </c>
      <c r="H29" s="542">
        <v>44.7</v>
      </c>
      <c r="I29" s="542">
        <v>47.4</v>
      </c>
      <c r="J29" s="544">
        <v>40.1</v>
      </c>
      <c r="K29" s="543" t="s">
        <v>349</v>
      </c>
      <c r="L29" s="364">
        <v>-0.30000000000000426</v>
      </c>
    </row>
    <row r="30" spans="1:12" s="110" customFormat="1" ht="15" customHeight="1" x14ac:dyDescent="0.2">
      <c r="A30" s="365"/>
      <c r="B30" s="366" t="s">
        <v>110</v>
      </c>
      <c r="C30" s="362"/>
      <c r="D30" s="362"/>
      <c r="E30" s="363"/>
      <c r="F30" s="542">
        <v>22.8</v>
      </c>
      <c r="G30" s="542">
        <v>30.6</v>
      </c>
      <c r="H30" s="542">
        <v>34.299999999999997</v>
      </c>
      <c r="I30" s="542">
        <v>37.299999999999997</v>
      </c>
      <c r="J30" s="542">
        <v>26.5</v>
      </c>
      <c r="K30" s="543" t="s">
        <v>349</v>
      </c>
      <c r="L30" s="364">
        <v>-3.6999999999999993</v>
      </c>
    </row>
    <row r="31" spans="1:12" s="110" customFormat="1" ht="15" customHeight="1" x14ac:dyDescent="0.2">
      <c r="A31" s="365"/>
      <c r="B31" s="366" t="s">
        <v>111</v>
      </c>
      <c r="C31" s="362"/>
      <c r="D31" s="362"/>
      <c r="E31" s="363"/>
      <c r="F31" s="542">
        <v>20.2</v>
      </c>
      <c r="G31" s="542">
        <v>32.200000000000003</v>
      </c>
      <c r="H31" s="542">
        <v>41</v>
      </c>
      <c r="I31" s="542">
        <v>28.4</v>
      </c>
      <c r="J31" s="542">
        <v>24.6</v>
      </c>
      <c r="K31" s="543" t="s">
        <v>349</v>
      </c>
      <c r="L31" s="364">
        <v>-4.4000000000000021</v>
      </c>
    </row>
    <row r="32" spans="1:12" s="110" customFormat="1" ht="15" customHeight="1" x14ac:dyDescent="0.2">
      <c r="A32" s="367" t="s">
        <v>113</v>
      </c>
      <c r="B32" s="368" t="s">
        <v>181</v>
      </c>
      <c r="C32" s="362"/>
      <c r="D32" s="362"/>
      <c r="E32" s="363"/>
      <c r="F32" s="542">
        <v>44.1</v>
      </c>
      <c r="G32" s="542">
        <v>45.6</v>
      </c>
      <c r="H32" s="542">
        <v>47.3</v>
      </c>
      <c r="I32" s="542">
        <v>51.7</v>
      </c>
      <c r="J32" s="544">
        <v>43.2</v>
      </c>
      <c r="K32" s="543" t="s">
        <v>349</v>
      </c>
      <c r="L32" s="364">
        <v>0.89999999999999858</v>
      </c>
    </row>
    <row r="33" spans="1:12" s="110" customFormat="1" ht="15" customHeight="1" x14ac:dyDescent="0.2">
      <c r="A33" s="367"/>
      <c r="B33" s="368" t="s">
        <v>182</v>
      </c>
      <c r="C33" s="362"/>
      <c r="D33" s="362"/>
      <c r="E33" s="363"/>
      <c r="F33" s="542">
        <v>32.799999999999997</v>
      </c>
      <c r="G33" s="542">
        <v>42.7</v>
      </c>
      <c r="H33" s="542">
        <v>43.6</v>
      </c>
      <c r="I33" s="542">
        <v>40.9</v>
      </c>
      <c r="J33" s="542">
        <v>35.200000000000003</v>
      </c>
      <c r="K33" s="543" t="s">
        <v>349</v>
      </c>
      <c r="L33" s="364">
        <v>-2.4000000000000057</v>
      </c>
    </row>
    <row r="34" spans="1:12" s="369" customFormat="1" ht="15" customHeight="1" x14ac:dyDescent="0.2">
      <c r="A34" s="367" t="s">
        <v>113</v>
      </c>
      <c r="B34" s="368" t="s">
        <v>116</v>
      </c>
      <c r="C34" s="362"/>
      <c r="D34" s="362"/>
      <c r="E34" s="363"/>
      <c r="F34" s="542">
        <v>29.1</v>
      </c>
      <c r="G34" s="542">
        <v>33.5</v>
      </c>
      <c r="H34" s="542">
        <v>36.200000000000003</v>
      </c>
      <c r="I34" s="542">
        <v>36.5</v>
      </c>
      <c r="J34" s="542">
        <v>31.4</v>
      </c>
      <c r="K34" s="543" t="s">
        <v>349</v>
      </c>
      <c r="L34" s="364">
        <v>-2.2999999999999972</v>
      </c>
    </row>
    <row r="35" spans="1:12" s="369" customFormat="1" ht="11.25" x14ac:dyDescent="0.2">
      <c r="A35" s="370"/>
      <c r="B35" s="371" t="s">
        <v>117</v>
      </c>
      <c r="C35" s="372"/>
      <c r="D35" s="372"/>
      <c r="E35" s="373"/>
      <c r="F35" s="545">
        <v>63.2</v>
      </c>
      <c r="G35" s="545">
        <v>64.400000000000006</v>
      </c>
      <c r="H35" s="545">
        <v>64.7</v>
      </c>
      <c r="I35" s="545">
        <v>68.5</v>
      </c>
      <c r="J35" s="546">
        <v>60.3</v>
      </c>
      <c r="K35" s="547" t="s">
        <v>349</v>
      </c>
      <c r="L35" s="374">
        <v>2.9000000000000057</v>
      </c>
    </row>
    <row r="36" spans="1:12" s="369" customFormat="1" ht="15.95" customHeight="1" x14ac:dyDescent="0.2">
      <c r="A36" s="375" t="s">
        <v>350</v>
      </c>
      <c r="B36" s="376"/>
      <c r="C36" s="377"/>
      <c r="D36" s="376"/>
      <c r="E36" s="378"/>
      <c r="F36" s="548">
        <v>10410</v>
      </c>
      <c r="G36" s="548">
        <v>7564</v>
      </c>
      <c r="H36" s="548">
        <v>10577</v>
      </c>
      <c r="I36" s="548">
        <v>9141</v>
      </c>
      <c r="J36" s="548">
        <v>11393</v>
      </c>
      <c r="K36" s="549">
        <v>-983</v>
      </c>
      <c r="L36" s="380">
        <v>-8.6281049767401043</v>
      </c>
    </row>
    <row r="37" spans="1:12" s="369" customFormat="1" ht="15.95" customHeight="1" x14ac:dyDescent="0.2">
      <c r="A37" s="381"/>
      <c r="B37" s="382" t="s">
        <v>113</v>
      </c>
      <c r="C37" s="382" t="s">
        <v>351</v>
      </c>
      <c r="D37" s="382"/>
      <c r="E37" s="383"/>
      <c r="F37" s="548">
        <v>4253</v>
      </c>
      <c r="G37" s="548">
        <v>3385</v>
      </c>
      <c r="H37" s="548">
        <v>4892</v>
      </c>
      <c r="I37" s="548">
        <v>4463</v>
      </c>
      <c r="J37" s="548">
        <v>4703</v>
      </c>
      <c r="K37" s="549">
        <v>-450</v>
      </c>
      <c r="L37" s="380">
        <v>-9.5683606208802896</v>
      </c>
    </row>
    <row r="38" spans="1:12" s="369" customFormat="1" ht="15.95" customHeight="1" x14ac:dyDescent="0.2">
      <c r="A38" s="381"/>
      <c r="B38" s="384" t="s">
        <v>105</v>
      </c>
      <c r="C38" s="384" t="s">
        <v>106</v>
      </c>
      <c r="D38" s="385"/>
      <c r="E38" s="383"/>
      <c r="F38" s="548">
        <v>6191</v>
      </c>
      <c r="G38" s="548">
        <v>4334</v>
      </c>
      <c r="H38" s="548">
        <v>5976</v>
      </c>
      <c r="I38" s="548">
        <v>5493</v>
      </c>
      <c r="J38" s="550">
        <v>7016</v>
      </c>
      <c r="K38" s="549">
        <v>-825</v>
      </c>
      <c r="L38" s="380">
        <v>-11.758836944127708</v>
      </c>
    </row>
    <row r="39" spans="1:12" s="369" customFormat="1" ht="15.95" customHeight="1" x14ac:dyDescent="0.2">
      <c r="A39" s="381"/>
      <c r="B39" s="385"/>
      <c r="C39" s="382" t="s">
        <v>352</v>
      </c>
      <c r="D39" s="385"/>
      <c r="E39" s="383"/>
      <c r="F39" s="548">
        <v>2561</v>
      </c>
      <c r="G39" s="548">
        <v>1919</v>
      </c>
      <c r="H39" s="548">
        <v>2750</v>
      </c>
      <c r="I39" s="548">
        <v>2730</v>
      </c>
      <c r="J39" s="548">
        <v>2894</v>
      </c>
      <c r="K39" s="549">
        <v>-333</v>
      </c>
      <c r="L39" s="380">
        <v>-11.506565307532826</v>
      </c>
    </row>
    <row r="40" spans="1:12" s="369" customFormat="1" ht="15.95" customHeight="1" x14ac:dyDescent="0.2">
      <c r="A40" s="381"/>
      <c r="B40" s="384"/>
      <c r="C40" s="384" t="s">
        <v>107</v>
      </c>
      <c r="D40" s="385"/>
      <c r="E40" s="383"/>
      <c r="F40" s="548">
        <v>4219</v>
      </c>
      <c r="G40" s="548">
        <v>3230</v>
      </c>
      <c r="H40" s="548">
        <v>4601</v>
      </c>
      <c r="I40" s="548">
        <v>3648</v>
      </c>
      <c r="J40" s="548">
        <v>4377</v>
      </c>
      <c r="K40" s="549">
        <v>-158</v>
      </c>
      <c r="L40" s="380">
        <v>-3.6097783870230753</v>
      </c>
    </row>
    <row r="41" spans="1:12" s="369" customFormat="1" ht="24" customHeight="1" x14ac:dyDescent="0.2">
      <c r="A41" s="381"/>
      <c r="B41" s="385"/>
      <c r="C41" s="382" t="s">
        <v>352</v>
      </c>
      <c r="D41" s="385"/>
      <c r="E41" s="383"/>
      <c r="F41" s="548">
        <v>1692</v>
      </c>
      <c r="G41" s="548">
        <v>1466</v>
      </c>
      <c r="H41" s="548">
        <v>2142</v>
      </c>
      <c r="I41" s="548">
        <v>1733</v>
      </c>
      <c r="J41" s="550">
        <v>1809</v>
      </c>
      <c r="K41" s="549">
        <v>-117</v>
      </c>
      <c r="L41" s="380">
        <v>-6.4676616915422889</v>
      </c>
    </row>
    <row r="42" spans="1:12" s="110" customFormat="1" ht="15" customHeight="1" x14ac:dyDescent="0.2">
      <c r="A42" s="381"/>
      <c r="B42" s="384" t="s">
        <v>113</v>
      </c>
      <c r="C42" s="384" t="s">
        <v>353</v>
      </c>
      <c r="D42" s="385"/>
      <c r="E42" s="383"/>
      <c r="F42" s="548">
        <v>2316</v>
      </c>
      <c r="G42" s="548">
        <v>1593</v>
      </c>
      <c r="H42" s="548">
        <v>3047</v>
      </c>
      <c r="I42" s="548">
        <v>2300</v>
      </c>
      <c r="J42" s="548">
        <v>2493</v>
      </c>
      <c r="K42" s="549">
        <v>-177</v>
      </c>
      <c r="L42" s="380">
        <v>-7.0998796630565586</v>
      </c>
    </row>
    <row r="43" spans="1:12" s="110" customFormat="1" ht="15" customHeight="1" x14ac:dyDescent="0.2">
      <c r="A43" s="381"/>
      <c r="B43" s="385"/>
      <c r="C43" s="382" t="s">
        <v>352</v>
      </c>
      <c r="D43" s="385"/>
      <c r="E43" s="383"/>
      <c r="F43" s="548">
        <v>1225</v>
      </c>
      <c r="G43" s="548">
        <v>853</v>
      </c>
      <c r="H43" s="548">
        <v>1611</v>
      </c>
      <c r="I43" s="548">
        <v>1302</v>
      </c>
      <c r="J43" s="548">
        <v>1286</v>
      </c>
      <c r="K43" s="549">
        <v>-61</v>
      </c>
      <c r="L43" s="380">
        <v>-4.7433903576982894</v>
      </c>
    </row>
    <row r="44" spans="1:12" s="110" customFormat="1" ht="15" customHeight="1" x14ac:dyDescent="0.2">
      <c r="A44" s="381"/>
      <c r="B44" s="384"/>
      <c r="C44" s="366" t="s">
        <v>109</v>
      </c>
      <c r="D44" s="385"/>
      <c r="E44" s="383"/>
      <c r="F44" s="548">
        <v>6986</v>
      </c>
      <c r="G44" s="548">
        <v>5240</v>
      </c>
      <c r="H44" s="548">
        <v>6643</v>
      </c>
      <c r="I44" s="548">
        <v>6133</v>
      </c>
      <c r="J44" s="550">
        <v>7803</v>
      </c>
      <c r="K44" s="549">
        <v>-817</v>
      </c>
      <c r="L44" s="380">
        <v>-10.470331923619121</v>
      </c>
    </row>
    <row r="45" spans="1:12" s="110" customFormat="1" ht="15" customHeight="1" x14ac:dyDescent="0.2">
      <c r="A45" s="381"/>
      <c r="B45" s="385"/>
      <c r="C45" s="382" t="s">
        <v>352</v>
      </c>
      <c r="D45" s="385"/>
      <c r="E45" s="383"/>
      <c r="F45" s="548">
        <v>2779</v>
      </c>
      <c r="G45" s="548">
        <v>2307</v>
      </c>
      <c r="H45" s="548">
        <v>2970</v>
      </c>
      <c r="I45" s="548">
        <v>2904</v>
      </c>
      <c r="J45" s="548">
        <v>3129</v>
      </c>
      <c r="K45" s="549">
        <v>-350</v>
      </c>
      <c r="L45" s="380">
        <v>-11.185682326621924</v>
      </c>
    </row>
    <row r="46" spans="1:12" s="110" customFormat="1" ht="15" customHeight="1" x14ac:dyDescent="0.2">
      <c r="A46" s="381"/>
      <c r="B46" s="384"/>
      <c r="C46" s="366" t="s">
        <v>110</v>
      </c>
      <c r="D46" s="385"/>
      <c r="E46" s="383"/>
      <c r="F46" s="548">
        <v>989</v>
      </c>
      <c r="G46" s="548">
        <v>641</v>
      </c>
      <c r="H46" s="548">
        <v>782</v>
      </c>
      <c r="I46" s="548">
        <v>627</v>
      </c>
      <c r="J46" s="548">
        <v>975</v>
      </c>
      <c r="K46" s="549">
        <v>14</v>
      </c>
      <c r="L46" s="380">
        <v>1.4358974358974359</v>
      </c>
    </row>
    <row r="47" spans="1:12" s="110" customFormat="1" ht="15" customHeight="1" x14ac:dyDescent="0.2">
      <c r="A47" s="381"/>
      <c r="B47" s="385"/>
      <c r="C47" s="382" t="s">
        <v>352</v>
      </c>
      <c r="D47" s="385"/>
      <c r="E47" s="383"/>
      <c r="F47" s="548">
        <v>225</v>
      </c>
      <c r="G47" s="548">
        <v>196</v>
      </c>
      <c r="H47" s="548">
        <v>268</v>
      </c>
      <c r="I47" s="548">
        <v>234</v>
      </c>
      <c r="J47" s="550">
        <v>258</v>
      </c>
      <c r="K47" s="549">
        <v>-33</v>
      </c>
      <c r="L47" s="380">
        <v>-12.790697674418604</v>
      </c>
    </row>
    <row r="48" spans="1:12" s="110" customFormat="1" ht="15" customHeight="1" x14ac:dyDescent="0.2">
      <c r="A48" s="381"/>
      <c r="B48" s="385"/>
      <c r="C48" s="366" t="s">
        <v>111</v>
      </c>
      <c r="D48" s="386"/>
      <c r="E48" s="387"/>
      <c r="F48" s="548">
        <v>119</v>
      </c>
      <c r="G48" s="548">
        <v>90</v>
      </c>
      <c r="H48" s="548">
        <v>105</v>
      </c>
      <c r="I48" s="548">
        <v>81</v>
      </c>
      <c r="J48" s="548">
        <v>122</v>
      </c>
      <c r="K48" s="549">
        <v>-3</v>
      </c>
      <c r="L48" s="380">
        <v>-2.459016393442623</v>
      </c>
    </row>
    <row r="49" spans="1:12" s="110" customFormat="1" ht="15" customHeight="1" x14ac:dyDescent="0.2">
      <c r="A49" s="381"/>
      <c r="B49" s="385"/>
      <c r="C49" s="382" t="s">
        <v>352</v>
      </c>
      <c r="D49" s="385"/>
      <c r="E49" s="383"/>
      <c r="F49" s="548">
        <v>24</v>
      </c>
      <c r="G49" s="548">
        <v>29</v>
      </c>
      <c r="H49" s="548">
        <v>43</v>
      </c>
      <c r="I49" s="548">
        <v>23</v>
      </c>
      <c r="J49" s="548">
        <v>30</v>
      </c>
      <c r="K49" s="549">
        <v>-6</v>
      </c>
      <c r="L49" s="380">
        <v>-20</v>
      </c>
    </row>
    <row r="50" spans="1:12" s="110" customFormat="1" ht="15" customHeight="1" x14ac:dyDescent="0.2">
      <c r="A50" s="381"/>
      <c r="B50" s="384" t="s">
        <v>113</v>
      </c>
      <c r="C50" s="382" t="s">
        <v>181</v>
      </c>
      <c r="D50" s="385"/>
      <c r="E50" s="383"/>
      <c r="F50" s="548">
        <v>7437</v>
      </c>
      <c r="G50" s="548">
        <v>5285</v>
      </c>
      <c r="H50" s="548">
        <v>7485</v>
      </c>
      <c r="I50" s="548">
        <v>6685</v>
      </c>
      <c r="J50" s="550">
        <v>8628</v>
      </c>
      <c r="K50" s="549">
        <v>-1191</v>
      </c>
      <c r="L50" s="380">
        <v>-13.803894297635605</v>
      </c>
    </row>
    <row r="51" spans="1:12" s="110" customFormat="1" ht="15" customHeight="1" x14ac:dyDescent="0.2">
      <c r="A51" s="381"/>
      <c r="B51" s="385"/>
      <c r="C51" s="382" t="s">
        <v>352</v>
      </c>
      <c r="D51" s="385"/>
      <c r="E51" s="383"/>
      <c r="F51" s="548">
        <v>3277</v>
      </c>
      <c r="G51" s="548">
        <v>2412</v>
      </c>
      <c r="H51" s="548">
        <v>3544</v>
      </c>
      <c r="I51" s="548">
        <v>3459</v>
      </c>
      <c r="J51" s="548">
        <v>3730</v>
      </c>
      <c r="K51" s="549">
        <v>-453</v>
      </c>
      <c r="L51" s="380">
        <v>-12.144772117962466</v>
      </c>
    </row>
    <row r="52" spans="1:12" s="110" customFormat="1" ht="15" customHeight="1" x14ac:dyDescent="0.2">
      <c r="A52" s="381"/>
      <c r="B52" s="384"/>
      <c r="C52" s="382" t="s">
        <v>182</v>
      </c>
      <c r="D52" s="385"/>
      <c r="E52" s="383"/>
      <c r="F52" s="548">
        <v>2973</v>
      </c>
      <c r="G52" s="548">
        <v>2279</v>
      </c>
      <c r="H52" s="548">
        <v>3092</v>
      </c>
      <c r="I52" s="548">
        <v>2456</v>
      </c>
      <c r="J52" s="548">
        <v>2765</v>
      </c>
      <c r="K52" s="549">
        <v>208</v>
      </c>
      <c r="L52" s="380">
        <v>7.5226039783001806</v>
      </c>
    </row>
    <row r="53" spans="1:12" s="269" customFormat="1" ht="11.25" customHeight="1" x14ac:dyDescent="0.2">
      <c r="A53" s="381"/>
      <c r="B53" s="385"/>
      <c r="C53" s="382" t="s">
        <v>352</v>
      </c>
      <c r="D53" s="385"/>
      <c r="E53" s="383"/>
      <c r="F53" s="548">
        <v>976</v>
      </c>
      <c r="G53" s="548">
        <v>973</v>
      </c>
      <c r="H53" s="548">
        <v>1348</v>
      </c>
      <c r="I53" s="548">
        <v>1004</v>
      </c>
      <c r="J53" s="550">
        <v>973</v>
      </c>
      <c r="K53" s="549">
        <v>3</v>
      </c>
      <c r="L53" s="380">
        <v>0.30832476875642345</v>
      </c>
    </row>
    <row r="54" spans="1:12" s="151" customFormat="1" ht="12.75" customHeight="1" x14ac:dyDescent="0.2">
      <c r="A54" s="381"/>
      <c r="B54" s="384" t="s">
        <v>113</v>
      </c>
      <c r="C54" s="384" t="s">
        <v>116</v>
      </c>
      <c r="D54" s="385"/>
      <c r="E54" s="383"/>
      <c r="F54" s="548">
        <v>6825</v>
      </c>
      <c r="G54" s="548">
        <v>4788</v>
      </c>
      <c r="H54" s="548">
        <v>6850</v>
      </c>
      <c r="I54" s="548">
        <v>5617</v>
      </c>
      <c r="J54" s="548">
        <v>7487</v>
      </c>
      <c r="K54" s="549">
        <v>-662</v>
      </c>
      <c r="L54" s="380">
        <v>-8.8419927874983308</v>
      </c>
    </row>
    <row r="55" spans="1:12" ht="11.25" x14ac:dyDescent="0.2">
      <c r="A55" s="381"/>
      <c r="B55" s="385"/>
      <c r="C55" s="382" t="s">
        <v>352</v>
      </c>
      <c r="D55" s="385"/>
      <c r="E55" s="383"/>
      <c r="F55" s="548">
        <v>1989</v>
      </c>
      <c r="G55" s="548">
        <v>1602</v>
      </c>
      <c r="H55" s="548">
        <v>2483</v>
      </c>
      <c r="I55" s="548">
        <v>2051</v>
      </c>
      <c r="J55" s="548">
        <v>2353</v>
      </c>
      <c r="K55" s="549">
        <v>-364</v>
      </c>
      <c r="L55" s="380">
        <v>-15.469613259668508</v>
      </c>
    </row>
    <row r="56" spans="1:12" ht="14.25" customHeight="1" x14ac:dyDescent="0.2">
      <c r="A56" s="381"/>
      <c r="B56" s="385"/>
      <c r="C56" s="384" t="s">
        <v>117</v>
      </c>
      <c r="D56" s="385"/>
      <c r="E56" s="383"/>
      <c r="F56" s="548">
        <v>3578</v>
      </c>
      <c r="G56" s="548">
        <v>2766</v>
      </c>
      <c r="H56" s="548">
        <v>3723</v>
      </c>
      <c r="I56" s="548">
        <v>3517</v>
      </c>
      <c r="J56" s="548">
        <v>3896</v>
      </c>
      <c r="K56" s="549">
        <v>-318</v>
      </c>
      <c r="L56" s="380">
        <v>-8.1622176591375766</v>
      </c>
    </row>
    <row r="57" spans="1:12" ht="18.75" customHeight="1" x14ac:dyDescent="0.2">
      <c r="A57" s="388"/>
      <c r="B57" s="389"/>
      <c r="C57" s="390" t="s">
        <v>352</v>
      </c>
      <c r="D57" s="389"/>
      <c r="E57" s="391"/>
      <c r="F57" s="551">
        <v>2262</v>
      </c>
      <c r="G57" s="552">
        <v>1782</v>
      </c>
      <c r="H57" s="552">
        <v>2408</v>
      </c>
      <c r="I57" s="552">
        <v>2409</v>
      </c>
      <c r="J57" s="552">
        <v>2350</v>
      </c>
      <c r="K57" s="553">
        <f t="shared" ref="K57" si="0">IF(OR(F57=".",J57=".")=TRUE,".",IF(OR(F57="*",J57="*")=TRUE,"*",IF(AND(F57="-",J57="-")=TRUE,"-",IF(AND(ISNUMBER(J57),ISNUMBER(F57))=TRUE,IF(F57-J57=0,0,F57-J57),IF(ISNUMBER(F57)=TRUE,F57,-J57)))))</f>
        <v>-88</v>
      </c>
      <c r="L57" s="392">
        <f t="shared" ref="L57" si="1">IF(K57 =".",".",IF(K57 ="*","*",IF(K57="-","-",IF(K57=0,0,IF(OR(J57="-",J57=".",F57="-",F57=".")=TRUE,"X",IF(J57=0,"0,0",IF(ABS(K57*100/J57)&gt;250,".X",(K57*100/J57))))))))</f>
        <v>-3.7446808510638299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10644</v>
      </c>
      <c r="E11" s="114">
        <v>7952</v>
      </c>
      <c r="F11" s="114">
        <v>13762</v>
      </c>
      <c r="G11" s="114">
        <v>9291</v>
      </c>
      <c r="H11" s="140">
        <v>11753</v>
      </c>
      <c r="I11" s="115">
        <v>-1109</v>
      </c>
      <c r="J11" s="116">
        <v>-9.4358887092657202</v>
      </c>
    </row>
    <row r="12" spans="1:15" s="110" customFormat="1" ht="24.95" customHeight="1" x14ac:dyDescent="0.2">
      <c r="A12" s="193" t="s">
        <v>132</v>
      </c>
      <c r="B12" s="194" t="s">
        <v>133</v>
      </c>
      <c r="C12" s="113">
        <v>3.2036828260052612</v>
      </c>
      <c r="D12" s="115">
        <v>341</v>
      </c>
      <c r="E12" s="114">
        <v>314</v>
      </c>
      <c r="F12" s="114">
        <v>564</v>
      </c>
      <c r="G12" s="114">
        <v>439</v>
      </c>
      <c r="H12" s="140">
        <v>427</v>
      </c>
      <c r="I12" s="115">
        <v>-86</v>
      </c>
      <c r="J12" s="116">
        <v>-20.140515222482435</v>
      </c>
    </row>
    <row r="13" spans="1:15" s="110" customFormat="1" ht="24.95" customHeight="1" x14ac:dyDescent="0.2">
      <c r="A13" s="193" t="s">
        <v>134</v>
      </c>
      <c r="B13" s="199" t="s">
        <v>214</v>
      </c>
      <c r="C13" s="113">
        <v>0.76099210822998875</v>
      </c>
      <c r="D13" s="115">
        <v>81</v>
      </c>
      <c r="E13" s="114">
        <v>169</v>
      </c>
      <c r="F13" s="114">
        <v>282</v>
      </c>
      <c r="G13" s="114">
        <v>78</v>
      </c>
      <c r="H13" s="140">
        <v>117</v>
      </c>
      <c r="I13" s="115">
        <v>-36</v>
      </c>
      <c r="J13" s="116">
        <v>-30.76923076923077</v>
      </c>
    </row>
    <row r="14" spans="1:15" s="287" customFormat="1" ht="24.95" customHeight="1" x14ac:dyDescent="0.2">
      <c r="A14" s="193" t="s">
        <v>215</v>
      </c>
      <c r="B14" s="199" t="s">
        <v>137</v>
      </c>
      <c r="C14" s="113">
        <v>15.962044344231492</v>
      </c>
      <c r="D14" s="115">
        <v>1699</v>
      </c>
      <c r="E14" s="114">
        <v>1222</v>
      </c>
      <c r="F14" s="114">
        <v>2433</v>
      </c>
      <c r="G14" s="114">
        <v>1401</v>
      </c>
      <c r="H14" s="140">
        <v>2307</v>
      </c>
      <c r="I14" s="115">
        <v>-608</v>
      </c>
      <c r="J14" s="116">
        <v>-26.354573038578241</v>
      </c>
      <c r="K14" s="110"/>
      <c r="L14" s="110"/>
      <c r="M14" s="110"/>
      <c r="N14" s="110"/>
      <c r="O14" s="110"/>
    </row>
    <row r="15" spans="1:15" s="110" customFormat="1" ht="24.95" customHeight="1" x14ac:dyDescent="0.2">
      <c r="A15" s="193" t="s">
        <v>216</v>
      </c>
      <c r="B15" s="199" t="s">
        <v>217</v>
      </c>
      <c r="C15" s="113">
        <v>6.8583239383690344</v>
      </c>
      <c r="D15" s="115">
        <v>730</v>
      </c>
      <c r="E15" s="114">
        <v>486</v>
      </c>
      <c r="F15" s="114">
        <v>983</v>
      </c>
      <c r="G15" s="114">
        <v>674</v>
      </c>
      <c r="H15" s="140">
        <v>781</v>
      </c>
      <c r="I15" s="115">
        <v>-51</v>
      </c>
      <c r="J15" s="116">
        <v>-6.5300896286811776</v>
      </c>
    </row>
    <row r="16" spans="1:15" s="287" customFormat="1" ht="24.95" customHeight="1" x14ac:dyDescent="0.2">
      <c r="A16" s="193" t="s">
        <v>218</v>
      </c>
      <c r="B16" s="199" t="s">
        <v>141</v>
      </c>
      <c r="C16" s="113">
        <v>6.6422397594889135</v>
      </c>
      <c r="D16" s="115">
        <v>707</v>
      </c>
      <c r="E16" s="114">
        <v>604</v>
      </c>
      <c r="F16" s="114">
        <v>1023</v>
      </c>
      <c r="G16" s="114">
        <v>544</v>
      </c>
      <c r="H16" s="140">
        <v>1226</v>
      </c>
      <c r="I16" s="115">
        <v>-519</v>
      </c>
      <c r="J16" s="116">
        <v>-42.33278955954323</v>
      </c>
      <c r="K16" s="110"/>
      <c r="L16" s="110"/>
      <c r="M16" s="110"/>
      <c r="N16" s="110"/>
      <c r="O16" s="110"/>
    </row>
    <row r="17" spans="1:15" s="110" customFormat="1" ht="24.95" customHeight="1" x14ac:dyDescent="0.2">
      <c r="A17" s="193" t="s">
        <v>142</v>
      </c>
      <c r="B17" s="199" t="s">
        <v>220</v>
      </c>
      <c r="C17" s="113">
        <v>2.4614806463735439</v>
      </c>
      <c r="D17" s="115">
        <v>262</v>
      </c>
      <c r="E17" s="114">
        <v>132</v>
      </c>
      <c r="F17" s="114">
        <v>427</v>
      </c>
      <c r="G17" s="114">
        <v>183</v>
      </c>
      <c r="H17" s="140">
        <v>300</v>
      </c>
      <c r="I17" s="115">
        <v>-38</v>
      </c>
      <c r="J17" s="116">
        <v>-12.666666666666666</v>
      </c>
    </row>
    <row r="18" spans="1:15" s="287" customFormat="1" ht="24.95" customHeight="1" x14ac:dyDescent="0.2">
      <c r="A18" s="201" t="s">
        <v>144</v>
      </c>
      <c r="B18" s="202" t="s">
        <v>145</v>
      </c>
      <c r="C18" s="113">
        <v>7.7320556181886513</v>
      </c>
      <c r="D18" s="115">
        <v>823</v>
      </c>
      <c r="E18" s="114">
        <v>408</v>
      </c>
      <c r="F18" s="114">
        <v>1035</v>
      </c>
      <c r="G18" s="114">
        <v>540</v>
      </c>
      <c r="H18" s="140">
        <v>854</v>
      </c>
      <c r="I18" s="115">
        <v>-31</v>
      </c>
      <c r="J18" s="116">
        <v>-3.629976580796253</v>
      </c>
      <c r="K18" s="110"/>
      <c r="L18" s="110"/>
      <c r="M18" s="110"/>
      <c r="N18" s="110"/>
      <c r="O18" s="110"/>
    </row>
    <row r="19" spans="1:15" s="110" customFormat="1" ht="24.95" customHeight="1" x14ac:dyDescent="0.2">
      <c r="A19" s="193" t="s">
        <v>146</v>
      </c>
      <c r="B19" s="199" t="s">
        <v>147</v>
      </c>
      <c r="C19" s="113">
        <v>12.60804208944006</v>
      </c>
      <c r="D19" s="115">
        <v>1342</v>
      </c>
      <c r="E19" s="114">
        <v>1103</v>
      </c>
      <c r="F19" s="114">
        <v>1837</v>
      </c>
      <c r="G19" s="114">
        <v>1182</v>
      </c>
      <c r="H19" s="140">
        <v>1391</v>
      </c>
      <c r="I19" s="115">
        <v>-49</v>
      </c>
      <c r="J19" s="116">
        <v>-3.5226455787203452</v>
      </c>
    </row>
    <row r="20" spans="1:15" s="287" customFormat="1" ht="24.95" customHeight="1" x14ac:dyDescent="0.2">
      <c r="A20" s="193" t="s">
        <v>148</v>
      </c>
      <c r="B20" s="199" t="s">
        <v>149</v>
      </c>
      <c r="C20" s="113">
        <v>6.8771138669673055</v>
      </c>
      <c r="D20" s="115">
        <v>732</v>
      </c>
      <c r="E20" s="114">
        <v>464</v>
      </c>
      <c r="F20" s="114">
        <v>624</v>
      </c>
      <c r="G20" s="114">
        <v>547</v>
      </c>
      <c r="H20" s="140">
        <v>796</v>
      </c>
      <c r="I20" s="115">
        <v>-64</v>
      </c>
      <c r="J20" s="116">
        <v>-8.0402010050251249</v>
      </c>
      <c r="K20" s="110"/>
      <c r="L20" s="110"/>
      <c r="M20" s="110"/>
      <c r="N20" s="110"/>
      <c r="O20" s="110"/>
    </row>
    <row r="21" spans="1:15" s="110" customFormat="1" ht="24.95" customHeight="1" x14ac:dyDescent="0.2">
      <c r="A21" s="201" t="s">
        <v>150</v>
      </c>
      <c r="B21" s="202" t="s">
        <v>151</v>
      </c>
      <c r="C21" s="113">
        <v>3.7767756482525368</v>
      </c>
      <c r="D21" s="115">
        <v>402</v>
      </c>
      <c r="E21" s="114">
        <v>357</v>
      </c>
      <c r="F21" s="114">
        <v>498</v>
      </c>
      <c r="G21" s="114">
        <v>376</v>
      </c>
      <c r="H21" s="140">
        <v>451</v>
      </c>
      <c r="I21" s="115">
        <v>-49</v>
      </c>
      <c r="J21" s="116">
        <v>-10.864745011086475</v>
      </c>
    </row>
    <row r="22" spans="1:15" s="110" customFormat="1" ht="24.95" customHeight="1" x14ac:dyDescent="0.2">
      <c r="A22" s="201" t="s">
        <v>152</v>
      </c>
      <c r="B22" s="199" t="s">
        <v>153</v>
      </c>
      <c r="C22" s="113">
        <v>0.62006764374295376</v>
      </c>
      <c r="D22" s="115">
        <v>66</v>
      </c>
      <c r="E22" s="114">
        <v>50</v>
      </c>
      <c r="F22" s="114">
        <v>139</v>
      </c>
      <c r="G22" s="114">
        <v>52</v>
      </c>
      <c r="H22" s="140">
        <v>65</v>
      </c>
      <c r="I22" s="115">
        <v>1</v>
      </c>
      <c r="J22" s="116">
        <v>1.5384615384615385</v>
      </c>
    </row>
    <row r="23" spans="1:15" s="110" customFormat="1" ht="24.95" customHeight="1" x14ac:dyDescent="0.2">
      <c r="A23" s="193" t="s">
        <v>154</v>
      </c>
      <c r="B23" s="199" t="s">
        <v>155</v>
      </c>
      <c r="C23" s="113">
        <v>0.72341225103344609</v>
      </c>
      <c r="D23" s="115">
        <v>77</v>
      </c>
      <c r="E23" s="114">
        <v>37</v>
      </c>
      <c r="F23" s="114">
        <v>98</v>
      </c>
      <c r="G23" s="114">
        <v>58</v>
      </c>
      <c r="H23" s="140">
        <v>139</v>
      </c>
      <c r="I23" s="115">
        <v>-62</v>
      </c>
      <c r="J23" s="116">
        <v>-44.60431654676259</v>
      </c>
    </row>
    <row r="24" spans="1:15" s="110" customFormat="1" ht="24.95" customHeight="1" x14ac:dyDescent="0.2">
      <c r="A24" s="193" t="s">
        <v>156</v>
      </c>
      <c r="B24" s="199" t="s">
        <v>221</v>
      </c>
      <c r="C24" s="113">
        <v>3.711010898158587</v>
      </c>
      <c r="D24" s="115">
        <v>395</v>
      </c>
      <c r="E24" s="114">
        <v>250</v>
      </c>
      <c r="F24" s="114">
        <v>518</v>
      </c>
      <c r="G24" s="114">
        <v>366</v>
      </c>
      <c r="H24" s="140">
        <v>386</v>
      </c>
      <c r="I24" s="115">
        <v>9</v>
      </c>
      <c r="J24" s="116">
        <v>2.3316062176165802</v>
      </c>
    </row>
    <row r="25" spans="1:15" s="110" customFormat="1" ht="24.95" customHeight="1" x14ac:dyDescent="0.2">
      <c r="A25" s="193" t="s">
        <v>222</v>
      </c>
      <c r="B25" s="204" t="s">
        <v>159</v>
      </c>
      <c r="C25" s="113">
        <v>4.8478015783540025</v>
      </c>
      <c r="D25" s="115">
        <v>516</v>
      </c>
      <c r="E25" s="114">
        <v>345</v>
      </c>
      <c r="F25" s="114">
        <v>684</v>
      </c>
      <c r="G25" s="114">
        <v>815</v>
      </c>
      <c r="H25" s="140">
        <v>402</v>
      </c>
      <c r="I25" s="115">
        <v>114</v>
      </c>
      <c r="J25" s="116">
        <v>28.35820895522388</v>
      </c>
    </row>
    <row r="26" spans="1:15" s="110" customFormat="1" ht="24.95" customHeight="1" x14ac:dyDescent="0.2">
      <c r="A26" s="201">
        <v>782.78300000000002</v>
      </c>
      <c r="B26" s="203" t="s">
        <v>160</v>
      </c>
      <c r="C26" s="113">
        <v>20.697106350995867</v>
      </c>
      <c r="D26" s="115">
        <v>2203</v>
      </c>
      <c r="E26" s="114">
        <v>1788</v>
      </c>
      <c r="F26" s="114">
        <v>2361</v>
      </c>
      <c r="G26" s="114">
        <v>2079</v>
      </c>
      <c r="H26" s="140">
        <v>2673</v>
      </c>
      <c r="I26" s="115">
        <v>-470</v>
      </c>
      <c r="J26" s="116">
        <v>-17.583239805462028</v>
      </c>
    </row>
    <row r="27" spans="1:15" s="110" customFormat="1" ht="24.95" customHeight="1" x14ac:dyDescent="0.2">
      <c r="A27" s="193" t="s">
        <v>161</v>
      </c>
      <c r="B27" s="199" t="s">
        <v>162</v>
      </c>
      <c r="C27" s="113">
        <v>0.76099210822998875</v>
      </c>
      <c r="D27" s="115">
        <v>81</v>
      </c>
      <c r="E27" s="114">
        <v>70</v>
      </c>
      <c r="F27" s="114">
        <v>206</v>
      </c>
      <c r="G27" s="114">
        <v>117</v>
      </c>
      <c r="H27" s="140">
        <v>96</v>
      </c>
      <c r="I27" s="115">
        <v>-15</v>
      </c>
      <c r="J27" s="116">
        <v>-15.625</v>
      </c>
    </row>
    <row r="28" spans="1:15" s="110" customFormat="1" ht="24.95" customHeight="1" x14ac:dyDescent="0.2">
      <c r="A28" s="193" t="s">
        <v>163</v>
      </c>
      <c r="B28" s="199" t="s">
        <v>164</v>
      </c>
      <c r="C28" s="113">
        <v>1.925967681322811</v>
      </c>
      <c r="D28" s="115">
        <v>205</v>
      </c>
      <c r="E28" s="114">
        <v>144</v>
      </c>
      <c r="F28" s="114">
        <v>411</v>
      </c>
      <c r="G28" s="114">
        <v>108</v>
      </c>
      <c r="H28" s="140">
        <v>193</v>
      </c>
      <c r="I28" s="115">
        <v>12</v>
      </c>
      <c r="J28" s="116">
        <v>6.2176165803108807</v>
      </c>
    </row>
    <row r="29" spans="1:15" s="110" customFormat="1" ht="24.95" customHeight="1" x14ac:dyDescent="0.2">
      <c r="A29" s="193">
        <v>86</v>
      </c>
      <c r="B29" s="199" t="s">
        <v>165</v>
      </c>
      <c r="C29" s="113">
        <v>6.313416009019166</v>
      </c>
      <c r="D29" s="115">
        <v>672</v>
      </c>
      <c r="E29" s="114">
        <v>484</v>
      </c>
      <c r="F29" s="114">
        <v>757</v>
      </c>
      <c r="G29" s="114">
        <v>486</v>
      </c>
      <c r="H29" s="140">
        <v>591</v>
      </c>
      <c r="I29" s="115">
        <v>81</v>
      </c>
      <c r="J29" s="116">
        <v>13.705583756345177</v>
      </c>
    </row>
    <row r="30" spans="1:15" s="110" customFormat="1" ht="24.95" customHeight="1" x14ac:dyDescent="0.2">
      <c r="A30" s="193">
        <v>87.88</v>
      </c>
      <c r="B30" s="204" t="s">
        <v>166</v>
      </c>
      <c r="C30" s="113">
        <v>7.1213829387448326</v>
      </c>
      <c r="D30" s="115">
        <v>758</v>
      </c>
      <c r="E30" s="114">
        <v>492</v>
      </c>
      <c r="F30" s="114">
        <v>902</v>
      </c>
      <c r="G30" s="114">
        <v>429</v>
      </c>
      <c r="H30" s="140">
        <v>578</v>
      </c>
      <c r="I30" s="115">
        <v>180</v>
      </c>
      <c r="J30" s="116">
        <v>31.141868512110726</v>
      </c>
    </row>
    <row r="31" spans="1:15" s="110" customFormat="1" ht="24.95" customHeight="1" x14ac:dyDescent="0.2">
      <c r="A31" s="193" t="s">
        <v>167</v>
      </c>
      <c r="B31" s="199" t="s">
        <v>168</v>
      </c>
      <c r="C31" s="113">
        <v>2.3487410747839159</v>
      </c>
      <c r="D31" s="115">
        <v>250</v>
      </c>
      <c r="E31" s="114">
        <v>255</v>
      </c>
      <c r="F31" s="114">
        <v>413</v>
      </c>
      <c r="G31" s="114">
        <v>218</v>
      </c>
      <c r="H31" s="140">
        <v>286</v>
      </c>
      <c r="I31" s="115">
        <v>-36</v>
      </c>
      <c r="J31" s="116">
        <v>-12.587412587412587</v>
      </c>
    </row>
    <row r="32" spans="1:15" s="110" customFormat="1" ht="24.95" customHeight="1" x14ac:dyDescent="0.2">
      <c r="A32" s="193"/>
      <c r="B32" s="204" t="s">
        <v>169</v>
      </c>
      <c r="C32" s="113" t="s">
        <v>513</v>
      </c>
      <c r="D32" s="115" t="s">
        <v>513</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3.2036828260052612</v>
      </c>
      <c r="D34" s="115">
        <v>341</v>
      </c>
      <c r="E34" s="114">
        <v>314</v>
      </c>
      <c r="F34" s="114">
        <v>564</v>
      </c>
      <c r="G34" s="114">
        <v>439</v>
      </c>
      <c r="H34" s="140">
        <v>427</v>
      </c>
      <c r="I34" s="115">
        <v>-86</v>
      </c>
      <c r="J34" s="116">
        <v>-20.140515222482435</v>
      </c>
    </row>
    <row r="35" spans="1:10" s="110" customFormat="1" ht="24.95" customHeight="1" x14ac:dyDescent="0.2">
      <c r="A35" s="292" t="s">
        <v>171</v>
      </c>
      <c r="B35" s="293" t="s">
        <v>172</v>
      </c>
      <c r="C35" s="113">
        <v>24.455092070650132</v>
      </c>
      <c r="D35" s="115">
        <v>2603</v>
      </c>
      <c r="E35" s="114">
        <v>1799</v>
      </c>
      <c r="F35" s="114">
        <v>3750</v>
      </c>
      <c r="G35" s="114">
        <v>2019</v>
      </c>
      <c r="H35" s="140">
        <v>3278</v>
      </c>
      <c r="I35" s="115">
        <v>-675</v>
      </c>
      <c r="J35" s="116">
        <v>-20.591824283099452</v>
      </c>
    </row>
    <row r="36" spans="1:10" s="110" customFormat="1" ht="24.95" customHeight="1" x14ac:dyDescent="0.2">
      <c r="A36" s="294" t="s">
        <v>173</v>
      </c>
      <c r="B36" s="295" t="s">
        <v>174</v>
      </c>
      <c r="C36" s="125">
        <v>72.331830139045465</v>
      </c>
      <c r="D36" s="143">
        <v>7699</v>
      </c>
      <c r="E36" s="144">
        <v>5839</v>
      </c>
      <c r="F36" s="144">
        <v>9448</v>
      </c>
      <c r="G36" s="144">
        <v>6833</v>
      </c>
      <c r="H36" s="145">
        <v>8047</v>
      </c>
      <c r="I36" s="143">
        <v>-348</v>
      </c>
      <c r="J36" s="146">
        <v>-4.3245930160308186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10644</v>
      </c>
      <c r="F11" s="264">
        <v>7952</v>
      </c>
      <c r="G11" s="264">
        <v>13762</v>
      </c>
      <c r="H11" s="264">
        <v>9291</v>
      </c>
      <c r="I11" s="265">
        <v>11753</v>
      </c>
      <c r="J11" s="263">
        <v>-1109</v>
      </c>
      <c r="K11" s="266">
        <v>-9.4358887092657202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38.087185268695976</v>
      </c>
      <c r="E13" s="115">
        <v>4054</v>
      </c>
      <c r="F13" s="114">
        <v>3113</v>
      </c>
      <c r="G13" s="114">
        <v>4426</v>
      </c>
      <c r="H13" s="114">
        <v>4030</v>
      </c>
      <c r="I13" s="140">
        <v>4470</v>
      </c>
      <c r="J13" s="115">
        <v>-416</v>
      </c>
      <c r="K13" s="116">
        <v>-9.3064876957494409</v>
      </c>
    </row>
    <row r="14" spans="1:15" ht="15.95" customHeight="1" x14ac:dyDescent="0.2">
      <c r="A14" s="306" t="s">
        <v>230</v>
      </c>
      <c r="B14" s="307"/>
      <c r="C14" s="308"/>
      <c r="D14" s="113">
        <v>48.590755355129652</v>
      </c>
      <c r="E14" s="115">
        <v>5172</v>
      </c>
      <c r="F14" s="114">
        <v>3707</v>
      </c>
      <c r="G14" s="114">
        <v>7734</v>
      </c>
      <c r="H14" s="114">
        <v>4200</v>
      </c>
      <c r="I14" s="140">
        <v>5765</v>
      </c>
      <c r="J14" s="115">
        <v>-593</v>
      </c>
      <c r="K14" s="116">
        <v>-10.286209887250651</v>
      </c>
    </row>
    <row r="15" spans="1:15" ht="15.95" customHeight="1" x14ac:dyDescent="0.2">
      <c r="A15" s="306" t="s">
        <v>231</v>
      </c>
      <c r="B15" s="307"/>
      <c r="C15" s="308"/>
      <c r="D15" s="113">
        <v>6.529500187899286</v>
      </c>
      <c r="E15" s="115">
        <v>695</v>
      </c>
      <c r="F15" s="114">
        <v>510</v>
      </c>
      <c r="G15" s="114">
        <v>804</v>
      </c>
      <c r="H15" s="114">
        <v>500</v>
      </c>
      <c r="I15" s="140">
        <v>817</v>
      </c>
      <c r="J15" s="115">
        <v>-122</v>
      </c>
      <c r="K15" s="116">
        <v>-14.932680538555692</v>
      </c>
    </row>
    <row r="16" spans="1:15" ht="15.95" customHeight="1" x14ac:dyDescent="0.2">
      <c r="A16" s="306" t="s">
        <v>232</v>
      </c>
      <c r="B16" s="307"/>
      <c r="C16" s="308"/>
      <c r="D16" s="113">
        <v>6.52010522360015</v>
      </c>
      <c r="E16" s="115">
        <v>694</v>
      </c>
      <c r="F16" s="114">
        <v>593</v>
      </c>
      <c r="G16" s="114">
        <v>769</v>
      </c>
      <c r="H16" s="114">
        <v>527</v>
      </c>
      <c r="I16" s="140">
        <v>682</v>
      </c>
      <c r="J16" s="115">
        <v>12</v>
      </c>
      <c r="K16" s="116">
        <v>1.7595307917888563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2.7245396467493426</v>
      </c>
      <c r="E18" s="115">
        <v>290</v>
      </c>
      <c r="F18" s="114">
        <v>270</v>
      </c>
      <c r="G18" s="114">
        <v>520</v>
      </c>
      <c r="H18" s="114">
        <v>406</v>
      </c>
      <c r="I18" s="140">
        <v>291</v>
      </c>
      <c r="J18" s="115">
        <v>-1</v>
      </c>
      <c r="K18" s="116">
        <v>-0.3436426116838488</v>
      </c>
    </row>
    <row r="19" spans="1:11" ht="14.1" customHeight="1" x14ac:dyDescent="0.2">
      <c r="A19" s="306" t="s">
        <v>235</v>
      </c>
      <c r="B19" s="307" t="s">
        <v>236</v>
      </c>
      <c r="C19" s="308"/>
      <c r="D19" s="113">
        <v>2.1984216459977453</v>
      </c>
      <c r="E19" s="115">
        <v>234</v>
      </c>
      <c r="F19" s="114">
        <v>237</v>
      </c>
      <c r="G19" s="114">
        <v>463</v>
      </c>
      <c r="H19" s="114">
        <v>352</v>
      </c>
      <c r="I19" s="140">
        <v>243</v>
      </c>
      <c r="J19" s="115">
        <v>-9</v>
      </c>
      <c r="K19" s="116">
        <v>-3.7037037037037037</v>
      </c>
    </row>
    <row r="20" spans="1:11" ht="14.1" customHeight="1" x14ac:dyDescent="0.2">
      <c r="A20" s="306">
        <v>12</v>
      </c>
      <c r="B20" s="307" t="s">
        <v>237</v>
      </c>
      <c r="C20" s="308"/>
      <c r="D20" s="113">
        <v>1.7380683953400977</v>
      </c>
      <c r="E20" s="115">
        <v>185</v>
      </c>
      <c r="F20" s="114">
        <v>89</v>
      </c>
      <c r="G20" s="114">
        <v>184</v>
      </c>
      <c r="H20" s="114">
        <v>153</v>
      </c>
      <c r="I20" s="140">
        <v>252</v>
      </c>
      <c r="J20" s="115">
        <v>-67</v>
      </c>
      <c r="K20" s="116">
        <v>-26.587301587301589</v>
      </c>
    </row>
    <row r="21" spans="1:11" ht="14.1" customHeight="1" x14ac:dyDescent="0.2">
      <c r="A21" s="306">
        <v>21</v>
      </c>
      <c r="B21" s="307" t="s">
        <v>238</v>
      </c>
      <c r="C21" s="308"/>
      <c r="D21" s="113">
        <v>0.44156332205937615</v>
      </c>
      <c r="E21" s="115">
        <v>47</v>
      </c>
      <c r="F21" s="114">
        <v>33</v>
      </c>
      <c r="G21" s="114">
        <v>51</v>
      </c>
      <c r="H21" s="114">
        <v>32</v>
      </c>
      <c r="I21" s="140">
        <v>55</v>
      </c>
      <c r="J21" s="115">
        <v>-8</v>
      </c>
      <c r="K21" s="116">
        <v>-14.545454545454545</v>
      </c>
    </row>
    <row r="22" spans="1:11" ht="14.1" customHeight="1" x14ac:dyDescent="0.2">
      <c r="A22" s="306">
        <v>22</v>
      </c>
      <c r="B22" s="307" t="s">
        <v>239</v>
      </c>
      <c r="C22" s="308"/>
      <c r="D22" s="113">
        <v>1.7004885381435551</v>
      </c>
      <c r="E22" s="115">
        <v>181</v>
      </c>
      <c r="F22" s="114">
        <v>157</v>
      </c>
      <c r="G22" s="114">
        <v>326</v>
      </c>
      <c r="H22" s="114">
        <v>177</v>
      </c>
      <c r="I22" s="140">
        <v>236</v>
      </c>
      <c r="J22" s="115">
        <v>-55</v>
      </c>
      <c r="K22" s="116">
        <v>-23.305084745762713</v>
      </c>
    </row>
    <row r="23" spans="1:11" ht="14.1" customHeight="1" x14ac:dyDescent="0.2">
      <c r="A23" s="306">
        <v>23</v>
      </c>
      <c r="B23" s="307" t="s">
        <v>240</v>
      </c>
      <c r="C23" s="308"/>
      <c r="D23" s="113">
        <v>0.54490792934986843</v>
      </c>
      <c r="E23" s="115">
        <v>58</v>
      </c>
      <c r="F23" s="114">
        <v>37</v>
      </c>
      <c r="G23" s="114">
        <v>117</v>
      </c>
      <c r="H23" s="114">
        <v>49</v>
      </c>
      <c r="I23" s="140">
        <v>89</v>
      </c>
      <c r="J23" s="115">
        <v>-31</v>
      </c>
      <c r="K23" s="116">
        <v>-34.831460674157306</v>
      </c>
    </row>
    <row r="24" spans="1:11" ht="14.1" customHeight="1" x14ac:dyDescent="0.2">
      <c r="A24" s="306">
        <v>24</v>
      </c>
      <c r="B24" s="307" t="s">
        <v>241</v>
      </c>
      <c r="C24" s="308"/>
      <c r="D24" s="113">
        <v>3.485531754979331</v>
      </c>
      <c r="E24" s="115">
        <v>371</v>
      </c>
      <c r="F24" s="114">
        <v>332</v>
      </c>
      <c r="G24" s="114">
        <v>515</v>
      </c>
      <c r="H24" s="114">
        <v>357</v>
      </c>
      <c r="I24" s="140">
        <v>764</v>
      </c>
      <c r="J24" s="115">
        <v>-393</v>
      </c>
      <c r="K24" s="116">
        <v>-51.439790575916227</v>
      </c>
    </row>
    <row r="25" spans="1:11" ht="14.1" customHeight="1" x14ac:dyDescent="0.2">
      <c r="A25" s="306">
        <v>25</v>
      </c>
      <c r="B25" s="307" t="s">
        <v>242</v>
      </c>
      <c r="C25" s="308"/>
      <c r="D25" s="113">
        <v>4.5471627207816612</v>
      </c>
      <c r="E25" s="115">
        <v>484</v>
      </c>
      <c r="F25" s="114">
        <v>325</v>
      </c>
      <c r="G25" s="114">
        <v>700</v>
      </c>
      <c r="H25" s="114">
        <v>428</v>
      </c>
      <c r="I25" s="140">
        <v>716</v>
      </c>
      <c r="J25" s="115">
        <v>-232</v>
      </c>
      <c r="K25" s="116">
        <v>-32.402234636871505</v>
      </c>
    </row>
    <row r="26" spans="1:11" ht="14.1" customHeight="1" x14ac:dyDescent="0.2">
      <c r="A26" s="306">
        <v>26</v>
      </c>
      <c r="B26" s="307" t="s">
        <v>243</v>
      </c>
      <c r="C26" s="308"/>
      <c r="D26" s="113">
        <v>2.376925967681323</v>
      </c>
      <c r="E26" s="115">
        <v>253</v>
      </c>
      <c r="F26" s="114">
        <v>206</v>
      </c>
      <c r="G26" s="114">
        <v>411</v>
      </c>
      <c r="H26" s="114">
        <v>125</v>
      </c>
      <c r="I26" s="140">
        <v>235</v>
      </c>
      <c r="J26" s="115">
        <v>18</v>
      </c>
      <c r="K26" s="116">
        <v>7.6595744680851068</v>
      </c>
    </row>
    <row r="27" spans="1:11" ht="14.1" customHeight="1" x14ac:dyDescent="0.2">
      <c r="A27" s="306">
        <v>27</v>
      </c>
      <c r="B27" s="307" t="s">
        <v>244</v>
      </c>
      <c r="C27" s="308"/>
      <c r="D27" s="113">
        <v>1.5877489665539271</v>
      </c>
      <c r="E27" s="115">
        <v>169</v>
      </c>
      <c r="F27" s="114">
        <v>103</v>
      </c>
      <c r="G27" s="114">
        <v>195</v>
      </c>
      <c r="H27" s="114">
        <v>113</v>
      </c>
      <c r="I27" s="140">
        <v>164</v>
      </c>
      <c r="J27" s="115">
        <v>5</v>
      </c>
      <c r="K27" s="116">
        <v>3.0487804878048781</v>
      </c>
    </row>
    <row r="28" spans="1:11" ht="14.1" customHeight="1" x14ac:dyDescent="0.2">
      <c r="A28" s="306">
        <v>28</v>
      </c>
      <c r="B28" s="307" t="s">
        <v>245</v>
      </c>
      <c r="C28" s="308"/>
      <c r="D28" s="113">
        <v>0.33821871476888388</v>
      </c>
      <c r="E28" s="115">
        <v>36</v>
      </c>
      <c r="F28" s="114">
        <v>16</v>
      </c>
      <c r="G28" s="114">
        <v>53</v>
      </c>
      <c r="H28" s="114">
        <v>37</v>
      </c>
      <c r="I28" s="140">
        <v>23</v>
      </c>
      <c r="J28" s="115">
        <v>13</v>
      </c>
      <c r="K28" s="116">
        <v>56.521739130434781</v>
      </c>
    </row>
    <row r="29" spans="1:11" ht="14.1" customHeight="1" x14ac:dyDescent="0.2">
      <c r="A29" s="306">
        <v>29</v>
      </c>
      <c r="B29" s="307" t="s">
        <v>246</v>
      </c>
      <c r="C29" s="308"/>
      <c r="D29" s="113">
        <v>15.417136414881623</v>
      </c>
      <c r="E29" s="115">
        <v>1641</v>
      </c>
      <c r="F29" s="114">
        <v>1199</v>
      </c>
      <c r="G29" s="114">
        <v>1834</v>
      </c>
      <c r="H29" s="114">
        <v>1602</v>
      </c>
      <c r="I29" s="140">
        <v>1786</v>
      </c>
      <c r="J29" s="115">
        <v>-145</v>
      </c>
      <c r="K29" s="116">
        <v>-8.1187010078387463</v>
      </c>
    </row>
    <row r="30" spans="1:11" ht="14.1" customHeight="1" x14ac:dyDescent="0.2">
      <c r="A30" s="306" t="s">
        <v>247</v>
      </c>
      <c r="B30" s="307" t="s">
        <v>248</v>
      </c>
      <c r="C30" s="308"/>
      <c r="D30" s="113">
        <v>14.195791055993988</v>
      </c>
      <c r="E30" s="115">
        <v>1511</v>
      </c>
      <c r="F30" s="114">
        <v>1061</v>
      </c>
      <c r="G30" s="114">
        <v>1673</v>
      </c>
      <c r="H30" s="114">
        <v>1473</v>
      </c>
      <c r="I30" s="140">
        <v>1627</v>
      </c>
      <c r="J30" s="115">
        <v>-116</v>
      </c>
      <c r="K30" s="116">
        <v>-7.1296865396435161</v>
      </c>
    </row>
    <row r="31" spans="1:11" ht="14.1" customHeight="1" x14ac:dyDescent="0.2">
      <c r="A31" s="306" t="s">
        <v>249</v>
      </c>
      <c r="B31" s="307" t="s">
        <v>250</v>
      </c>
      <c r="C31" s="308"/>
      <c r="D31" s="113" t="s">
        <v>513</v>
      </c>
      <c r="E31" s="115" t="s">
        <v>513</v>
      </c>
      <c r="F31" s="114">
        <v>138</v>
      </c>
      <c r="G31" s="114">
        <v>161</v>
      </c>
      <c r="H31" s="114">
        <v>129</v>
      </c>
      <c r="I31" s="140">
        <v>159</v>
      </c>
      <c r="J31" s="115" t="s">
        <v>513</v>
      </c>
      <c r="K31" s="116" t="s">
        <v>513</v>
      </c>
    </row>
    <row r="32" spans="1:11" ht="14.1" customHeight="1" x14ac:dyDescent="0.2">
      <c r="A32" s="306">
        <v>31</v>
      </c>
      <c r="B32" s="307" t="s">
        <v>251</v>
      </c>
      <c r="C32" s="308"/>
      <c r="D32" s="113">
        <v>0.58248778654641109</v>
      </c>
      <c r="E32" s="115">
        <v>62</v>
      </c>
      <c r="F32" s="114">
        <v>28</v>
      </c>
      <c r="G32" s="114">
        <v>45</v>
      </c>
      <c r="H32" s="114">
        <v>42</v>
      </c>
      <c r="I32" s="140">
        <v>46</v>
      </c>
      <c r="J32" s="115">
        <v>16</v>
      </c>
      <c r="K32" s="116">
        <v>34.782608695652172</v>
      </c>
    </row>
    <row r="33" spans="1:11" ht="14.1" customHeight="1" x14ac:dyDescent="0.2">
      <c r="A33" s="306">
        <v>32</v>
      </c>
      <c r="B33" s="307" t="s">
        <v>252</v>
      </c>
      <c r="C33" s="308"/>
      <c r="D33" s="113">
        <v>3.2224727546035323</v>
      </c>
      <c r="E33" s="115">
        <v>343</v>
      </c>
      <c r="F33" s="114">
        <v>194</v>
      </c>
      <c r="G33" s="114">
        <v>358</v>
      </c>
      <c r="H33" s="114">
        <v>239</v>
      </c>
      <c r="I33" s="140">
        <v>353</v>
      </c>
      <c r="J33" s="115">
        <v>-10</v>
      </c>
      <c r="K33" s="116">
        <v>-2.8328611898016995</v>
      </c>
    </row>
    <row r="34" spans="1:11" ht="14.1" customHeight="1" x14ac:dyDescent="0.2">
      <c r="A34" s="306">
        <v>33</v>
      </c>
      <c r="B34" s="307" t="s">
        <v>253</v>
      </c>
      <c r="C34" s="308"/>
      <c r="D34" s="113">
        <v>1.6159338594513342</v>
      </c>
      <c r="E34" s="115">
        <v>172</v>
      </c>
      <c r="F34" s="114">
        <v>97</v>
      </c>
      <c r="G34" s="114">
        <v>227</v>
      </c>
      <c r="H34" s="114">
        <v>121</v>
      </c>
      <c r="I34" s="140">
        <v>197</v>
      </c>
      <c r="J34" s="115">
        <v>-25</v>
      </c>
      <c r="K34" s="116">
        <v>-12.690355329949238</v>
      </c>
    </row>
    <row r="35" spans="1:11" ht="14.1" customHeight="1" x14ac:dyDescent="0.2">
      <c r="A35" s="306">
        <v>34</v>
      </c>
      <c r="B35" s="307" t="s">
        <v>254</v>
      </c>
      <c r="C35" s="308"/>
      <c r="D35" s="113">
        <v>1.6159338594513342</v>
      </c>
      <c r="E35" s="115">
        <v>172</v>
      </c>
      <c r="F35" s="114">
        <v>101</v>
      </c>
      <c r="G35" s="114">
        <v>244</v>
      </c>
      <c r="H35" s="114">
        <v>99</v>
      </c>
      <c r="I35" s="140">
        <v>151</v>
      </c>
      <c r="J35" s="115">
        <v>21</v>
      </c>
      <c r="K35" s="116">
        <v>13.907284768211921</v>
      </c>
    </row>
    <row r="36" spans="1:11" ht="14.1" customHeight="1" x14ac:dyDescent="0.2">
      <c r="A36" s="306">
        <v>41</v>
      </c>
      <c r="B36" s="307" t="s">
        <v>255</v>
      </c>
      <c r="C36" s="308"/>
      <c r="D36" s="113">
        <v>0.73280721533258175</v>
      </c>
      <c r="E36" s="115">
        <v>78</v>
      </c>
      <c r="F36" s="114">
        <v>41</v>
      </c>
      <c r="G36" s="114">
        <v>136</v>
      </c>
      <c r="H36" s="114">
        <v>50</v>
      </c>
      <c r="I36" s="140">
        <v>66</v>
      </c>
      <c r="J36" s="115">
        <v>12</v>
      </c>
      <c r="K36" s="116">
        <v>18.181818181818183</v>
      </c>
    </row>
    <row r="37" spans="1:11" ht="14.1" customHeight="1" x14ac:dyDescent="0.2">
      <c r="A37" s="306">
        <v>42</v>
      </c>
      <c r="B37" s="307" t="s">
        <v>256</v>
      </c>
      <c r="C37" s="308"/>
      <c r="D37" s="113" t="s">
        <v>513</v>
      </c>
      <c r="E37" s="115" t="s">
        <v>513</v>
      </c>
      <c r="F37" s="114">
        <v>8</v>
      </c>
      <c r="G37" s="114" t="s">
        <v>513</v>
      </c>
      <c r="H37" s="114" t="s">
        <v>513</v>
      </c>
      <c r="I37" s="140" t="s">
        <v>513</v>
      </c>
      <c r="J37" s="115" t="s">
        <v>513</v>
      </c>
      <c r="K37" s="116" t="s">
        <v>513</v>
      </c>
    </row>
    <row r="38" spans="1:11" ht="14.1" customHeight="1" x14ac:dyDescent="0.2">
      <c r="A38" s="306">
        <v>43</v>
      </c>
      <c r="B38" s="307" t="s">
        <v>257</v>
      </c>
      <c r="C38" s="308"/>
      <c r="D38" s="113">
        <v>0.63885757234122509</v>
      </c>
      <c r="E38" s="115">
        <v>68</v>
      </c>
      <c r="F38" s="114">
        <v>48</v>
      </c>
      <c r="G38" s="114">
        <v>155</v>
      </c>
      <c r="H38" s="114">
        <v>78</v>
      </c>
      <c r="I38" s="140">
        <v>91</v>
      </c>
      <c r="J38" s="115">
        <v>-23</v>
      </c>
      <c r="K38" s="116">
        <v>-25.274725274725274</v>
      </c>
    </row>
    <row r="39" spans="1:11" ht="14.1" customHeight="1" x14ac:dyDescent="0.2">
      <c r="A39" s="306">
        <v>51</v>
      </c>
      <c r="B39" s="307" t="s">
        <v>258</v>
      </c>
      <c r="C39" s="308"/>
      <c r="D39" s="113">
        <v>11.884629838406614</v>
      </c>
      <c r="E39" s="115">
        <v>1265</v>
      </c>
      <c r="F39" s="114">
        <v>921</v>
      </c>
      <c r="G39" s="114">
        <v>1335</v>
      </c>
      <c r="H39" s="114">
        <v>1237</v>
      </c>
      <c r="I39" s="140">
        <v>1369</v>
      </c>
      <c r="J39" s="115">
        <v>-104</v>
      </c>
      <c r="K39" s="116">
        <v>-7.5967859751643534</v>
      </c>
    </row>
    <row r="40" spans="1:11" ht="14.1" customHeight="1" x14ac:dyDescent="0.2">
      <c r="A40" s="306" t="s">
        <v>259</v>
      </c>
      <c r="B40" s="307" t="s">
        <v>260</v>
      </c>
      <c r="C40" s="308"/>
      <c r="D40" s="113">
        <v>11.226982337467117</v>
      </c>
      <c r="E40" s="115">
        <v>1195</v>
      </c>
      <c r="F40" s="114">
        <v>888</v>
      </c>
      <c r="G40" s="114">
        <v>1255</v>
      </c>
      <c r="H40" s="114">
        <v>1178</v>
      </c>
      <c r="I40" s="140">
        <v>1264</v>
      </c>
      <c r="J40" s="115">
        <v>-69</v>
      </c>
      <c r="K40" s="116">
        <v>-5.4588607594936711</v>
      </c>
    </row>
    <row r="41" spans="1:11" ht="14.1" customHeight="1" x14ac:dyDescent="0.2">
      <c r="A41" s="306"/>
      <c r="B41" s="307" t="s">
        <v>261</v>
      </c>
      <c r="C41" s="308"/>
      <c r="D41" s="113">
        <v>10.616309658023299</v>
      </c>
      <c r="E41" s="115">
        <v>1130</v>
      </c>
      <c r="F41" s="114">
        <v>831</v>
      </c>
      <c r="G41" s="114">
        <v>1139</v>
      </c>
      <c r="H41" s="114">
        <v>1122</v>
      </c>
      <c r="I41" s="140">
        <v>1196</v>
      </c>
      <c r="J41" s="115">
        <v>-66</v>
      </c>
      <c r="K41" s="116">
        <v>-5.5183946488294318</v>
      </c>
    </row>
    <row r="42" spans="1:11" ht="14.1" customHeight="1" x14ac:dyDescent="0.2">
      <c r="A42" s="306">
        <v>52</v>
      </c>
      <c r="B42" s="307" t="s">
        <v>262</v>
      </c>
      <c r="C42" s="308"/>
      <c r="D42" s="113">
        <v>5.4866591506952274</v>
      </c>
      <c r="E42" s="115">
        <v>584</v>
      </c>
      <c r="F42" s="114">
        <v>372</v>
      </c>
      <c r="G42" s="114">
        <v>508</v>
      </c>
      <c r="H42" s="114">
        <v>507</v>
      </c>
      <c r="I42" s="140">
        <v>628</v>
      </c>
      <c r="J42" s="115">
        <v>-44</v>
      </c>
      <c r="K42" s="116">
        <v>-7.0063694267515926</v>
      </c>
    </row>
    <row r="43" spans="1:11" ht="14.1" customHeight="1" x14ac:dyDescent="0.2">
      <c r="A43" s="306" t="s">
        <v>263</v>
      </c>
      <c r="B43" s="307" t="s">
        <v>264</v>
      </c>
      <c r="C43" s="308"/>
      <c r="D43" s="113">
        <v>4.96054114994363</v>
      </c>
      <c r="E43" s="115">
        <v>528</v>
      </c>
      <c r="F43" s="114">
        <v>331</v>
      </c>
      <c r="G43" s="114">
        <v>435</v>
      </c>
      <c r="H43" s="114">
        <v>451</v>
      </c>
      <c r="I43" s="140">
        <v>548</v>
      </c>
      <c r="J43" s="115">
        <v>-20</v>
      </c>
      <c r="K43" s="116">
        <v>-3.6496350364963503</v>
      </c>
    </row>
    <row r="44" spans="1:11" ht="14.1" customHeight="1" x14ac:dyDescent="0.2">
      <c r="A44" s="306">
        <v>53</v>
      </c>
      <c r="B44" s="307" t="s">
        <v>265</v>
      </c>
      <c r="C44" s="308"/>
      <c r="D44" s="113">
        <v>0.59188275084554676</v>
      </c>
      <c r="E44" s="115">
        <v>63</v>
      </c>
      <c r="F44" s="114">
        <v>40</v>
      </c>
      <c r="G44" s="114">
        <v>61</v>
      </c>
      <c r="H44" s="114">
        <v>63</v>
      </c>
      <c r="I44" s="140">
        <v>52</v>
      </c>
      <c r="J44" s="115">
        <v>11</v>
      </c>
      <c r="K44" s="116">
        <v>21.153846153846153</v>
      </c>
    </row>
    <row r="45" spans="1:11" ht="14.1" customHeight="1" x14ac:dyDescent="0.2">
      <c r="A45" s="306" t="s">
        <v>266</v>
      </c>
      <c r="B45" s="307" t="s">
        <v>267</v>
      </c>
      <c r="C45" s="308"/>
      <c r="D45" s="113">
        <v>0.56369785794813976</v>
      </c>
      <c r="E45" s="115">
        <v>60</v>
      </c>
      <c r="F45" s="114">
        <v>38</v>
      </c>
      <c r="G45" s="114">
        <v>60</v>
      </c>
      <c r="H45" s="114">
        <v>63</v>
      </c>
      <c r="I45" s="140">
        <v>49</v>
      </c>
      <c r="J45" s="115">
        <v>11</v>
      </c>
      <c r="K45" s="116">
        <v>22.448979591836736</v>
      </c>
    </row>
    <row r="46" spans="1:11" ht="14.1" customHeight="1" x14ac:dyDescent="0.2">
      <c r="A46" s="306">
        <v>54</v>
      </c>
      <c r="B46" s="307" t="s">
        <v>268</v>
      </c>
      <c r="C46" s="308"/>
      <c r="D46" s="113">
        <v>3.4291619691845172</v>
      </c>
      <c r="E46" s="115">
        <v>365</v>
      </c>
      <c r="F46" s="114">
        <v>380</v>
      </c>
      <c r="G46" s="114">
        <v>428</v>
      </c>
      <c r="H46" s="114">
        <v>304</v>
      </c>
      <c r="I46" s="140">
        <v>410</v>
      </c>
      <c r="J46" s="115">
        <v>-45</v>
      </c>
      <c r="K46" s="116">
        <v>-10.975609756097562</v>
      </c>
    </row>
    <row r="47" spans="1:11" ht="14.1" customHeight="1" x14ac:dyDescent="0.2">
      <c r="A47" s="306">
        <v>61</v>
      </c>
      <c r="B47" s="307" t="s">
        <v>269</v>
      </c>
      <c r="C47" s="308"/>
      <c r="D47" s="113">
        <v>1.756858323938369</v>
      </c>
      <c r="E47" s="115">
        <v>187</v>
      </c>
      <c r="F47" s="114">
        <v>115</v>
      </c>
      <c r="G47" s="114">
        <v>201</v>
      </c>
      <c r="H47" s="114">
        <v>155</v>
      </c>
      <c r="I47" s="140">
        <v>202</v>
      </c>
      <c r="J47" s="115">
        <v>-15</v>
      </c>
      <c r="K47" s="116">
        <v>-7.4257425742574261</v>
      </c>
    </row>
    <row r="48" spans="1:11" ht="14.1" customHeight="1" x14ac:dyDescent="0.2">
      <c r="A48" s="306">
        <v>62</v>
      </c>
      <c r="B48" s="307" t="s">
        <v>270</v>
      </c>
      <c r="C48" s="308"/>
      <c r="D48" s="113">
        <v>5.7591131153701616</v>
      </c>
      <c r="E48" s="115">
        <v>613</v>
      </c>
      <c r="F48" s="114">
        <v>683</v>
      </c>
      <c r="G48" s="114">
        <v>958</v>
      </c>
      <c r="H48" s="114">
        <v>587</v>
      </c>
      <c r="I48" s="140">
        <v>592</v>
      </c>
      <c r="J48" s="115">
        <v>21</v>
      </c>
      <c r="K48" s="116">
        <v>3.5472972972972974</v>
      </c>
    </row>
    <row r="49" spans="1:11" ht="14.1" customHeight="1" x14ac:dyDescent="0.2">
      <c r="A49" s="306">
        <v>63</v>
      </c>
      <c r="B49" s="307" t="s">
        <v>271</v>
      </c>
      <c r="C49" s="308"/>
      <c r="D49" s="113">
        <v>2.9688087185268697</v>
      </c>
      <c r="E49" s="115">
        <v>316</v>
      </c>
      <c r="F49" s="114">
        <v>199</v>
      </c>
      <c r="G49" s="114">
        <v>365</v>
      </c>
      <c r="H49" s="114">
        <v>262</v>
      </c>
      <c r="I49" s="140">
        <v>291</v>
      </c>
      <c r="J49" s="115">
        <v>25</v>
      </c>
      <c r="K49" s="116">
        <v>8.5910652920962196</v>
      </c>
    </row>
    <row r="50" spans="1:11" ht="14.1" customHeight="1" x14ac:dyDescent="0.2">
      <c r="A50" s="306" t="s">
        <v>272</v>
      </c>
      <c r="B50" s="307" t="s">
        <v>273</v>
      </c>
      <c r="C50" s="308"/>
      <c r="D50" s="113">
        <v>0.60127771514468242</v>
      </c>
      <c r="E50" s="115">
        <v>64</v>
      </c>
      <c r="F50" s="114">
        <v>29</v>
      </c>
      <c r="G50" s="114">
        <v>43</v>
      </c>
      <c r="H50" s="114">
        <v>39</v>
      </c>
      <c r="I50" s="140">
        <v>29</v>
      </c>
      <c r="J50" s="115">
        <v>35</v>
      </c>
      <c r="K50" s="116">
        <v>120.68965517241379</v>
      </c>
    </row>
    <row r="51" spans="1:11" ht="14.1" customHeight="1" x14ac:dyDescent="0.2">
      <c r="A51" s="306" t="s">
        <v>274</v>
      </c>
      <c r="B51" s="307" t="s">
        <v>275</v>
      </c>
      <c r="C51" s="308"/>
      <c r="D51" s="113">
        <v>2.1608417888012026</v>
      </c>
      <c r="E51" s="115">
        <v>230</v>
      </c>
      <c r="F51" s="114">
        <v>158</v>
      </c>
      <c r="G51" s="114">
        <v>276</v>
      </c>
      <c r="H51" s="114">
        <v>192</v>
      </c>
      <c r="I51" s="140">
        <v>227</v>
      </c>
      <c r="J51" s="115">
        <v>3</v>
      </c>
      <c r="K51" s="116">
        <v>1.3215859030837005</v>
      </c>
    </row>
    <row r="52" spans="1:11" ht="14.1" customHeight="1" x14ac:dyDescent="0.2">
      <c r="A52" s="306">
        <v>71</v>
      </c>
      <c r="B52" s="307" t="s">
        <v>276</v>
      </c>
      <c r="C52" s="308"/>
      <c r="D52" s="113">
        <v>5.9939872228485536</v>
      </c>
      <c r="E52" s="115">
        <v>638</v>
      </c>
      <c r="F52" s="114">
        <v>368</v>
      </c>
      <c r="G52" s="114">
        <v>891</v>
      </c>
      <c r="H52" s="114">
        <v>568</v>
      </c>
      <c r="I52" s="140">
        <v>675</v>
      </c>
      <c r="J52" s="115">
        <v>-37</v>
      </c>
      <c r="K52" s="116">
        <v>-5.4814814814814818</v>
      </c>
    </row>
    <row r="53" spans="1:11" ht="14.1" customHeight="1" x14ac:dyDescent="0.2">
      <c r="A53" s="306" t="s">
        <v>277</v>
      </c>
      <c r="B53" s="307" t="s">
        <v>278</v>
      </c>
      <c r="C53" s="308"/>
      <c r="D53" s="113">
        <v>2.2078166102968808</v>
      </c>
      <c r="E53" s="115">
        <v>235</v>
      </c>
      <c r="F53" s="114">
        <v>135</v>
      </c>
      <c r="G53" s="114">
        <v>441</v>
      </c>
      <c r="H53" s="114">
        <v>209</v>
      </c>
      <c r="I53" s="140">
        <v>259</v>
      </c>
      <c r="J53" s="115">
        <v>-24</v>
      </c>
      <c r="K53" s="116">
        <v>-9.2664092664092657</v>
      </c>
    </row>
    <row r="54" spans="1:11" ht="14.1" customHeight="1" x14ac:dyDescent="0.2">
      <c r="A54" s="306" t="s">
        <v>279</v>
      </c>
      <c r="B54" s="307" t="s">
        <v>280</v>
      </c>
      <c r="C54" s="308"/>
      <c r="D54" s="113">
        <v>3.2224727546035323</v>
      </c>
      <c r="E54" s="115">
        <v>343</v>
      </c>
      <c r="F54" s="114">
        <v>182</v>
      </c>
      <c r="G54" s="114">
        <v>393</v>
      </c>
      <c r="H54" s="114">
        <v>306</v>
      </c>
      <c r="I54" s="140">
        <v>360</v>
      </c>
      <c r="J54" s="115">
        <v>-17</v>
      </c>
      <c r="K54" s="116">
        <v>-4.7222222222222223</v>
      </c>
    </row>
    <row r="55" spans="1:11" ht="14.1" customHeight="1" x14ac:dyDescent="0.2">
      <c r="A55" s="306">
        <v>72</v>
      </c>
      <c r="B55" s="307" t="s">
        <v>281</v>
      </c>
      <c r="C55" s="308"/>
      <c r="D55" s="113">
        <v>1.2025554302893648</v>
      </c>
      <c r="E55" s="115">
        <v>128</v>
      </c>
      <c r="F55" s="114">
        <v>72</v>
      </c>
      <c r="G55" s="114">
        <v>182</v>
      </c>
      <c r="H55" s="114">
        <v>117</v>
      </c>
      <c r="I55" s="140">
        <v>217</v>
      </c>
      <c r="J55" s="115">
        <v>-89</v>
      </c>
      <c r="K55" s="116">
        <v>-41.013824884792626</v>
      </c>
    </row>
    <row r="56" spans="1:11" ht="14.1" customHeight="1" x14ac:dyDescent="0.2">
      <c r="A56" s="306" t="s">
        <v>282</v>
      </c>
      <c r="B56" s="307" t="s">
        <v>283</v>
      </c>
      <c r="C56" s="308"/>
      <c r="D56" s="113">
        <v>0.47914317925591882</v>
      </c>
      <c r="E56" s="115">
        <v>51</v>
      </c>
      <c r="F56" s="114">
        <v>18</v>
      </c>
      <c r="G56" s="114">
        <v>70</v>
      </c>
      <c r="H56" s="114">
        <v>31</v>
      </c>
      <c r="I56" s="140">
        <v>95</v>
      </c>
      <c r="J56" s="115">
        <v>-44</v>
      </c>
      <c r="K56" s="116">
        <v>-46.315789473684212</v>
      </c>
    </row>
    <row r="57" spans="1:11" ht="14.1" customHeight="1" x14ac:dyDescent="0.2">
      <c r="A57" s="306" t="s">
        <v>284</v>
      </c>
      <c r="B57" s="307" t="s">
        <v>285</v>
      </c>
      <c r="C57" s="308"/>
      <c r="D57" s="113">
        <v>0.48853814355505448</v>
      </c>
      <c r="E57" s="115">
        <v>52</v>
      </c>
      <c r="F57" s="114">
        <v>37</v>
      </c>
      <c r="G57" s="114">
        <v>59</v>
      </c>
      <c r="H57" s="114">
        <v>50</v>
      </c>
      <c r="I57" s="140">
        <v>72</v>
      </c>
      <c r="J57" s="115">
        <v>-20</v>
      </c>
      <c r="K57" s="116">
        <v>-27.777777777777779</v>
      </c>
    </row>
    <row r="58" spans="1:11" ht="14.1" customHeight="1" x14ac:dyDescent="0.2">
      <c r="A58" s="306">
        <v>73</v>
      </c>
      <c r="B58" s="307" t="s">
        <v>286</v>
      </c>
      <c r="C58" s="308"/>
      <c r="D58" s="113">
        <v>0.69522735813603909</v>
      </c>
      <c r="E58" s="115">
        <v>74</v>
      </c>
      <c r="F58" s="114">
        <v>51</v>
      </c>
      <c r="G58" s="114">
        <v>132</v>
      </c>
      <c r="H58" s="114">
        <v>62</v>
      </c>
      <c r="I58" s="140">
        <v>88</v>
      </c>
      <c r="J58" s="115">
        <v>-14</v>
      </c>
      <c r="K58" s="116">
        <v>-15.909090909090908</v>
      </c>
    </row>
    <row r="59" spans="1:11" ht="14.1" customHeight="1" x14ac:dyDescent="0.2">
      <c r="A59" s="306" t="s">
        <v>287</v>
      </c>
      <c r="B59" s="307" t="s">
        <v>288</v>
      </c>
      <c r="C59" s="308"/>
      <c r="D59" s="113">
        <v>0.55430289364900409</v>
      </c>
      <c r="E59" s="115">
        <v>59</v>
      </c>
      <c r="F59" s="114">
        <v>40</v>
      </c>
      <c r="G59" s="114">
        <v>93</v>
      </c>
      <c r="H59" s="114">
        <v>51</v>
      </c>
      <c r="I59" s="140">
        <v>62</v>
      </c>
      <c r="J59" s="115">
        <v>-3</v>
      </c>
      <c r="K59" s="116">
        <v>-4.838709677419355</v>
      </c>
    </row>
    <row r="60" spans="1:11" ht="14.1" customHeight="1" x14ac:dyDescent="0.2">
      <c r="A60" s="306">
        <v>81</v>
      </c>
      <c r="B60" s="307" t="s">
        <v>289</v>
      </c>
      <c r="C60" s="308"/>
      <c r="D60" s="113">
        <v>6.8113491168733562</v>
      </c>
      <c r="E60" s="115">
        <v>725</v>
      </c>
      <c r="F60" s="114">
        <v>509</v>
      </c>
      <c r="G60" s="114">
        <v>846</v>
      </c>
      <c r="H60" s="114">
        <v>496</v>
      </c>
      <c r="I60" s="140">
        <v>651</v>
      </c>
      <c r="J60" s="115">
        <v>74</v>
      </c>
      <c r="K60" s="116">
        <v>11.367127496159755</v>
      </c>
    </row>
    <row r="61" spans="1:11" ht="14.1" customHeight="1" x14ac:dyDescent="0.2">
      <c r="A61" s="306" t="s">
        <v>290</v>
      </c>
      <c r="B61" s="307" t="s">
        <v>291</v>
      </c>
      <c r="C61" s="308"/>
      <c r="D61" s="113">
        <v>1.4186396091694851</v>
      </c>
      <c r="E61" s="115">
        <v>151</v>
      </c>
      <c r="F61" s="114">
        <v>87</v>
      </c>
      <c r="G61" s="114">
        <v>295</v>
      </c>
      <c r="H61" s="114">
        <v>184</v>
      </c>
      <c r="I61" s="140">
        <v>186</v>
      </c>
      <c r="J61" s="115">
        <v>-35</v>
      </c>
      <c r="K61" s="116">
        <v>-18.817204301075268</v>
      </c>
    </row>
    <row r="62" spans="1:11" ht="14.1" customHeight="1" x14ac:dyDescent="0.2">
      <c r="A62" s="306" t="s">
        <v>292</v>
      </c>
      <c r="B62" s="307" t="s">
        <v>293</v>
      </c>
      <c r="C62" s="308"/>
      <c r="D62" s="113">
        <v>2.7245396467493426</v>
      </c>
      <c r="E62" s="115">
        <v>290</v>
      </c>
      <c r="F62" s="114">
        <v>209</v>
      </c>
      <c r="G62" s="114">
        <v>304</v>
      </c>
      <c r="H62" s="114">
        <v>149</v>
      </c>
      <c r="I62" s="140">
        <v>168</v>
      </c>
      <c r="J62" s="115">
        <v>122</v>
      </c>
      <c r="K62" s="116">
        <v>72.61904761904762</v>
      </c>
    </row>
    <row r="63" spans="1:11" ht="14.1" customHeight="1" x14ac:dyDescent="0.2">
      <c r="A63" s="306"/>
      <c r="B63" s="307" t="s">
        <v>294</v>
      </c>
      <c r="C63" s="308"/>
      <c r="D63" s="113">
        <v>2.4239007891770012</v>
      </c>
      <c r="E63" s="115">
        <v>258</v>
      </c>
      <c r="F63" s="114">
        <v>185</v>
      </c>
      <c r="G63" s="114">
        <v>264</v>
      </c>
      <c r="H63" s="114">
        <v>138</v>
      </c>
      <c r="I63" s="140">
        <v>161</v>
      </c>
      <c r="J63" s="115">
        <v>97</v>
      </c>
      <c r="K63" s="116">
        <v>60.248447204968947</v>
      </c>
    </row>
    <row r="64" spans="1:11" ht="14.1" customHeight="1" x14ac:dyDescent="0.2">
      <c r="A64" s="306" t="s">
        <v>295</v>
      </c>
      <c r="B64" s="307" t="s">
        <v>296</v>
      </c>
      <c r="C64" s="308"/>
      <c r="D64" s="113">
        <v>0.77978203682826008</v>
      </c>
      <c r="E64" s="115">
        <v>83</v>
      </c>
      <c r="F64" s="114">
        <v>62</v>
      </c>
      <c r="G64" s="114">
        <v>62</v>
      </c>
      <c r="H64" s="114">
        <v>39</v>
      </c>
      <c r="I64" s="140">
        <v>67</v>
      </c>
      <c r="J64" s="115">
        <v>16</v>
      </c>
      <c r="K64" s="116">
        <v>23.880597014925375</v>
      </c>
    </row>
    <row r="65" spans="1:11" ht="14.1" customHeight="1" x14ac:dyDescent="0.2">
      <c r="A65" s="306" t="s">
        <v>297</v>
      </c>
      <c r="B65" s="307" t="s">
        <v>298</v>
      </c>
      <c r="C65" s="308"/>
      <c r="D65" s="113">
        <v>1.0804208944006013</v>
      </c>
      <c r="E65" s="115">
        <v>115</v>
      </c>
      <c r="F65" s="114">
        <v>100</v>
      </c>
      <c r="G65" s="114">
        <v>106</v>
      </c>
      <c r="H65" s="114">
        <v>61</v>
      </c>
      <c r="I65" s="140">
        <v>164</v>
      </c>
      <c r="J65" s="115">
        <v>-49</v>
      </c>
      <c r="K65" s="116">
        <v>-29.878048780487806</v>
      </c>
    </row>
    <row r="66" spans="1:11" ht="14.1" customHeight="1" x14ac:dyDescent="0.2">
      <c r="A66" s="306">
        <v>82</v>
      </c>
      <c r="B66" s="307" t="s">
        <v>299</v>
      </c>
      <c r="C66" s="308"/>
      <c r="D66" s="113">
        <v>2.8654641112363772</v>
      </c>
      <c r="E66" s="115">
        <v>305</v>
      </c>
      <c r="F66" s="114">
        <v>254</v>
      </c>
      <c r="G66" s="114">
        <v>464</v>
      </c>
      <c r="H66" s="114">
        <v>213</v>
      </c>
      <c r="I66" s="140">
        <v>321</v>
      </c>
      <c r="J66" s="115">
        <v>-16</v>
      </c>
      <c r="K66" s="116">
        <v>-4.9844236760124607</v>
      </c>
    </row>
    <row r="67" spans="1:11" ht="14.1" customHeight="1" x14ac:dyDescent="0.2">
      <c r="A67" s="306" t="s">
        <v>300</v>
      </c>
      <c r="B67" s="307" t="s">
        <v>301</v>
      </c>
      <c r="C67" s="308"/>
      <c r="D67" s="113">
        <v>1.9353626456219466</v>
      </c>
      <c r="E67" s="115">
        <v>206</v>
      </c>
      <c r="F67" s="114">
        <v>172</v>
      </c>
      <c r="G67" s="114">
        <v>297</v>
      </c>
      <c r="H67" s="114">
        <v>136</v>
      </c>
      <c r="I67" s="140">
        <v>173</v>
      </c>
      <c r="J67" s="115">
        <v>33</v>
      </c>
      <c r="K67" s="116">
        <v>19.075144508670519</v>
      </c>
    </row>
    <row r="68" spans="1:11" ht="14.1" customHeight="1" x14ac:dyDescent="0.2">
      <c r="A68" s="306" t="s">
        <v>302</v>
      </c>
      <c r="B68" s="307" t="s">
        <v>303</v>
      </c>
      <c r="C68" s="308"/>
      <c r="D68" s="113">
        <v>0.55430289364900409</v>
      </c>
      <c r="E68" s="115">
        <v>59</v>
      </c>
      <c r="F68" s="114">
        <v>50</v>
      </c>
      <c r="G68" s="114">
        <v>97</v>
      </c>
      <c r="H68" s="114">
        <v>37</v>
      </c>
      <c r="I68" s="140">
        <v>66</v>
      </c>
      <c r="J68" s="115">
        <v>-7</v>
      </c>
      <c r="K68" s="116">
        <v>-10.606060606060606</v>
      </c>
    </row>
    <row r="69" spans="1:11" ht="14.1" customHeight="1" x14ac:dyDescent="0.2">
      <c r="A69" s="306">
        <v>83</v>
      </c>
      <c r="B69" s="307" t="s">
        <v>304</v>
      </c>
      <c r="C69" s="308"/>
      <c r="D69" s="113">
        <v>4.7256670424652389</v>
      </c>
      <c r="E69" s="115">
        <v>503</v>
      </c>
      <c r="F69" s="114">
        <v>517</v>
      </c>
      <c r="G69" s="114">
        <v>978</v>
      </c>
      <c r="H69" s="114">
        <v>405</v>
      </c>
      <c r="I69" s="140">
        <v>512</v>
      </c>
      <c r="J69" s="115">
        <v>-9</v>
      </c>
      <c r="K69" s="116">
        <v>-1.7578125</v>
      </c>
    </row>
    <row r="70" spans="1:11" ht="14.1" customHeight="1" x14ac:dyDescent="0.2">
      <c r="A70" s="306" t="s">
        <v>305</v>
      </c>
      <c r="B70" s="307" t="s">
        <v>306</v>
      </c>
      <c r="C70" s="308"/>
      <c r="D70" s="113">
        <v>3.7767756482525368</v>
      </c>
      <c r="E70" s="115">
        <v>402</v>
      </c>
      <c r="F70" s="114">
        <v>443</v>
      </c>
      <c r="G70" s="114">
        <v>861</v>
      </c>
      <c r="H70" s="114">
        <v>330</v>
      </c>
      <c r="I70" s="140">
        <v>413</v>
      </c>
      <c r="J70" s="115">
        <v>-11</v>
      </c>
      <c r="K70" s="116">
        <v>-2.6634382566585955</v>
      </c>
    </row>
    <row r="71" spans="1:11" ht="14.1" customHeight="1" x14ac:dyDescent="0.2">
      <c r="A71" s="306"/>
      <c r="B71" s="307" t="s">
        <v>307</v>
      </c>
      <c r="C71" s="308"/>
      <c r="D71" s="113">
        <v>1.2213453588876362</v>
      </c>
      <c r="E71" s="115">
        <v>130</v>
      </c>
      <c r="F71" s="114">
        <v>118</v>
      </c>
      <c r="G71" s="114">
        <v>329</v>
      </c>
      <c r="H71" s="114">
        <v>89</v>
      </c>
      <c r="I71" s="140">
        <v>158</v>
      </c>
      <c r="J71" s="115">
        <v>-28</v>
      </c>
      <c r="K71" s="116">
        <v>-17.721518987341771</v>
      </c>
    </row>
    <row r="72" spans="1:11" ht="14.1" customHeight="1" x14ac:dyDescent="0.2">
      <c r="A72" s="306">
        <v>84</v>
      </c>
      <c r="B72" s="307" t="s">
        <v>308</v>
      </c>
      <c r="C72" s="308"/>
      <c r="D72" s="113">
        <v>0.9394964299135663</v>
      </c>
      <c r="E72" s="115">
        <v>100</v>
      </c>
      <c r="F72" s="114">
        <v>51</v>
      </c>
      <c r="G72" s="114">
        <v>133</v>
      </c>
      <c r="H72" s="114">
        <v>50</v>
      </c>
      <c r="I72" s="140">
        <v>72</v>
      </c>
      <c r="J72" s="115">
        <v>28</v>
      </c>
      <c r="K72" s="116">
        <v>38.888888888888886</v>
      </c>
    </row>
    <row r="73" spans="1:11" ht="14.1" customHeight="1" x14ac:dyDescent="0.2">
      <c r="A73" s="306" t="s">
        <v>309</v>
      </c>
      <c r="B73" s="307" t="s">
        <v>310</v>
      </c>
      <c r="C73" s="308"/>
      <c r="D73" s="113">
        <v>0.41337842916196921</v>
      </c>
      <c r="E73" s="115">
        <v>44</v>
      </c>
      <c r="F73" s="114">
        <v>25</v>
      </c>
      <c r="G73" s="114">
        <v>46</v>
      </c>
      <c r="H73" s="114">
        <v>19</v>
      </c>
      <c r="I73" s="140">
        <v>27</v>
      </c>
      <c r="J73" s="115">
        <v>17</v>
      </c>
      <c r="K73" s="116">
        <v>62.962962962962962</v>
      </c>
    </row>
    <row r="74" spans="1:11" ht="14.1" customHeight="1" x14ac:dyDescent="0.2">
      <c r="A74" s="306" t="s">
        <v>311</v>
      </c>
      <c r="B74" s="307" t="s">
        <v>312</v>
      </c>
      <c r="C74" s="308"/>
      <c r="D74" s="113" t="s">
        <v>513</v>
      </c>
      <c r="E74" s="115" t="s">
        <v>513</v>
      </c>
      <c r="F74" s="114">
        <v>6</v>
      </c>
      <c r="G74" s="114">
        <v>21</v>
      </c>
      <c r="H74" s="114">
        <v>3</v>
      </c>
      <c r="I74" s="140">
        <v>10</v>
      </c>
      <c r="J74" s="115" t="s">
        <v>513</v>
      </c>
      <c r="K74" s="116" t="s">
        <v>513</v>
      </c>
    </row>
    <row r="75" spans="1:11" ht="14.1" customHeight="1" x14ac:dyDescent="0.2">
      <c r="A75" s="306" t="s">
        <v>313</v>
      </c>
      <c r="B75" s="307" t="s">
        <v>314</v>
      </c>
      <c r="C75" s="308"/>
      <c r="D75" s="113">
        <v>3.7579857196542651E-2</v>
      </c>
      <c r="E75" s="115">
        <v>4</v>
      </c>
      <c r="F75" s="114" t="s">
        <v>513</v>
      </c>
      <c r="G75" s="114">
        <v>4</v>
      </c>
      <c r="H75" s="114">
        <v>4</v>
      </c>
      <c r="I75" s="140" t="s">
        <v>513</v>
      </c>
      <c r="J75" s="115" t="s">
        <v>513</v>
      </c>
      <c r="K75" s="116" t="s">
        <v>513</v>
      </c>
    </row>
    <row r="76" spans="1:11" ht="14.1" customHeight="1" x14ac:dyDescent="0.2">
      <c r="A76" s="306">
        <v>91</v>
      </c>
      <c r="B76" s="307" t="s">
        <v>315</v>
      </c>
      <c r="C76" s="308"/>
      <c r="D76" s="113">
        <v>0.31942878617061254</v>
      </c>
      <c r="E76" s="115">
        <v>34</v>
      </c>
      <c r="F76" s="114">
        <v>9</v>
      </c>
      <c r="G76" s="114">
        <v>25</v>
      </c>
      <c r="H76" s="114">
        <v>16</v>
      </c>
      <c r="I76" s="140">
        <v>17</v>
      </c>
      <c r="J76" s="115">
        <v>17</v>
      </c>
      <c r="K76" s="116">
        <v>100</v>
      </c>
    </row>
    <row r="77" spans="1:11" ht="14.1" customHeight="1" x14ac:dyDescent="0.2">
      <c r="A77" s="306">
        <v>92</v>
      </c>
      <c r="B77" s="307" t="s">
        <v>316</v>
      </c>
      <c r="C77" s="308"/>
      <c r="D77" s="113">
        <v>0.58248778654641109</v>
      </c>
      <c r="E77" s="115">
        <v>62</v>
      </c>
      <c r="F77" s="114">
        <v>68</v>
      </c>
      <c r="G77" s="114">
        <v>59</v>
      </c>
      <c r="H77" s="114">
        <v>59</v>
      </c>
      <c r="I77" s="140">
        <v>65</v>
      </c>
      <c r="J77" s="115">
        <v>-3</v>
      </c>
      <c r="K77" s="116">
        <v>-4.615384615384615</v>
      </c>
    </row>
    <row r="78" spans="1:11" ht="14.1" customHeight="1" x14ac:dyDescent="0.2">
      <c r="A78" s="306">
        <v>93</v>
      </c>
      <c r="B78" s="307" t="s">
        <v>317</v>
      </c>
      <c r="C78" s="308"/>
      <c r="D78" s="113">
        <v>0.24426907177752724</v>
      </c>
      <c r="E78" s="115">
        <v>26</v>
      </c>
      <c r="F78" s="114">
        <v>5</v>
      </c>
      <c r="G78" s="114">
        <v>42</v>
      </c>
      <c r="H78" s="114">
        <v>11</v>
      </c>
      <c r="I78" s="140">
        <v>21</v>
      </c>
      <c r="J78" s="115">
        <v>5</v>
      </c>
      <c r="K78" s="116">
        <v>23.80952380952381</v>
      </c>
    </row>
    <row r="79" spans="1:11" ht="14.1" customHeight="1" x14ac:dyDescent="0.2">
      <c r="A79" s="306">
        <v>94</v>
      </c>
      <c r="B79" s="307" t="s">
        <v>318</v>
      </c>
      <c r="C79" s="308"/>
      <c r="D79" s="113">
        <v>9.3949642991356636E-2</v>
      </c>
      <c r="E79" s="115">
        <v>10</v>
      </c>
      <c r="F79" s="114">
        <v>25</v>
      </c>
      <c r="G79" s="114">
        <v>41</v>
      </c>
      <c r="H79" s="114">
        <v>29</v>
      </c>
      <c r="I79" s="140">
        <v>28</v>
      </c>
      <c r="J79" s="115">
        <v>-18</v>
      </c>
      <c r="K79" s="116">
        <v>-64.285714285714292</v>
      </c>
    </row>
    <row r="80" spans="1:11" ht="14.1" customHeight="1" x14ac:dyDescent="0.2">
      <c r="A80" s="306" t="s">
        <v>319</v>
      </c>
      <c r="B80" s="307" t="s">
        <v>320</v>
      </c>
      <c r="C80" s="308"/>
      <c r="D80" s="113" t="s">
        <v>513</v>
      </c>
      <c r="E80" s="115" t="s">
        <v>513</v>
      </c>
      <c r="F80" s="114">
        <v>0</v>
      </c>
      <c r="G80" s="114" t="s">
        <v>513</v>
      </c>
      <c r="H80" s="114" t="s">
        <v>513</v>
      </c>
      <c r="I80" s="140" t="s">
        <v>513</v>
      </c>
      <c r="J80" s="115" t="s">
        <v>513</v>
      </c>
      <c r="K80" s="116" t="s">
        <v>513</v>
      </c>
    </row>
    <row r="81" spans="1:11" ht="14.1" customHeight="1" x14ac:dyDescent="0.2">
      <c r="A81" s="310" t="s">
        <v>321</v>
      </c>
      <c r="B81" s="311" t="s">
        <v>333</v>
      </c>
      <c r="C81" s="312"/>
      <c r="D81" s="125">
        <v>0.27245396467493421</v>
      </c>
      <c r="E81" s="143">
        <v>29</v>
      </c>
      <c r="F81" s="144">
        <v>29</v>
      </c>
      <c r="G81" s="144">
        <v>29</v>
      </c>
      <c r="H81" s="144">
        <v>34</v>
      </c>
      <c r="I81" s="145">
        <v>19</v>
      </c>
      <c r="J81" s="143">
        <v>10</v>
      </c>
      <c r="K81" s="146">
        <v>52.631578947368418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10994</v>
      </c>
      <c r="E11" s="114">
        <v>9347</v>
      </c>
      <c r="F11" s="114">
        <v>11303</v>
      </c>
      <c r="G11" s="114">
        <v>9365</v>
      </c>
      <c r="H11" s="140">
        <v>10941</v>
      </c>
      <c r="I11" s="115">
        <v>53</v>
      </c>
      <c r="J11" s="116">
        <v>0.48441641531852664</v>
      </c>
    </row>
    <row r="12" spans="1:15" s="110" customFormat="1" ht="24.95" customHeight="1" x14ac:dyDescent="0.2">
      <c r="A12" s="193" t="s">
        <v>132</v>
      </c>
      <c r="B12" s="194" t="s">
        <v>133</v>
      </c>
      <c r="C12" s="113">
        <v>2.3922139348735674</v>
      </c>
      <c r="D12" s="115">
        <v>263</v>
      </c>
      <c r="E12" s="114">
        <v>474</v>
      </c>
      <c r="F12" s="114">
        <v>580</v>
      </c>
      <c r="G12" s="114">
        <v>338</v>
      </c>
      <c r="H12" s="140">
        <v>381</v>
      </c>
      <c r="I12" s="115">
        <v>-118</v>
      </c>
      <c r="J12" s="116">
        <v>-30.971128608923884</v>
      </c>
    </row>
    <row r="13" spans="1:15" s="110" customFormat="1" ht="24.95" customHeight="1" x14ac:dyDescent="0.2">
      <c r="A13" s="193" t="s">
        <v>134</v>
      </c>
      <c r="B13" s="199" t="s">
        <v>214</v>
      </c>
      <c r="C13" s="113">
        <v>1.0369292341277061</v>
      </c>
      <c r="D13" s="115">
        <v>114</v>
      </c>
      <c r="E13" s="114">
        <v>178</v>
      </c>
      <c r="F13" s="114">
        <v>216</v>
      </c>
      <c r="G13" s="114">
        <v>75</v>
      </c>
      <c r="H13" s="140">
        <v>107</v>
      </c>
      <c r="I13" s="115">
        <v>7</v>
      </c>
      <c r="J13" s="116">
        <v>6.5420560747663554</v>
      </c>
    </row>
    <row r="14" spans="1:15" s="287" customFormat="1" ht="24.95" customHeight="1" x14ac:dyDescent="0.2">
      <c r="A14" s="193" t="s">
        <v>215</v>
      </c>
      <c r="B14" s="199" t="s">
        <v>137</v>
      </c>
      <c r="C14" s="113">
        <v>21.566308895761324</v>
      </c>
      <c r="D14" s="115">
        <v>2371</v>
      </c>
      <c r="E14" s="114">
        <v>1809</v>
      </c>
      <c r="F14" s="114">
        <v>2147</v>
      </c>
      <c r="G14" s="114">
        <v>1701</v>
      </c>
      <c r="H14" s="140">
        <v>2360</v>
      </c>
      <c r="I14" s="115">
        <v>11</v>
      </c>
      <c r="J14" s="116">
        <v>0.46610169491525422</v>
      </c>
      <c r="K14" s="110"/>
      <c r="L14" s="110"/>
      <c r="M14" s="110"/>
      <c r="N14" s="110"/>
      <c r="O14" s="110"/>
    </row>
    <row r="15" spans="1:15" s="110" customFormat="1" ht="24.95" customHeight="1" x14ac:dyDescent="0.2">
      <c r="A15" s="193" t="s">
        <v>216</v>
      </c>
      <c r="B15" s="199" t="s">
        <v>217</v>
      </c>
      <c r="C15" s="113">
        <v>8.9321448062579591</v>
      </c>
      <c r="D15" s="115">
        <v>982</v>
      </c>
      <c r="E15" s="114">
        <v>764</v>
      </c>
      <c r="F15" s="114">
        <v>942</v>
      </c>
      <c r="G15" s="114">
        <v>724</v>
      </c>
      <c r="H15" s="140">
        <v>814</v>
      </c>
      <c r="I15" s="115">
        <v>168</v>
      </c>
      <c r="J15" s="116">
        <v>20.63882063882064</v>
      </c>
    </row>
    <row r="16" spans="1:15" s="287" customFormat="1" ht="24.95" customHeight="1" x14ac:dyDescent="0.2">
      <c r="A16" s="193" t="s">
        <v>218</v>
      </c>
      <c r="B16" s="199" t="s">
        <v>141</v>
      </c>
      <c r="C16" s="113">
        <v>10.032745133709296</v>
      </c>
      <c r="D16" s="115">
        <v>1103</v>
      </c>
      <c r="E16" s="114">
        <v>841</v>
      </c>
      <c r="F16" s="114">
        <v>801</v>
      </c>
      <c r="G16" s="114">
        <v>688</v>
      </c>
      <c r="H16" s="140">
        <v>1180</v>
      </c>
      <c r="I16" s="115">
        <v>-77</v>
      </c>
      <c r="J16" s="116">
        <v>-6.5254237288135597</v>
      </c>
      <c r="K16" s="110"/>
      <c r="L16" s="110"/>
      <c r="M16" s="110"/>
      <c r="N16" s="110"/>
      <c r="O16" s="110"/>
    </row>
    <row r="17" spans="1:15" s="110" customFormat="1" ht="24.95" customHeight="1" x14ac:dyDescent="0.2">
      <c r="A17" s="193" t="s">
        <v>142</v>
      </c>
      <c r="B17" s="199" t="s">
        <v>220</v>
      </c>
      <c r="C17" s="113">
        <v>2.6014189557940695</v>
      </c>
      <c r="D17" s="115">
        <v>286</v>
      </c>
      <c r="E17" s="114">
        <v>204</v>
      </c>
      <c r="F17" s="114">
        <v>404</v>
      </c>
      <c r="G17" s="114">
        <v>289</v>
      </c>
      <c r="H17" s="140">
        <v>366</v>
      </c>
      <c r="I17" s="115">
        <v>-80</v>
      </c>
      <c r="J17" s="116">
        <v>-21.857923497267759</v>
      </c>
    </row>
    <row r="18" spans="1:15" s="287" customFormat="1" ht="24.95" customHeight="1" x14ac:dyDescent="0.2">
      <c r="A18" s="201" t="s">
        <v>144</v>
      </c>
      <c r="B18" s="202" t="s">
        <v>145</v>
      </c>
      <c r="C18" s="113">
        <v>6.5126432599599777</v>
      </c>
      <c r="D18" s="115">
        <v>716</v>
      </c>
      <c r="E18" s="114">
        <v>557</v>
      </c>
      <c r="F18" s="114">
        <v>758</v>
      </c>
      <c r="G18" s="114">
        <v>550</v>
      </c>
      <c r="H18" s="140">
        <v>824</v>
      </c>
      <c r="I18" s="115">
        <v>-108</v>
      </c>
      <c r="J18" s="116">
        <v>-13.106796116504855</v>
      </c>
      <c r="K18" s="110"/>
      <c r="L18" s="110"/>
      <c r="M18" s="110"/>
      <c r="N18" s="110"/>
      <c r="O18" s="110"/>
    </row>
    <row r="19" spans="1:15" s="110" customFormat="1" ht="24.95" customHeight="1" x14ac:dyDescent="0.2">
      <c r="A19" s="193" t="s">
        <v>146</v>
      </c>
      <c r="B19" s="199" t="s">
        <v>147</v>
      </c>
      <c r="C19" s="113">
        <v>12.743314535201019</v>
      </c>
      <c r="D19" s="115">
        <v>1401</v>
      </c>
      <c r="E19" s="114">
        <v>1185</v>
      </c>
      <c r="F19" s="114">
        <v>1314</v>
      </c>
      <c r="G19" s="114">
        <v>1225</v>
      </c>
      <c r="H19" s="140">
        <v>1482</v>
      </c>
      <c r="I19" s="115">
        <v>-81</v>
      </c>
      <c r="J19" s="116">
        <v>-5.4655870445344128</v>
      </c>
    </row>
    <row r="20" spans="1:15" s="287" customFormat="1" ht="24.95" customHeight="1" x14ac:dyDescent="0.2">
      <c r="A20" s="193" t="s">
        <v>148</v>
      </c>
      <c r="B20" s="199" t="s">
        <v>149</v>
      </c>
      <c r="C20" s="113">
        <v>6.1760960523922144</v>
      </c>
      <c r="D20" s="115">
        <v>679</v>
      </c>
      <c r="E20" s="114">
        <v>495</v>
      </c>
      <c r="F20" s="114">
        <v>565</v>
      </c>
      <c r="G20" s="114">
        <v>580</v>
      </c>
      <c r="H20" s="140">
        <v>666</v>
      </c>
      <c r="I20" s="115">
        <v>13</v>
      </c>
      <c r="J20" s="116">
        <v>1.9519519519519519</v>
      </c>
      <c r="K20" s="110"/>
      <c r="L20" s="110"/>
      <c r="M20" s="110"/>
      <c r="N20" s="110"/>
      <c r="O20" s="110"/>
    </row>
    <row r="21" spans="1:15" s="110" customFormat="1" ht="24.95" customHeight="1" x14ac:dyDescent="0.2">
      <c r="A21" s="201" t="s">
        <v>150</v>
      </c>
      <c r="B21" s="202" t="s">
        <v>151</v>
      </c>
      <c r="C21" s="113">
        <v>3.9294160451155173</v>
      </c>
      <c r="D21" s="115">
        <v>432</v>
      </c>
      <c r="E21" s="114">
        <v>410</v>
      </c>
      <c r="F21" s="114">
        <v>416</v>
      </c>
      <c r="G21" s="114">
        <v>329</v>
      </c>
      <c r="H21" s="140">
        <v>364</v>
      </c>
      <c r="I21" s="115">
        <v>68</v>
      </c>
      <c r="J21" s="116">
        <v>18.681318681318682</v>
      </c>
    </row>
    <row r="22" spans="1:15" s="110" customFormat="1" ht="24.95" customHeight="1" x14ac:dyDescent="0.2">
      <c r="A22" s="201" t="s">
        <v>152</v>
      </c>
      <c r="B22" s="199" t="s">
        <v>153</v>
      </c>
      <c r="C22" s="113">
        <v>0.50027287611424409</v>
      </c>
      <c r="D22" s="115">
        <v>55</v>
      </c>
      <c r="E22" s="114">
        <v>50</v>
      </c>
      <c r="F22" s="114">
        <v>81</v>
      </c>
      <c r="G22" s="114">
        <v>62</v>
      </c>
      <c r="H22" s="140">
        <v>47</v>
      </c>
      <c r="I22" s="115">
        <v>8</v>
      </c>
      <c r="J22" s="116">
        <v>17.021276595744681</v>
      </c>
    </row>
    <row r="23" spans="1:15" s="110" customFormat="1" ht="24.95" customHeight="1" x14ac:dyDescent="0.2">
      <c r="A23" s="193" t="s">
        <v>154</v>
      </c>
      <c r="B23" s="199" t="s">
        <v>155</v>
      </c>
      <c r="C23" s="113">
        <v>0.80043660178279064</v>
      </c>
      <c r="D23" s="115">
        <v>88</v>
      </c>
      <c r="E23" s="114">
        <v>46</v>
      </c>
      <c r="F23" s="114">
        <v>86</v>
      </c>
      <c r="G23" s="114">
        <v>80</v>
      </c>
      <c r="H23" s="140">
        <v>146</v>
      </c>
      <c r="I23" s="115">
        <v>-58</v>
      </c>
      <c r="J23" s="116">
        <v>-39.726027397260275</v>
      </c>
    </row>
    <row r="24" spans="1:15" s="110" customFormat="1" ht="24.95" customHeight="1" x14ac:dyDescent="0.2">
      <c r="A24" s="193" t="s">
        <v>156</v>
      </c>
      <c r="B24" s="199" t="s">
        <v>221</v>
      </c>
      <c r="C24" s="113">
        <v>3.7384027651446243</v>
      </c>
      <c r="D24" s="115">
        <v>411</v>
      </c>
      <c r="E24" s="114">
        <v>280</v>
      </c>
      <c r="F24" s="114">
        <v>372</v>
      </c>
      <c r="G24" s="114">
        <v>371</v>
      </c>
      <c r="H24" s="140">
        <v>402</v>
      </c>
      <c r="I24" s="115">
        <v>9</v>
      </c>
      <c r="J24" s="116">
        <v>2.2388059701492535</v>
      </c>
    </row>
    <row r="25" spans="1:15" s="110" customFormat="1" ht="24.95" customHeight="1" x14ac:dyDescent="0.2">
      <c r="A25" s="193" t="s">
        <v>222</v>
      </c>
      <c r="B25" s="204" t="s">
        <v>159</v>
      </c>
      <c r="C25" s="113">
        <v>4.538839366927415</v>
      </c>
      <c r="D25" s="115">
        <v>499</v>
      </c>
      <c r="E25" s="114">
        <v>404</v>
      </c>
      <c r="F25" s="114">
        <v>429</v>
      </c>
      <c r="G25" s="114">
        <v>358</v>
      </c>
      <c r="H25" s="140">
        <v>359</v>
      </c>
      <c r="I25" s="115">
        <v>140</v>
      </c>
      <c r="J25" s="116">
        <v>38.997214484679667</v>
      </c>
    </row>
    <row r="26" spans="1:15" s="110" customFormat="1" ht="24.95" customHeight="1" x14ac:dyDescent="0.2">
      <c r="A26" s="201">
        <v>782.78300000000002</v>
      </c>
      <c r="B26" s="203" t="s">
        <v>160</v>
      </c>
      <c r="C26" s="113">
        <v>18.728397307622341</v>
      </c>
      <c r="D26" s="115">
        <v>2059</v>
      </c>
      <c r="E26" s="114">
        <v>2144</v>
      </c>
      <c r="F26" s="114">
        <v>2258</v>
      </c>
      <c r="G26" s="114">
        <v>2365</v>
      </c>
      <c r="H26" s="140">
        <v>2209</v>
      </c>
      <c r="I26" s="115">
        <v>-150</v>
      </c>
      <c r="J26" s="116">
        <v>-6.790402897238569</v>
      </c>
    </row>
    <row r="27" spans="1:15" s="110" customFormat="1" ht="24.95" customHeight="1" x14ac:dyDescent="0.2">
      <c r="A27" s="193" t="s">
        <v>161</v>
      </c>
      <c r="B27" s="199" t="s">
        <v>162</v>
      </c>
      <c r="C27" s="113">
        <v>0.80953247225759506</v>
      </c>
      <c r="D27" s="115">
        <v>89</v>
      </c>
      <c r="E27" s="114">
        <v>87</v>
      </c>
      <c r="F27" s="114">
        <v>125</v>
      </c>
      <c r="G27" s="114">
        <v>93</v>
      </c>
      <c r="H27" s="140">
        <v>100</v>
      </c>
      <c r="I27" s="115">
        <v>-11</v>
      </c>
      <c r="J27" s="116">
        <v>-11</v>
      </c>
    </row>
    <row r="28" spans="1:15" s="110" customFormat="1" ht="24.95" customHeight="1" x14ac:dyDescent="0.2">
      <c r="A28" s="193" t="s">
        <v>163</v>
      </c>
      <c r="B28" s="199" t="s">
        <v>164</v>
      </c>
      <c r="C28" s="113">
        <v>1.6099690740403856</v>
      </c>
      <c r="D28" s="115">
        <v>177</v>
      </c>
      <c r="E28" s="114">
        <v>118</v>
      </c>
      <c r="F28" s="114">
        <v>355</v>
      </c>
      <c r="G28" s="114">
        <v>110</v>
      </c>
      <c r="H28" s="140">
        <v>166</v>
      </c>
      <c r="I28" s="115">
        <v>11</v>
      </c>
      <c r="J28" s="116">
        <v>6.6265060240963853</v>
      </c>
    </row>
    <row r="29" spans="1:15" s="110" customFormat="1" ht="24.95" customHeight="1" x14ac:dyDescent="0.2">
      <c r="A29" s="193">
        <v>86</v>
      </c>
      <c r="B29" s="199" t="s">
        <v>165</v>
      </c>
      <c r="C29" s="113">
        <v>5.6121520829543385</v>
      </c>
      <c r="D29" s="115">
        <v>617</v>
      </c>
      <c r="E29" s="114">
        <v>414</v>
      </c>
      <c r="F29" s="114">
        <v>565</v>
      </c>
      <c r="G29" s="114">
        <v>501</v>
      </c>
      <c r="H29" s="140">
        <v>512</v>
      </c>
      <c r="I29" s="115">
        <v>105</v>
      </c>
      <c r="J29" s="116">
        <v>20.5078125</v>
      </c>
    </row>
    <row r="30" spans="1:15" s="110" customFormat="1" ht="24.95" customHeight="1" x14ac:dyDescent="0.2">
      <c r="A30" s="193">
        <v>87.88</v>
      </c>
      <c r="B30" s="204" t="s">
        <v>166</v>
      </c>
      <c r="C30" s="113">
        <v>6.7036565399308712</v>
      </c>
      <c r="D30" s="115">
        <v>737</v>
      </c>
      <c r="E30" s="114">
        <v>442</v>
      </c>
      <c r="F30" s="114">
        <v>706</v>
      </c>
      <c r="G30" s="114">
        <v>412</v>
      </c>
      <c r="H30" s="140">
        <v>536</v>
      </c>
      <c r="I30" s="115">
        <v>201</v>
      </c>
      <c r="J30" s="116">
        <v>37.5</v>
      </c>
    </row>
    <row r="31" spans="1:15" s="110" customFormat="1" ht="24.95" customHeight="1" x14ac:dyDescent="0.2">
      <c r="A31" s="193" t="s">
        <v>167</v>
      </c>
      <c r="B31" s="199" t="s">
        <v>168</v>
      </c>
      <c r="C31" s="113">
        <v>2.6014189557940695</v>
      </c>
      <c r="D31" s="115">
        <v>286</v>
      </c>
      <c r="E31" s="114">
        <v>254</v>
      </c>
      <c r="F31" s="114">
        <v>330</v>
      </c>
      <c r="G31" s="114">
        <v>215</v>
      </c>
      <c r="H31" s="140">
        <v>280</v>
      </c>
      <c r="I31" s="115">
        <v>6</v>
      </c>
      <c r="J31" s="116">
        <v>2.1428571428571428</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2.3922139348735674</v>
      </c>
      <c r="D34" s="115">
        <v>263</v>
      </c>
      <c r="E34" s="114">
        <v>474</v>
      </c>
      <c r="F34" s="114">
        <v>580</v>
      </c>
      <c r="G34" s="114">
        <v>338</v>
      </c>
      <c r="H34" s="140">
        <v>381</v>
      </c>
      <c r="I34" s="115">
        <v>-118</v>
      </c>
      <c r="J34" s="116">
        <v>-30.971128608923884</v>
      </c>
    </row>
    <row r="35" spans="1:10" s="110" customFormat="1" ht="24.95" customHeight="1" x14ac:dyDescent="0.2">
      <c r="A35" s="292" t="s">
        <v>171</v>
      </c>
      <c r="B35" s="293" t="s">
        <v>172</v>
      </c>
      <c r="C35" s="113">
        <v>29.115881389849008</v>
      </c>
      <c r="D35" s="115">
        <v>3201</v>
      </c>
      <c r="E35" s="114">
        <v>2544</v>
      </c>
      <c r="F35" s="114">
        <v>3121</v>
      </c>
      <c r="G35" s="114">
        <v>2326</v>
      </c>
      <c r="H35" s="140">
        <v>3291</v>
      </c>
      <c r="I35" s="115">
        <v>-90</v>
      </c>
      <c r="J35" s="116">
        <v>-2.7347310847766635</v>
      </c>
    </row>
    <row r="36" spans="1:10" s="110" customFormat="1" ht="24.95" customHeight="1" x14ac:dyDescent="0.2">
      <c r="A36" s="294" t="s">
        <v>173</v>
      </c>
      <c r="B36" s="295" t="s">
        <v>174</v>
      </c>
      <c r="C36" s="125">
        <v>68.491904675277425</v>
      </c>
      <c r="D36" s="143">
        <v>7530</v>
      </c>
      <c r="E36" s="144">
        <v>6329</v>
      </c>
      <c r="F36" s="144">
        <v>7602</v>
      </c>
      <c r="G36" s="144">
        <v>6701</v>
      </c>
      <c r="H36" s="145">
        <v>7269</v>
      </c>
      <c r="I36" s="143">
        <v>261</v>
      </c>
      <c r="J36" s="146">
        <v>3.5905901774659514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10994</v>
      </c>
      <c r="F11" s="264">
        <v>9347</v>
      </c>
      <c r="G11" s="264">
        <v>11303</v>
      </c>
      <c r="H11" s="264">
        <v>9365</v>
      </c>
      <c r="I11" s="265">
        <v>10941</v>
      </c>
      <c r="J11" s="263">
        <v>53</v>
      </c>
      <c r="K11" s="266">
        <v>0.48441641531852664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33.854829907222118</v>
      </c>
      <c r="E13" s="115">
        <v>3722</v>
      </c>
      <c r="F13" s="114">
        <v>3841</v>
      </c>
      <c r="G13" s="114">
        <v>4307</v>
      </c>
      <c r="H13" s="114">
        <v>3802</v>
      </c>
      <c r="I13" s="140">
        <v>3746</v>
      </c>
      <c r="J13" s="115">
        <v>-24</v>
      </c>
      <c r="K13" s="116">
        <v>-0.64068339562199683</v>
      </c>
    </row>
    <row r="14" spans="1:17" ht="15.95" customHeight="1" x14ac:dyDescent="0.2">
      <c r="A14" s="306" t="s">
        <v>230</v>
      </c>
      <c r="B14" s="307"/>
      <c r="C14" s="308"/>
      <c r="D14" s="113">
        <v>51.855557576860107</v>
      </c>
      <c r="E14" s="115">
        <v>5701</v>
      </c>
      <c r="F14" s="114">
        <v>4484</v>
      </c>
      <c r="G14" s="114">
        <v>5659</v>
      </c>
      <c r="H14" s="114">
        <v>4513</v>
      </c>
      <c r="I14" s="140">
        <v>5823</v>
      </c>
      <c r="J14" s="115">
        <v>-122</v>
      </c>
      <c r="K14" s="116">
        <v>-2.0951399622187874</v>
      </c>
    </row>
    <row r="15" spans="1:17" ht="15.95" customHeight="1" x14ac:dyDescent="0.2">
      <c r="A15" s="306" t="s">
        <v>231</v>
      </c>
      <c r="B15" s="307"/>
      <c r="C15" s="308"/>
      <c r="D15" s="113">
        <v>6.6308895761324358</v>
      </c>
      <c r="E15" s="115">
        <v>729</v>
      </c>
      <c r="F15" s="114">
        <v>510</v>
      </c>
      <c r="G15" s="114">
        <v>702</v>
      </c>
      <c r="H15" s="114">
        <v>517</v>
      </c>
      <c r="I15" s="140">
        <v>728</v>
      </c>
      <c r="J15" s="115">
        <v>1</v>
      </c>
      <c r="K15" s="116">
        <v>0.13736263736263737</v>
      </c>
    </row>
    <row r="16" spans="1:17" ht="15.95" customHeight="1" x14ac:dyDescent="0.2">
      <c r="A16" s="306" t="s">
        <v>232</v>
      </c>
      <c r="B16" s="307"/>
      <c r="C16" s="308"/>
      <c r="D16" s="113">
        <v>7.3403674731671824</v>
      </c>
      <c r="E16" s="115">
        <v>807</v>
      </c>
      <c r="F16" s="114">
        <v>471</v>
      </c>
      <c r="G16" s="114">
        <v>606</v>
      </c>
      <c r="H16" s="114">
        <v>510</v>
      </c>
      <c r="I16" s="140">
        <v>621</v>
      </c>
      <c r="J16" s="115">
        <v>186</v>
      </c>
      <c r="K16" s="116">
        <v>29.95169082125604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1.8646534473349099</v>
      </c>
      <c r="E18" s="115">
        <v>205</v>
      </c>
      <c r="F18" s="114">
        <v>422</v>
      </c>
      <c r="G18" s="114">
        <v>552</v>
      </c>
      <c r="H18" s="114">
        <v>303</v>
      </c>
      <c r="I18" s="140">
        <v>213</v>
      </c>
      <c r="J18" s="115">
        <v>-8</v>
      </c>
      <c r="K18" s="116">
        <v>-3.755868544600939</v>
      </c>
    </row>
    <row r="19" spans="1:11" ht="14.1" customHeight="1" x14ac:dyDescent="0.2">
      <c r="A19" s="306" t="s">
        <v>235</v>
      </c>
      <c r="B19" s="307" t="s">
        <v>236</v>
      </c>
      <c r="C19" s="308"/>
      <c r="D19" s="113">
        <v>1.346188830271057</v>
      </c>
      <c r="E19" s="115">
        <v>148</v>
      </c>
      <c r="F19" s="114">
        <v>382</v>
      </c>
      <c r="G19" s="114">
        <v>484</v>
      </c>
      <c r="H19" s="114">
        <v>259</v>
      </c>
      <c r="I19" s="140">
        <v>163</v>
      </c>
      <c r="J19" s="115">
        <v>-15</v>
      </c>
      <c r="K19" s="116">
        <v>-9.2024539877300615</v>
      </c>
    </row>
    <row r="20" spans="1:11" ht="14.1" customHeight="1" x14ac:dyDescent="0.2">
      <c r="A20" s="306">
        <v>12</v>
      </c>
      <c r="B20" s="307" t="s">
        <v>237</v>
      </c>
      <c r="C20" s="308"/>
      <c r="D20" s="113">
        <v>1.4280516645442969</v>
      </c>
      <c r="E20" s="115">
        <v>157</v>
      </c>
      <c r="F20" s="114">
        <v>185</v>
      </c>
      <c r="G20" s="114">
        <v>148</v>
      </c>
      <c r="H20" s="114">
        <v>123</v>
      </c>
      <c r="I20" s="140">
        <v>248</v>
      </c>
      <c r="J20" s="115">
        <v>-91</v>
      </c>
      <c r="K20" s="116">
        <v>-36.693548387096776</v>
      </c>
    </row>
    <row r="21" spans="1:11" ht="14.1" customHeight="1" x14ac:dyDescent="0.2">
      <c r="A21" s="306">
        <v>21</v>
      </c>
      <c r="B21" s="307" t="s">
        <v>238</v>
      </c>
      <c r="C21" s="308"/>
      <c r="D21" s="113">
        <v>0.33654720756776424</v>
      </c>
      <c r="E21" s="115">
        <v>37</v>
      </c>
      <c r="F21" s="114">
        <v>26</v>
      </c>
      <c r="G21" s="114">
        <v>51</v>
      </c>
      <c r="H21" s="114">
        <v>34</v>
      </c>
      <c r="I21" s="140">
        <v>32</v>
      </c>
      <c r="J21" s="115">
        <v>5</v>
      </c>
      <c r="K21" s="116">
        <v>15.625</v>
      </c>
    </row>
    <row r="22" spans="1:11" ht="14.1" customHeight="1" x14ac:dyDescent="0.2">
      <c r="A22" s="306">
        <v>22</v>
      </c>
      <c r="B22" s="307" t="s">
        <v>239</v>
      </c>
      <c r="C22" s="308"/>
      <c r="D22" s="113">
        <v>2.2648717482263052</v>
      </c>
      <c r="E22" s="115">
        <v>249</v>
      </c>
      <c r="F22" s="114">
        <v>184</v>
      </c>
      <c r="G22" s="114">
        <v>277</v>
      </c>
      <c r="H22" s="114">
        <v>191</v>
      </c>
      <c r="I22" s="140">
        <v>257</v>
      </c>
      <c r="J22" s="115">
        <v>-8</v>
      </c>
      <c r="K22" s="116">
        <v>-3.1128404669260701</v>
      </c>
    </row>
    <row r="23" spans="1:11" ht="14.1" customHeight="1" x14ac:dyDescent="0.2">
      <c r="A23" s="306">
        <v>23</v>
      </c>
      <c r="B23" s="307" t="s">
        <v>240</v>
      </c>
      <c r="C23" s="308"/>
      <c r="D23" s="113">
        <v>0.70947789703474617</v>
      </c>
      <c r="E23" s="115">
        <v>78</v>
      </c>
      <c r="F23" s="114">
        <v>71</v>
      </c>
      <c r="G23" s="114">
        <v>98</v>
      </c>
      <c r="H23" s="114">
        <v>76</v>
      </c>
      <c r="I23" s="140">
        <v>121</v>
      </c>
      <c r="J23" s="115">
        <v>-43</v>
      </c>
      <c r="K23" s="116">
        <v>-35.537190082644628</v>
      </c>
    </row>
    <row r="24" spans="1:11" ht="14.1" customHeight="1" x14ac:dyDescent="0.2">
      <c r="A24" s="306">
        <v>24</v>
      </c>
      <c r="B24" s="307" t="s">
        <v>241</v>
      </c>
      <c r="C24" s="308"/>
      <c r="D24" s="113">
        <v>4.9936328906676373</v>
      </c>
      <c r="E24" s="115">
        <v>549</v>
      </c>
      <c r="F24" s="114">
        <v>478</v>
      </c>
      <c r="G24" s="114">
        <v>453</v>
      </c>
      <c r="H24" s="114">
        <v>451</v>
      </c>
      <c r="I24" s="140">
        <v>734</v>
      </c>
      <c r="J24" s="115">
        <v>-185</v>
      </c>
      <c r="K24" s="116">
        <v>-25.204359673024523</v>
      </c>
    </row>
    <row r="25" spans="1:11" ht="14.1" customHeight="1" x14ac:dyDescent="0.2">
      <c r="A25" s="306">
        <v>25</v>
      </c>
      <c r="B25" s="307" t="s">
        <v>242</v>
      </c>
      <c r="C25" s="308"/>
      <c r="D25" s="113">
        <v>5.6758231762779694</v>
      </c>
      <c r="E25" s="115">
        <v>624</v>
      </c>
      <c r="F25" s="114">
        <v>394</v>
      </c>
      <c r="G25" s="114">
        <v>491</v>
      </c>
      <c r="H25" s="114">
        <v>469</v>
      </c>
      <c r="I25" s="140">
        <v>696</v>
      </c>
      <c r="J25" s="115">
        <v>-72</v>
      </c>
      <c r="K25" s="116">
        <v>-10.344827586206897</v>
      </c>
    </row>
    <row r="26" spans="1:11" ht="14.1" customHeight="1" x14ac:dyDescent="0.2">
      <c r="A26" s="306">
        <v>26</v>
      </c>
      <c r="B26" s="307" t="s">
        <v>243</v>
      </c>
      <c r="C26" s="308"/>
      <c r="D26" s="113">
        <v>2.5832272148444608</v>
      </c>
      <c r="E26" s="115">
        <v>284</v>
      </c>
      <c r="F26" s="114">
        <v>215</v>
      </c>
      <c r="G26" s="114">
        <v>291</v>
      </c>
      <c r="H26" s="114">
        <v>124</v>
      </c>
      <c r="I26" s="140">
        <v>274</v>
      </c>
      <c r="J26" s="115">
        <v>10</v>
      </c>
      <c r="K26" s="116">
        <v>3.6496350364963503</v>
      </c>
    </row>
    <row r="27" spans="1:11" ht="14.1" customHeight="1" x14ac:dyDescent="0.2">
      <c r="A27" s="306">
        <v>27</v>
      </c>
      <c r="B27" s="307" t="s">
        <v>244</v>
      </c>
      <c r="C27" s="308"/>
      <c r="D27" s="113">
        <v>1.7736947425868657</v>
      </c>
      <c r="E27" s="115">
        <v>195</v>
      </c>
      <c r="F27" s="114">
        <v>105</v>
      </c>
      <c r="G27" s="114">
        <v>143</v>
      </c>
      <c r="H27" s="114">
        <v>120</v>
      </c>
      <c r="I27" s="140">
        <v>188</v>
      </c>
      <c r="J27" s="115">
        <v>7</v>
      </c>
      <c r="K27" s="116">
        <v>3.7234042553191489</v>
      </c>
    </row>
    <row r="28" spans="1:11" ht="14.1" customHeight="1" x14ac:dyDescent="0.2">
      <c r="A28" s="306">
        <v>28</v>
      </c>
      <c r="B28" s="307" t="s">
        <v>245</v>
      </c>
      <c r="C28" s="308"/>
      <c r="D28" s="113">
        <v>0.35473894851737309</v>
      </c>
      <c r="E28" s="115">
        <v>39</v>
      </c>
      <c r="F28" s="114">
        <v>27</v>
      </c>
      <c r="G28" s="114">
        <v>55</v>
      </c>
      <c r="H28" s="114">
        <v>32</v>
      </c>
      <c r="I28" s="140">
        <v>34</v>
      </c>
      <c r="J28" s="115">
        <v>5</v>
      </c>
      <c r="K28" s="116">
        <v>14.705882352941176</v>
      </c>
    </row>
    <row r="29" spans="1:11" ht="14.1" customHeight="1" x14ac:dyDescent="0.2">
      <c r="A29" s="306">
        <v>29</v>
      </c>
      <c r="B29" s="307" t="s">
        <v>246</v>
      </c>
      <c r="C29" s="308"/>
      <c r="D29" s="113">
        <v>13.807531380753138</v>
      </c>
      <c r="E29" s="115">
        <v>1518</v>
      </c>
      <c r="F29" s="114">
        <v>1585</v>
      </c>
      <c r="G29" s="114">
        <v>1631</v>
      </c>
      <c r="H29" s="114">
        <v>1520</v>
      </c>
      <c r="I29" s="140">
        <v>1483</v>
      </c>
      <c r="J29" s="115">
        <v>35</v>
      </c>
      <c r="K29" s="116">
        <v>2.3600809170600137</v>
      </c>
    </row>
    <row r="30" spans="1:11" ht="14.1" customHeight="1" x14ac:dyDescent="0.2">
      <c r="A30" s="306" t="s">
        <v>247</v>
      </c>
      <c r="B30" s="307" t="s">
        <v>248</v>
      </c>
      <c r="C30" s="308"/>
      <c r="D30" s="113">
        <v>12.17027469528834</v>
      </c>
      <c r="E30" s="115">
        <v>1338</v>
      </c>
      <c r="F30" s="114">
        <v>1458</v>
      </c>
      <c r="G30" s="114">
        <v>1513</v>
      </c>
      <c r="H30" s="114">
        <v>1380</v>
      </c>
      <c r="I30" s="140">
        <v>1337</v>
      </c>
      <c r="J30" s="115">
        <v>1</v>
      </c>
      <c r="K30" s="116">
        <v>7.4794315632011971E-2</v>
      </c>
    </row>
    <row r="31" spans="1:11" ht="14.1" customHeight="1" x14ac:dyDescent="0.2">
      <c r="A31" s="306" t="s">
        <v>249</v>
      </c>
      <c r="B31" s="307" t="s">
        <v>250</v>
      </c>
      <c r="C31" s="308"/>
      <c r="D31" s="113" t="s">
        <v>513</v>
      </c>
      <c r="E31" s="115" t="s">
        <v>513</v>
      </c>
      <c r="F31" s="114">
        <v>127</v>
      </c>
      <c r="G31" s="114">
        <v>118</v>
      </c>
      <c r="H31" s="114">
        <v>140</v>
      </c>
      <c r="I31" s="140" t="s">
        <v>513</v>
      </c>
      <c r="J31" s="115" t="s">
        <v>513</v>
      </c>
      <c r="K31" s="116" t="s">
        <v>513</v>
      </c>
    </row>
    <row r="32" spans="1:11" ht="14.1" customHeight="1" x14ac:dyDescent="0.2">
      <c r="A32" s="306">
        <v>31</v>
      </c>
      <c r="B32" s="307" t="s">
        <v>251</v>
      </c>
      <c r="C32" s="308"/>
      <c r="D32" s="113">
        <v>0.44569765326541749</v>
      </c>
      <c r="E32" s="115">
        <v>49</v>
      </c>
      <c r="F32" s="114">
        <v>33</v>
      </c>
      <c r="G32" s="114">
        <v>36</v>
      </c>
      <c r="H32" s="114">
        <v>42</v>
      </c>
      <c r="I32" s="140">
        <v>42</v>
      </c>
      <c r="J32" s="115">
        <v>7</v>
      </c>
      <c r="K32" s="116">
        <v>16.666666666666668</v>
      </c>
    </row>
    <row r="33" spans="1:11" ht="14.1" customHeight="1" x14ac:dyDescent="0.2">
      <c r="A33" s="306">
        <v>32</v>
      </c>
      <c r="B33" s="307" t="s">
        <v>252</v>
      </c>
      <c r="C33" s="308"/>
      <c r="D33" s="113">
        <v>2.4649808986720028</v>
      </c>
      <c r="E33" s="115">
        <v>271</v>
      </c>
      <c r="F33" s="114">
        <v>260</v>
      </c>
      <c r="G33" s="114">
        <v>296</v>
      </c>
      <c r="H33" s="114">
        <v>225</v>
      </c>
      <c r="I33" s="140">
        <v>304</v>
      </c>
      <c r="J33" s="115">
        <v>-33</v>
      </c>
      <c r="K33" s="116">
        <v>-10.855263157894736</v>
      </c>
    </row>
    <row r="34" spans="1:11" ht="14.1" customHeight="1" x14ac:dyDescent="0.2">
      <c r="A34" s="306">
        <v>33</v>
      </c>
      <c r="B34" s="307" t="s">
        <v>253</v>
      </c>
      <c r="C34" s="308"/>
      <c r="D34" s="113">
        <v>1.2370383845734036</v>
      </c>
      <c r="E34" s="115">
        <v>136</v>
      </c>
      <c r="F34" s="114">
        <v>147</v>
      </c>
      <c r="G34" s="114">
        <v>191</v>
      </c>
      <c r="H34" s="114">
        <v>109</v>
      </c>
      <c r="I34" s="140">
        <v>171</v>
      </c>
      <c r="J34" s="115">
        <v>-35</v>
      </c>
      <c r="K34" s="116">
        <v>-20.467836257309941</v>
      </c>
    </row>
    <row r="35" spans="1:11" ht="14.1" customHeight="1" x14ac:dyDescent="0.2">
      <c r="A35" s="306">
        <v>34</v>
      </c>
      <c r="B35" s="307" t="s">
        <v>254</v>
      </c>
      <c r="C35" s="308"/>
      <c r="D35" s="113">
        <v>1.7645988721120611</v>
      </c>
      <c r="E35" s="115">
        <v>194</v>
      </c>
      <c r="F35" s="114">
        <v>108</v>
      </c>
      <c r="G35" s="114">
        <v>129</v>
      </c>
      <c r="H35" s="114">
        <v>93</v>
      </c>
      <c r="I35" s="140">
        <v>188</v>
      </c>
      <c r="J35" s="115">
        <v>6</v>
      </c>
      <c r="K35" s="116">
        <v>3.1914893617021276</v>
      </c>
    </row>
    <row r="36" spans="1:11" ht="14.1" customHeight="1" x14ac:dyDescent="0.2">
      <c r="A36" s="306">
        <v>41</v>
      </c>
      <c r="B36" s="307" t="s">
        <v>255</v>
      </c>
      <c r="C36" s="308"/>
      <c r="D36" s="113">
        <v>0.51846461706385305</v>
      </c>
      <c r="E36" s="115">
        <v>57</v>
      </c>
      <c r="F36" s="114">
        <v>47</v>
      </c>
      <c r="G36" s="114">
        <v>117</v>
      </c>
      <c r="H36" s="114">
        <v>66</v>
      </c>
      <c r="I36" s="140">
        <v>53</v>
      </c>
      <c r="J36" s="115">
        <v>4</v>
      </c>
      <c r="K36" s="116">
        <v>7.5471698113207548</v>
      </c>
    </row>
    <row r="37" spans="1:11" ht="14.1" customHeight="1" x14ac:dyDescent="0.2">
      <c r="A37" s="306">
        <v>42</v>
      </c>
      <c r="B37" s="307" t="s">
        <v>256</v>
      </c>
      <c r="C37" s="308"/>
      <c r="D37" s="113" t="s">
        <v>513</v>
      </c>
      <c r="E37" s="115" t="s">
        <v>513</v>
      </c>
      <c r="F37" s="114">
        <v>8</v>
      </c>
      <c r="G37" s="114">
        <v>7</v>
      </c>
      <c r="H37" s="114" t="s">
        <v>513</v>
      </c>
      <c r="I37" s="140" t="s">
        <v>513</v>
      </c>
      <c r="J37" s="115" t="s">
        <v>513</v>
      </c>
      <c r="K37" s="116" t="s">
        <v>513</v>
      </c>
    </row>
    <row r="38" spans="1:11" ht="14.1" customHeight="1" x14ac:dyDescent="0.2">
      <c r="A38" s="306">
        <v>43</v>
      </c>
      <c r="B38" s="307" t="s">
        <v>257</v>
      </c>
      <c r="C38" s="308"/>
      <c r="D38" s="113">
        <v>0.51846461706385305</v>
      </c>
      <c r="E38" s="115">
        <v>57</v>
      </c>
      <c r="F38" s="114">
        <v>54</v>
      </c>
      <c r="G38" s="114">
        <v>96</v>
      </c>
      <c r="H38" s="114">
        <v>66</v>
      </c>
      <c r="I38" s="140">
        <v>74</v>
      </c>
      <c r="J38" s="115">
        <v>-17</v>
      </c>
      <c r="K38" s="116">
        <v>-22.972972972972972</v>
      </c>
    </row>
    <row r="39" spans="1:11" ht="14.1" customHeight="1" x14ac:dyDescent="0.2">
      <c r="A39" s="306">
        <v>51</v>
      </c>
      <c r="B39" s="307" t="s">
        <v>258</v>
      </c>
      <c r="C39" s="308"/>
      <c r="D39" s="113">
        <v>11.306167000181917</v>
      </c>
      <c r="E39" s="115">
        <v>1243</v>
      </c>
      <c r="F39" s="114">
        <v>1178</v>
      </c>
      <c r="G39" s="114">
        <v>1308</v>
      </c>
      <c r="H39" s="114">
        <v>1341</v>
      </c>
      <c r="I39" s="140">
        <v>1173</v>
      </c>
      <c r="J39" s="115">
        <v>70</v>
      </c>
      <c r="K39" s="116">
        <v>5.9676044330775788</v>
      </c>
    </row>
    <row r="40" spans="1:11" ht="14.1" customHeight="1" x14ac:dyDescent="0.2">
      <c r="A40" s="306" t="s">
        <v>259</v>
      </c>
      <c r="B40" s="307" t="s">
        <v>260</v>
      </c>
      <c r="C40" s="308"/>
      <c r="D40" s="113">
        <v>10.769510642168456</v>
      </c>
      <c r="E40" s="115">
        <v>1184</v>
      </c>
      <c r="F40" s="114">
        <v>1135</v>
      </c>
      <c r="G40" s="114">
        <v>1251</v>
      </c>
      <c r="H40" s="114">
        <v>1277</v>
      </c>
      <c r="I40" s="140">
        <v>1087</v>
      </c>
      <c r="J40" s="115">
        <v>97</v>
      </c>
      <c r="K40" s="116">
        <v>8.9236430542778287</v>
      </c>
    </row>
    <row r="41" spans="1:11" ht="14.1" customHeight="1" x14ac:dyDescent="0.2">
      <c r="A41" s="306"/>
      <c r="B41" s="307" t="s">
        <v>261</v>
      </c>
      <c r="C41" s="308"/>
      <c r="D41" s="113">
        <v>10.178279061306167</v>
      </c>
      <c r="E41" s="115">
        <v>1119</v>
      </c>
      <c r="F41" s="114">
        <v>1078</v>
      </c>
      <c r="G41" s="114">
        <v>1172</v>
      </c>
      <c r="H41" s="114">
        <v>1217</v>
      </c>
      <c r="I41" s="140">
        <v>1012</v>
      </c>
      <c r="J41" s="115">
        <v>107</v>
      </c>
      <c r="K41" s="116">
        <v>10.573122529644269</v>
      </c>
    </row>
    <row r="42" spans="1:11" ht="14.1" customHeight="1" x14ac:dyDescent="0.2">
      <c r="A42" s="306">
        <v>52</v>
      </c>
      <c r="B42" s="307" t="s">
        <v>262</v>
      </c>
      <c r="C42" s="308"/>
      <c r="D42" s="113">
        <v>5.0754957249408772</v>
      </c>
      <c r="E42" s="115">
        <v>558</v>
      </c>
      <c r="F42" s="114">
        <v>430</v>
      </c>
      <c r="G42" s="114">
        <v>469</v>
      </c>
      <c r="H42" s="114">
        <v>458</v>
      </c>
      <c r="I42" s="140">
        <v>545</v>
      </c>
      <c r="J42" s="115">
        <v>13</v>
      </c>
      <c r="K42" s="116">
        <v>2.3853211009174311</v>
      </c>
    </row>
    <row r="43" spans="1:11" ht="14.1" customHeight="1" x14ac:dyDescent="0.2">
      <c r="A43" s="306" t="s">
        <v>263</v>
      </c>
      <c r="B43" s="307" t="s">
        <v>264</v>
      </c>
      <c r="C43" s="308"/>
      <c r="D43" s="113">
        <v>4.5206476259778059</v>
      </c>
      <c r="E43" s="115">
        <v>497</v>
      </c>
      <c r="F43" s="114">
        <v>388</v>
      </c>
      <c r="G43" s="114">
        <v>411</v>
      </c>
      <c r="H43" s="114">
        <v>399</v>
      </c>
      <c r="I43" s="140">
        <v>488</v>
      </c>
      <c r="J43" s="115">
        <v>9</v>
      </c>
      <c r="K43" s="116">
        <v>1.8442622950819672</v>
      </c>
    </row>
    <row r="44" spans="1:11" ht="14.1" customHeight="1" x14ac:dyDescent="0.2">
      <c r="A44" s="306">
        <v>53</v>
      </c>
      <c r="B44" s="307" t="s">
        <v>265</v>
      </c>
      <c r="C44" s="308"/>
      <c r="D44" s="113">
        <v>0.57303983991267959</v>
      </c>
      <c r="E44" s="115">
        <v>63</v>
      </c>
      <c r="F44" s="114">
        <v>46</v>
      </c>
      <c r="G44" s="114">
        <v>54</v>
      </c>
      <c r="H44" s="114">
        <v>65</v>
      </c>
      <c r="I44" s="140">
        <v>60</v>
      </c>
      <c r="J44" s="115">
        <v>3</v>
      </c>
      <c r="K44" s="116">
        <v>5</v>
      </c>
    </row>
    <row r="45" spans="1:11" ht="14.1" customHeight="1" x14ac:dyDescent="0.2">
      <c r="A45" s="306" t="s">
        <v>266</v>
      </c>
      <c r="B45" s="307" t="s">
        <v>267</v>
      </c>
      <c r="C45" s="308"/>
      <c r="D45" s="113">
        <v>0.51846461706385305</v>
      </c>
      <c r="E45" s="115">
        <v>57</v>
      </c>
      <c r="F45" s="114">
        <v>45</v>
      </c>
      <c r="G45" s="114">
        <v>53</v>
      </c>
      <c r="H45" s="114">
        <v>64</v>
      </c>
      <c r="I45" s="140">
        <v>58</v>
      </c>
      <c r="J45" s="115">
        <v>-1</v>
      </c>
      <c r="K45" s="116">
        <v>-1.7241379310344827</v>
      </c>
    </row>
    <row r="46" spans="1:11" ht="14.1" customHeight="1" x14ac:dyDescent="0.2">
      <c r="A46" s="306">
        <v>54</v>
      </c>
      <c r="B46" s="307" t="s">
        <v>268</v>
      </c>
      <c r="C46" s="308"/>
      <c r="D46" s="113">
        <v>3.7838821175186466</v>
      </c>
      <c r="E46" s="115">
        <v>416</v>
      </c>
      <c r="F46" s="114">
        <v>336</v>
      </c>
      <c r="G46" s="114">
        <v>280</v>
      </c>
      <c r="H46" s="114">
        <v>266</v>
      </c>
      <c r="I46" s="140">
        <v>361</v>
      </c>
      <c r="J46" s="115">
        <v>55</v>
      </c>
      <c r="K46" s="116">
        <v>15.235457063711911</v>
      </c>
    </row>
    <row r="47" spans="1:11" ht="14.1" customHeight="1" x14ac:dyDescent="0.2">
      <c r="A47" s="306">
        <v>61</v>
      </c>
      <c r="B47" s="307" t="s">
        <v>269</v>
      </c>
      <c r="C47" s="308"/>
      <c r="D47" s="113">
        <v>1.78279061306167</v>
      </c>
      <c r="E47" s="115">
        <v>196</v>
      </c>
      <c r="F47" s="114">
        <v>170</v>
      </c>
      <c r="G47" s="114">
        <v>162</v>
      </c>
      <c r="H47" s="114">
        <v>195</v>
      </c>
      <c r="I47" s="140">
        <v>189</v>
      </c>
      <c r="J47" s="115">
        <v>7</v>
      </c>
      <c r="K47" s="116">
        <v>3.7037037037037037</v>
      </c>
    </row>
    <row r="48" spans="1:11" ht="14.1" customHeight="1" x14ac:dyDescent="0.2">
      <c r="A48" s="306">
        <v>62</v>
      </c>
      <c r="B48" s="307" t="s">
        <v>270</v>
      </c>
      <c r="C48" s="308"/>
      <c r="D48" s="113">
        <v>6.5490267418591959</v>
      </c>
      <c r="E48" s="115">
        <v>720</v>
      </c>
      <c r="F48" s="114">
        <v>732</v>
      </c>
      <c r="G48" s="114">
        <v>767</v>
      </c>
      <c r="H48" s="114">
        <v>629</v>
      </c>
      <c r="I48" s="140">
        <v>682</v>
      </c>
      <c r="J48" s="115">
        <v>38</v>
      </c>
      <c r="K48" s="116">
        <v>5.5718475073313787</v>
      </c>
    </row>
    <row r="49" spans="1:11" ht="14.1" customHeight="1" x14ac:dyDescent="0.2">
      <c r="A49" s="306">
        <v>63</v>
      </c>
      <c r="B49" s="307" t="s">
        <v>271</v>
      </c>
      <c r="C49" s="308"/>
      <c r="D49" s="113">
        <v>2.5923230853192649</v>
      </c>
      <c r="E49" s="115">
        <v>285</v>
      </c>
      <c r="F49" s="114">
        <v>260</v>
      </c>
      <c r="G49" s="114">
        <v>313</v>
      </c>
      <c r="H49" s="114">
        <v>221</v>
      </c>
      <c r="I49" s="140">
        <v>249</v>
      </c>
      <c r="J49" s="115">
        <v>36</v>
      </c>
      <c r="K49" s="116">
        <v>14.457831325301205</v>
      </c>
    </row>
    <row r="50" spans="1:11" ht="14.1" customHeight="1" x14ac:dyDescent="0.2">
      <c r="A50" s="306" t="s">
        <v>272</v>
      </c>
      <c r="B50" s="307" t="s">
        <v>273</v>
      </c>
      <c r="C50" s="308"/>
      <c r="D50" s="113">
        <v>0.24558850281971983</v>
      </c>
      <c r="E50" s="115">
        <v>27</v>
      </c>
      <c r="F50" s="114">
        <v>42</v>
      </c>
      <c r="G50" s="114">
        <v>28</v>
      </c>
      <c r="H50" s="114">
        <v>36</v>
      </c>
      <c r="I50" s="140">
        <v>32</v>
      </c>
      <c r="J50" s="115">
        <v>-5</v>
      </c>
      <c r="K50" s="116">
        <v>-15.625</v>
      </c>
    </row>
    <row r="51" spans="1:11" ht="14.1" customHeight="1" x14ac:dyDescent="0.2">
      <c r="A51" s="306" t="s">
        <v>274</v>
      </c>
      <c r="B51" s="307" t="s">
        <v>275</v>
      </c>
      <c r="C51" s="308"/>
      <c r="D51" s="113">
        <v>2.0920502092050208</v>
      </c>
      <c r="E51" s="115">
        <v>230</v>
      </c>
      <c r="F51" s="114">
        <v>188</v>
      </c>
      <c r="G51" s="114">
        <v>247</v>
      </c>
      <c r="H51" s="114">
        <v>150</v>
      </c>
      <c r="I51" s="140">
        <v>190</v>
      </c>
      <c r="J51" s="115">
        <v>40</v>
      </c>
      <c r="K51" s="116">
        <v>21.05263157894737</v>
      </c>
    </row>
    <row r="52" spans="1:11" ht="14.1" customHeight="1" x14ac:dyDescent="0.2">
      <c r="A52" s="306">
        <v>71</v>
      </c>
      <c r="B52" s="307" t="s">
        <v>276</v>
      </c>
      <c r="C52" s="308"/>
      <c r="D52" s="113">
        <v>6.7036565399308712</v>
      </c>
      <c r="E52" s="115">
        <v>737</v>
      </c>
      <c r="F52" s="114">
        <v>465</v>
      </c>
      <c r="G52" s="114">
        <v>694</v>
      </c>
      <c r="H52" s="114">
        <v>646</v>
      </c>
      <c r="I52" s="140">
        <v>750</v>
      </c>
      <c r="J52" s="115">
        <v>-13</v>
      </c>
      <c r="K52" s="116">
        <v>-1.7333333333333334</v>
      </c>
    </row>
    <row r="53" spans="1:11" ht="14.1" customHeight="1" x14ac:dyDescent="0.2">
      <c r="A53" s="306" t="s">
        <v>277</v>
      </c>
      <c r="B53" s="307" t="s">
        <v>278</v>
      </c>
      <c r="C53" s="308"/>
      <c r="D53" s="113">
        <v>2.6832817900673094</v>
      </c>
      <c r="E53" s="115">
        <v>295</v>
      </c>
      <c r="F53" s="114">
        <v>186</v>
      </c>
      <c r="G53" s="114">
        <v>317</v>
      </c>
      <c r="H53" s="114">
        <v>286</v>
      </c>
      <c r="I53" s="140">
        <v>299</v>
      </c>
      <c r="J53" s="115">
        <v>-4</v>
      </c>
      <c r="K53" s="116">
        <v>-1.3377926421404682</v>
      </c>
    </row>
    <row r="54" spans="1:11" ht="14.1" customHeight="1" x14ac:dyDescent="0.2">
      <c r="A54" s="306" t="s">
        <v>279</v>
      </c>
      <c r="B54" s="307" t="s">
        <v>280</v>
      </c>
      <c r="C54" s="308"/>
      <c r="D54" s="113">
        <v>3.3108968528288156</v>
      </c>
      <c r="E54" s="115">
        <v>364</v>
      </c>
      <c r="F54" s="114">
        <v>235</v>
      </c>
      <c r="G54" s="114">
        <v>341</v>
      </c>
      <c r="H54" s="114">
        <v>305</v>
      </c>
      <c r="I54" s="140">
        <v>398</v>
      </c>
      <c r="J54" s="115">
        <v>-34</v>
      </c>
      <c r="K54" s="116">
        <v>-8.5427135678391952</v>
      </c>
    </row>
    <row r="55" spans="1:11" ht="14.1" customHeight="1" x14ac:dyDescent="0.2">
      <c r="A55" s="306">
        <v>72</v>
      </c>
      <c r="B55" s="307" t="s">
        <v>281</v>
      </c>
      <c r="C55" s="308"/>
      <c r="D55" s="113">
        <v>1.3734764416954703</v>
      </c>
      <c r="E55" s="115">
        <v>151</v>
      </c>
      <c r="F55" s="114">
        <v>89</v>
      </c>
      <c r="G55" s="114">
        <v>129</v>
      </c>
      <c r="H55" s="114">
        <v>143</v>
      </c>
      <c r="I55" s="140">
        <v>218</v>
      </c>
      <c r="J55" s="115">
        <v>-67</v>
      </c>
      <c r="K55" s="116">
        <v>-30.73394495412844</v>
      </c>
    </row>
    <row r="56" spans="1:11" ht="14.1" customHeight="1" x14ac:dyDescent="0.2">
      <c r="A56" s="306" t="s">
        <v>282</v>
      </c>
      <c r="B56" s="307" t="s">
        <v>283</v>
      </c>
      <c r="C56" s="308"/>
      <c r="D56" s="113">
        <v>0.54575222848826632</v>
      </c>
      <c r="E56" s="115">
        <v>60</v>
      </c>
      <c r="F56" s="114">
        <v>27</v>
      </c>
      <c r="G56" s="114">
        <v>49</v>
      </c>
      <c r="H56" s="114">
        <v>53</v>
      </c>
      <c r="I56" s="140">
        <v>121</v>
      </c>
      <c r="J56" s="115">
        <v>-61</v>
      </c>
      <c r="K56" s="116">
        <v>-50.413223140495866</v>
      </c>
    </row>
    <row r="57" spans="1:11" ht="14.1" customHeight="1" x14ac:dyDescent="0.2">
      <c r="A57" s="306" t="s">
        <v>284</v>
      </c>
      <c r="B57" s="307" t="s">
        <v>285</v>
      </c>
      <c r="C57" s="308"/>
      <c r="D57" s="113">
        <v>0.49117700563943967</v>
      </c>
      <c r="E57" s="115">
        <v>54</v>
      </c>
      <c r="F57" s="114">
        <v>40</v>
      </c>
      <c r="G57" s="114">
        <v>46</v>
      </c>
      <c r="H57" s="114">
        <v>44</v>
      </c>
      <c r="I57" s="140">
        <v>52</v>
      </c>
      <c r="J57" s="115">
        <v>2</v>
      </c>
      <c r="K57" s="116">
        <v>3.8461538461538463</v>
      </c>
    </row>
    <row r="58" spans="1:11" ht="14.1" customHeight="1" x14ac:dyDescent="0.2">
      <c r="A58" s="306">
        <v>73</v>
      </c>
      <c r="B58" s="307" t="s">
        <v>286</v>
      </c>
      <c r="C58" s="308"/>
      <c r="D58" s="113">
        <v>0.78224486083318179</v>
      </c>
      <c r="E58" s="115">
        <v>86</v>
      </c>
      <c r="F58" s="114">
        <v>49</v>
      </c>
      <c r="G58" s="114">
        <v>85</v>
      </c>
      <c r="H58" s="114">
        <v>72</v>
      </c>
      <c r="I58" s="140">
        <v>74</v>
      </c>
      <c r="J58" s="115">
        <v>12</v>
      </c>
      <c r="K58" s="116">
        <v>16.216216216216218</v>
      </c>
    </row>
    <row r="59" spans="1:11" ht="14.1" customHeight="1" x14ac:dyDescent="0.2">
      <c r="A59" s="306" t="s">
        <v>287</v>
      </c>
      <c r="B59" s="307" t="s">
        <v>288</v>
      </c>
      <c r="C59" s="308"/>
      <c r="D59" s="113">
        <v>0.55484809896307075</v>
      </c>
      <c r="E59" s="115">
        <v>61</v>
      </c>
      <c r="F59" s="114">
        <v>34</v>
      </c>
      <c r="G59" s="114">
        <v>62</v>
      </c>
      <c r="H59" s="114">
        <v>50</v>
      </c>
      <c r="I59" s="140">
        <v>38</v>
      </c>
      <c r="J59" s="115">
        <v>23</v>
      </c>
      <c r="K59" s="116">
        <v>60.526315789473685</v>
      </c>
    </row>
    <row r="60" spans="1:11" ht="14.1" customHeight="1" x14ac:dyDescent="0.2">
      <c r="A60" s="306">
        <v>81</v>
      </c>
      <c r="B60" s="307" t="s">
        <v>289</v>
      </c>
      <c r="C60" s="308"/>
      <c r="D60" s="113">
        <v>6.3125341095142806</v>
      </c>
      <c r="E60" s="115">
        <v>694</v>
      </c>
      <c r="F60" s="114">
        <v>445</v>
      </c>
      <c r="G60" s="114">
        <v>614</v>
      </c>
      <c r="H60" s="114">
        <v>522</v>
      </c>
      <c r="I60" s="140">
        <v>584</v>
      </c>
      <c r="J60" s="115">
        <v>110</v>
      </c>
      <c r="K60" s="116">
        <v>18.835616438356166</v>
      </c>
    </row>
    <row r="61" spans="1:11" ht="14.1" customHeight="1" x14ac:dyDescent="0.2">
      <c r="A61" s="306" t="s">
        <v>290</v>
      </c>
      <c r="B61" s="307" t="s">
        <v>291</v>
      </c>
      <c r="C61" s="308"/>
      <c r="D61" s="113">
        <v>1.3734764416954703</v>
      </c>
      <c r="E61" s="115">
        <v>151</v>
      </c>
      <c r="F61" s="114">
        <v>117</v>
      </c>
      <c r="G61" s="114">
        <v>181</v>
      </c>
      <c r="H61" s="114">
        <v>225</v>
      </c>
      <c r="I61" s="140">
        <v>181</v>
      </c>
      <c r="J61" s="115">
        <v>-30</v>
      </c>
      <c r="K61" s="116">
        <v>-16.574585635359117</v>
      </c>
    </row>
    <row r="62" spans="1:11" ht="14.1" customHeight="1" x14ac:dyDescent="0.2">
      <c r="A62" s="306" t="s">
        <v>292</v>
      </c>
      <c r="B62" s="307" t="s">
        <v>293</v>
      </c>
      <c r="C62" s="308"/>
      <c r="D62" s="113">
        <v>2.3103511006003274</v>
      </c>
      <c r="E62" s="115">
        <v>254</v>
      </c>
      <c r="F62" s="114">
        <v>166</v>
      </c>
      <c r="G62" s="114">
        <v>233</v>
      </c>
      <c r="H62" s="114">
        <v>146</v>
      </c>
      <c r="I62" s="140">
        <v>151</v>
      </c>
      <c r="J62" s="115">
        <v>103</v>
      </c>
      <c r="K62" s="116">
        <v>68.211920529801318</v>
      </c>
    </row>
    <row r="63" spans="1:11" ht="14.1" customHeight="1" x14ac:dyDescent="0.2">
      <c r="A63" s="306"/>
      <c r="B63" s="307" t="s">
        <v>294</v>
      </c>
      <c r="C63" s="308"/>
      <c r="D63" s="113">
        <v>2.1466254320538476</v>
      </c>
      <c r="E63" s="115">
        <v>236</v>
      </c>
      <c r="F63" s="114">
        <v>149</v>
      </c>
      <c r="G63" s="114">
        <v>198</v>
      </c>
      <c r="H63" s="114">
        <v>136</v>
      </c>
      <c r="I63" s="140">
        <v>141</v>
      </c>
      <c r="J63" s="115">
        <v>95</v>
      </c>
      <c r="K63" s="116">
        <v>67.37588652482269</v>
      </c>
    </row>
    <row r="64" spans="1:11" ht="14.1" customHeight="1" x14ac:dyDescent="0.2">
      <c r="A64" s="306" t="s">
        <v>295</v>
      </c>
      <c r="B64" s="307" t="s">
        <v>296</v>
      </c>
      <c r="C64" s="308"/>
      <c r="D64" s="113">
        <v>0.79134073130798621</v>
      </c>
      <c r="E64" s="115">
        <v>87</v>
      </c>
      <c r="F64" s="114">
        <v>46</v>
      </c>
      <c r="G64" s="114">
        <v>57</v>
      </c>
      <c r="H64" s="114">
        <v>44</v>
      </c>
      <c r="I64" s="140">
        <v>68</v>
      </c>
      <c r="J64" s="115">
        <v>19</v>
      </c>
      <c r="K64" s="116">
        <v>27.941176470588236</v>
      </c>
    </row>
    <row r="65" spans="1:11" ht="14.1" customHeight="1" x14ac:dyDescent="0.2">
      <c r="A65" s="306" t="s">
        <v>297</v>
      </c>
      <c r="B65" s="307" t="s">
        <v>298</v>
      </c>
      <c r="C65" s="308"/>
      <c r="D65" s="113">
        <v>0.92777878843005279</v>
      </c>
      <c r="E65" s="115">
        <v>102</v>
      </c>
      <c r="F65" s="114">
        <v>67</v>
      </c>
      <c r="G65" s="114">
        <v>94</v>
      </c>
      <c r="H65" s="114">
        <v>47</v>
      </c>
      <c r="I65" s="140">
        <v>87</v>
      </c>
      <c r="J65" s="115">
        <v>15</v>
      </c>
      <c r="K65" s="116">
        <v>17.241379310344829</v>
      </c>
    </row>
    <row r="66" spans="1:11" ht="14.1" customHeight="1" x14ac:dyDescent="0.2">
      <c r="A66" s="306">
        <v>82</v>
      </c>
      <c r="B66" s="307" t="s">
        <v>299</v>
      </c>
      <c r="C66" s="308"/>
      <c r="D66" s="113">
        <v>2.8561033290885938</v>
      </c>
      <c r="E66" s="115">
        <v>314</v>
      </c>
      <c r="F66" s="114">
        <v>207</v>
      </c>
      <c r="G66" s="114">
        <v>362</v>
      </c>
      <c r="H66" s="114">
        <v>217</v>
      </c>
      <c r="I66" s="140">
        <v>305</v>
      </c>
      <c r="J66" s="115">
        <v>9</v>
      </c>
      <c r="K66" s="116">
        <v>2.9508196721311477</v>
      </c>
    </row>
    <row r="67" spans="1:11" ht="14.1" customHeight="1" x14ac:dyDescent="0.2">
      <c r="A67" s="306" t="s">
        <v>300</v>
      </c>
      <c r="B67" s="307" t="s">
        <v>301</v>
      </c>
      <c r="C67" s="308"/>
      <c r="D67" s="113">
        <v>1.9374204111333455</v>
      </c>
      <c r="E67" s="115">
        <v>213</v>
      </c>
      <c r="F67" s="114">
        <v>135</v>
      </c>
      <c r="G67" s="114">
        <v>227</v>
      </c>
      <c r="H67" s="114">
        <v>131</v>
      </c>
      <c r="I67" s="140">
        <v>165</v>
      </c>
      <c r="J67" s="115">
        <v>48</v>
      </c>
      <c r="K67" s="116">
        <v>29.09090909090909</v>
      </c>
    </row>
    <row r="68" spans="1:11" ht="14.1" customHeight="1" x14ac:dyDescent="0.2">
      <c r="A68" s="306" t="s">
        <v>302</v>
      </c>
      <c r="B68" s="307" t="s">
        <v>303</v>
      </c>
      <c r="C68" s="308"/>
      <c r="D68" s="113">
        <v>0.59123158086228855</v>
      </c>
      <c r="E68" s="115">
        <v>65</v>
      </c>
      <c r="F68" s="114">
        <v>42</v>
      </c>
      <c r="G68" s="114">
        <v>84</v>
      </c>
      <c r="H68" s="114">
        <v>45</v>
      </c>
      <c r="I68" s="140">
        <v>70</v>
      </c>
      <c r="J68" s="115">
        <v>-5</v>
      </c>
      <c r="K68" s="116">
        <v>-7.1428571428571432</v>
      </c>
    </row>
    <row r="69" spans="1:11" ht="14.1" customHeight="1" x14ac:dyDescent="0.2">
      <c r="A69" s="306">
        <v>83</v>
      </c>
      <c r="B69" s="307" t="s">
        <v>304</v>
      </c>
      <c r="C69" s="308"/>
      <c r="D69" s="113">
        <v>5.2847007458613788</v>
      </c>
      <c r="E69" s="115">
        <v>581</v>
      </c>
      <c r="F69" s="114">
        <v>371</v>
      </c>
      <c r="G69" s="114">
        <v>705</v>
      </c>
      <c r="H69" s="114">
        <v>363</v>
      </c>
      <c r="I69" s="140">
        <v>434</v>
      </c>
      <c r="J69" s="115">
        <v>147</v>
      </c>
      <c r="K69" s="116">
        <v>33.87096774193548</v>
      </c>
    </row>
    <row r="70" spans="1:11" ht="14.1" customHeight="1" x14ac:dyDescent="0.2">
      <c r="A70" s="306" t="s">
        <v>305</v>
      </c>
      <c r="B70" s="307" t="s">
        <v>306</v>
      </c>
      <c r="C70" s="308"/>
      <c r="D70" s="113">
        <v>4.557031107877024</v>
      </c>
      <c r="E70" s="115">
        <v>501</v>
      </c>
      <c r="F70" s="114">
        <v>305</v>
      </c>
      <c r="G70" s="114">
        <v>595</v>
      </c>
      <c r="H70" s="114">
        <v>315</v>
      </c>
      <c r="I70" s="140">
        <v>327</v>
      </c>
      <c r="J70" s="115">
        <v>174</v>
      </c>
      <c r="K70" s="116">
        <v>53.211009174311926</v>
      </c>
    </row>
    <row r="71" spans="1:11" ht="14.1" customHeight="1" x14ac:dyDescent="0.2">
      <c r="A71" s="306"/>
      <c r="B71" s="307" t="s">
        <v>307</v>
      </c>
      <c r="C71" s="308"/>
      <c r="D71" s="113">
        <v>1.3643805712206658</v>
      </c>
      <c r="E71" s="115">
        <v>150</v>
      </c>
      <c r="F71" s="114">
        <v>102</v>
      </c>
      <c r="G71" s="114">
        <v>237</v>
      </c>
      <c r="H71" s="114">
        <v>114</v>
      </c>
      <c r="I71" s="140">
        <v>140</v>
      </c>
      <c r="J71" s="115">
        <v>10</v>
      </c>
      <c r="K71" s="116">
        <v>7.1428571428571432</v>
      </c>
    </row>
    <row r="72" spans="1:11" ht="14.1" customHeight="1" x14ac:dyDescent="0.2">
      <c r="A72" s="306">
        <v>84</v>
      </c>
      <c r="B72" s="307" t="s">
        <v>308</v>
      </c>
      <c r="C72" s="308"/>
      <c r="D72" s="113">
        <v>0.76405311988357283</v>
      </c>
      <c r="E72" s="115">
        <v>84</v>
      </c>
      <c r="F72" s="114">
        <v>37</v>
      </c>
      <c r="G72" s="114">
        <v>146</v>
      </c>
      <c r="H72" s="114">
        <v>41</v>
      </c>
      <c r="I72" s="140">
        <v>77</v>
      </c>
      <c r="J72" s="115">
        <v>7</v>
      </c>
      <c r="K72" s="116">
        <v>9.0909090909090917</v>
      </c>
    </row>
    <row r="73" spans="1:11" ht="14.1" customHeight="1" x14ac:dyDescent="0.2">
      <c r="A73" s="306" t="s">
        <v>309</v>
      </c>
      <c r="B73" s="307" t="s">
        <v>310</v>
      </c>
      <c r="C73" s="308"/>
      <c r="D73" s="113">
        <v>0.39112243041659089</v>
      </c>
      <c r="E73" s="115">
        <v>43</v>
      </c>
      <c r="F73" s="114">
        <v>12</v>
      </c>
      <c r="G73" s="114">
        <v>88</v>
      </c>
      <c r="H73" s="114">
        <v>9</v>
      </c>
      <c r="I73" s="140">
        <v>34</v>
      </c>
      <c r="J73" s="115">
        <v>9</v>
      </c>
      <c r="K73" s="116">
        <v>26.470588235294116</v>
      </c>
    </row>
    <row r="74" spans="1:11" ht="14.1" customHeight="1" x14ac:dyDescent="0.2">
      <c r="A74" s="306" t="s">
        <v>311</v>
      </c>
      <c r="B74" s="307" t="s">
        <v>312</v>
      </c>
      <c r="C74" s="308"/>
      <c r="D74" s="113">
        <v>4.5479352374022196E-2</v>
      </c>
      <c r="E74" s="115">
        <v>5</v>
      </c>
      <c r="F74" s="114">
        <v>4</v>
      </c>
      <c r="G74" s="114">
        <v>21</v>
      </c>
      <c r="H74" s="114">
        <v>10</v>
      </c>
      <c r="I74" s="140">
        <v>15</v>
      </c>
      <c r="J74" s="115">
        <v>-10</v>
      </c>
      <c r="K74" s="116">
        <v>-66.666666666666671</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0.15462979807167546</v>
      </c>
      <c r="E76" s="115">
        <v>17</v>
      </c>
      <c r="F76" s="114">
        <v>15</v>
      </c>
      <c r="G76" s="114">
        <v>18</v>
      </c>
      <c r="H76" s="114">
        <v>8</v>
      </c>
      <c r="I76" s="140">
        <v>10</v>
      </c>
      <c r="J76" s="115">
        <v>7</v>
      </c>
      <c r="K76" s="116">
        <v>70</v>
      </c>
    </row>
    <row r="77" spans="1:11" ht="14.1" customHeight="1" x14ac:dyDescent="0.2">
      <c r="A77" s="306">
        <v>92</v>
      </c>
      <c r="B77" s="307" t="s">
        <v>316</v>
      </c>
      <c r="C77" s="308"/>
      <c r="D77" s="113">
        <v>0.5366563580134619</v>
      </c>
      <c r="E77" s="115">
        <v>59</v>
      </c>
      <c r="F77" s="114">
        <v>60</v>
      </c>
      <c r="G77" s="114">
        <v>57</v>
      </c>
      <c r="H77" s="114">
        <v>54</v>
      </c>
      <c r="I77" s="140">
        <v>42</v>
      </c>
      <c r="J77" s="115">
        <v>17</v>
      </c>
      <c r="K77" s="116">
        <v>40.476190476190474</v>
      </c>
    </row>
    <row r="78" spans="1:11" ht="14.1" customHeight="1" x14ac:dyDescent="0.2">
      <c r="A78" s="306">
        <v>93</v>
      </c>
      <c r="B78" s="307" t="s">
        <v>317</v>
      </c>
      <c r="C78" s="308"/>
      <c r="D78" s="113">
        <v>0.18191740949608878</v>
      </c>
      <c r="E78" s="115">
        <v>20</v>
      </c>
      <c r="F78" s="114">
        <v>11</v>
      </c>
      <c r="G78" s="114">
        <v>30</v>
      </c>
      <c r="H78" s="114">
        <v>19</v>
      </c>
      <c r="I78" s="140">
        <v>26</v>
      </c>
      <c r="J78" s="115">
        <v>-6</v>
      </c>
      <c r="K78" s="116">
        <v>-23.076923076923077</v>
      </c>
    </row>
    <row r="79" spans="1:11" ht="14.1" customHeight="1" x14ac:dyDescent="0.2">
      <c r="A79" s="306">
        <v>94</v>
      </c>
      <c r="B79" s="307" t="s">
        <v>318</v>
      </c>
      <c r="C79" s="308"/>
      <c r="D79" s="113">
        <v>0.24558850281971983</v>
      </c>
      <c r="E79" s="115">
        <v>27</v>
      </c>
      <c r="F79" s="114">
        <v>53</v>
      </c>
      <c r="G79" s="114">
        <v>16</v>
      </c>
      <c r="H79" s="114">
        <v>28</v>
      </c>
      <c r="I79" s="140">
        <v>19</v>
      </c>
      <c r="J79" s="115">
        <v>8</v>
      </c>
      <c r="K79" s="116">
        <v>42.10526315789474</v>
      </c>
    </row>
    <row r="80" spans="1:11" ht="14.1" customHeight="1" x14ac:dyDescent="0.2">
      <c r="A80" s="306" t="s">
        <v>319</v>
      </c>
      <c r="B80" s="307" t="s">
        <v>320</v>
      </c>
      <c r="C80" s="308"/>
      <c r="D80" s="113" t="s">
        <v>513</v>
      </c>
      <c r="E80" s="115" t="s">
        <v>513</v>
      </c>
      <c r="F80" s="114">
        <v>3</v>
      </c>
      <c r="G80" s="114">
        <v>3</v>
      </c>
      <c r="H80" s="114" t="s">
        <v>513</v>
      </c>
      <c r="I80" s="140" t="s">
        <v>513</v>
      </c>
      <c r="J80" s="115" t="s">
        <v>513</v>
      </c>
      <c r="K80" s="116" t="s">
        <v>513</v>
      </c>
    </row>
    <row r="81" spans="1:11" ht="14.1" customHeight="1" x14ac:dyDescent="0.2">
      <c r="A81" s="310" t="s">
        <v>321</v>
      </c>
      <c r="B81" s="311" t="s">
        <v>333</v>
      </c>
      <c r="C81" s="312"/>
      <c r="D81" s="125">
        <v>0.31835546661815534</v>
      </c>
      <c r="E81" s="143">
        <v>35</v>
      </c>
      <c r="F81" s="144">
        <v>41</v>
      </c>
      <c r="G81" s="144">
        <v>29</v>
      </c>
      <c r="H81" s="144">
        <v>23</v>
      </c>
      <c r="I81" s="145">
        <v>23</v>
      </c>
      <c r="J81" s="143">
        <v>12</v>
      </c>
      <c r="K81" s="146">
        <v>52.173913043478258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100058</v>
      </c>
      <c r="C10" s="114">
        <v>57494</v>
      </c>
      <c r="D10" s="114">
        <v>42564</v>
      </c>
      <c r="E10" s="114">
        <v>81058</v>
      </c>
      <c r="F10" s="114">
        <v>17916</v>
      </c>
      <c r="G10" s="114">
        <v>13209</v>
      </c>
      <c r="H10" s="114">
        <v>25139</v>
      </c>
      <c r="I10" s="115">
        <v>34227</v>
      </c>
      <c r="J10" s="114">
        <v>24723</v>
      </c>
      <c r="K10" s="114">
        <v>9504</v>
      </c>
      <c r="L10" s="423">
        <v>7432</v>
      </c>
      <c r="M10" s="424">
        <v>6857</v>
      </c>
    </row>
    <row r="11" spans="1:13" ht="11.1" customHeight="1" x14ac:dyDescent="0.2">
      <c r="A11" s="422" t="s">
        <v>387</v>
      </c>
      <c r="B11" s="115">
        <v>101037</v>
      </c>
      <c r="C11" s="114">
        <v>58319</v>
      </c>
      <c r="D11" s="114">
        <v>42718</v>
      </c>
      <c r="E11" s="114">
        <v>81845</v>
      </c>
      <c r="F11" s="114">
        <v>18094</v>
      </c>
      <c r="G11" s="114">
        <v>12882</v>
      </c>
      <c r="H11" s="114">
        <v>25786</v>
      </c>
      <c r="I11" s="115">
        <v>35377</v>
      </c>
      <c r="J11" s="114">
        <v>25390</v>
      </c>
      <c r="K11" s="114">
        <v>9987</v>
      </c>
      <c r="L11" s="423">
        <v>7135</v>
      </c>
      <c r="M11" s="424">
        <v>6369</v>
      </c>
    </row>
    <row r="12" spans="1:13" ht="11.1" customHeight="1" x14ac:dyDescent="0.2">
      <c r="A12" s="422" t="s">
        <v>388</v>
      </c>
      <c r="B12" s="115">
        <v>103891</v>
      </c>
      <c r="C12" s="114">
        <v>59995</v>
      </c>
      <c r="D12" s="114">
        <v>43896</v>
      </c>
      <c r="E12" s="114">
        <v>84254</v>
      </c>
      <c r="F12" s="114">
        <v>18523</v>
      </c>
      <c r="G12" s="114">
        <v>14372</v>
      </c>
      <c r="H12" s="114">
        <v>26311</v>
      </c>
      <c r="I12" s="115">
        <v>35304</v>
      </c>
      <c r="J12" s="114">
        <v>24985</v>
      </c>
      <c r="K12" s="114">
        <v>10319</v>
      </c>
      <c r="L12" s="423">
        <v>10205</v>
      </c>
      <c r="M12" s="424">
        <v>8033</v>
      </c>
    </row>
    <row r="13" spans="1:13" s="110" customFormat="1" ht="11.1" customHeight="1" x14ac:dyDescent="0.2">
      <c r="A13" s="422" t="s">
        <v>389</v>
      </c>
      <c r="B13" s="115">
        <v>103717</v>
      </c>
      <c r="C13" s="114">
        <v>59647</v>
      </c>
      <c r="D13" s="114">
        <v>44070</v>
      </c>
      <c r="E13" s="114">
        <v>83749</v>
      </c>
      <c r="F13" s="114">
        <v>18861</v>
      </c>
      <c r="G13" s="114">
        <v>13967</v>
      </c>
      <c r="H13" s="114">
        <v>26763</v>
      </c>
      <c r="I13" s="115">
        <v>35350</v>
      </c>
      <c r="J13" s="114">
        <v>25014</v>
      </c>
      <c r="K13" s="114">
        <v>10336</v>
      </c>
      <c r="L13" s="423">
        <v>5590</v>
      </c>
      <c r="M13" s="424">
        <v>6326</v>
      </c>
    </row>
    <row r="14" spans="1:13" ht="15" customHeight="1" x14ac:dyDescent="0.2">
      <c r="A14" s="422" t="s">
        <v>390</v>
      </c>
      <c r="B14" s="115">
        <v>104546</v>
      </c>
      <c r="C14" s="114">
        <v>60327</v>
      </c>
      <c r="D14" s="114">
        <v>44219</v>
      </c>
      <c r="E14" s="114">
        <v>80555</v>
      </c>
      <c r="F14" s="114">
        <v>22972</v>
      </c>
      <c r="G14" s="114">
        <v>13686</v>
      </c>
      <c r="H14" s="114">
        <v>27451</v>
      </c>
      <c r="I14" s="115">
        <v>35291</v>
      </c>
      <c r="J14" s="114">
        <v>24843</v>
      </c>
      <c r="K14" s="114">
        <v>10448</v>
      </c>
      <c r="L14" s="423">
        <v>8902</v>
      </c>
      <c r="M14" s="424">
        <v>8219</v>
      </c>
    </row>
    <row r="15" spans="1:13" ht="11.1" customHeight="1" x14ac:dyDescent="0.2">
      <c r="A15" s="422" t="s">
        <v>387</v>
      </c>
      <c r="B15" s="115">
        <v>105419</v>
      </c>
      <c r="C15" s="114">
        <v>60944</v>
      </c>
      <c r="D15" s="114">
        <v>44475</v>
      </c>
      <c r="E15" s="114">
        <v>80749</v>
      </c>
      <c r="F15" s="114">
        <v>23660</v>
      </c>
      <c r="G15" s="114">
        <v>13286</v>
      </c>
      <c r="H15" s="114">
        <v>28241</v>
      </c>
      <c r="I15" s="115">
        <v>36108</v>
      </c>
      <c r="J15" s="114">
        <v>25345</v>
      </c>
      <c r="K15" s="114">
        <v>10763</v>
      </c>
      <c r="L15" s="423">
        <v>7890</v>
      </c>
      <c r="M15" s="424">
        <v>7063</v>
      </c>
    </row>
    <row r="16" spans="1:13" ht="11.1" customHeight="1" x14ac:dyDescent="0.2">
      <c r="A16" s="422" t="s">
        <v>388</v>
      </c>
      <c r="B16" s="115">
        <v>107878</v>
      </c>
      <c r="C16" s="114">
        <v>62394</v>
      </c>
      <c r="D16" s="114">
        <v>45484</v>
      </c>
      <c r="E16" s="114">
        <v>83289</v>
      </c>
      <c r="F16" s="114">
        <v>24022</v>
      </c>
      <c r="G16" s="114">
        <v>15034</v>
      </c>
      <c r="H16" s="114">
        <v>28749</v>
      </c>
      <c r="I16" s="115">
        <v>36196</v>
      </c>
      <c r="J16" s="114">
        <v>25030</v>
      </c>
      <c r="K16" s="114">
        <v>11166</v>
      </c>
      <c r="L16" s="423">
        <v>11518</v>
      </c>
      <c r="M16" s="424">
        <v>9513</v>
      </c>
    </row>
    <row r="17" spans="1:13" s="110" customFormat="1" ht="11.1" customHeight="1" x14ac:dyDescent="0.2">
      <c r="A17" s="422" t="s">
        <v>389</v>
      </c>
      <c r="B17" s="115">
        <v>107668</v>
      </c>
      <c r="C17" s="114">
        <v>61952</v>
      </c>
      <c r="D17" s="114">
        <v>45716</v>
      </c>
      <c r="E17" s="114">
        <v>83403</v>
      </c>
      <c r="F17" s="114">
        <v>24201</v>
      </c>
      <c r="G17" s="114">
        <v>14483</v>
      </c>
      <c r="H17" s="114">
        <v>29261</v>
      </c>
      <c r="I17" s="115">
        <v>35956</v>
      </c>
      <c r="J17" s="114">
        <v>24877</v>
      </c>
      <c r="K17" s="114">
        <v>11079</v>
      </c>
      <c r="L17" s="423">
        <v>6002</v>
      </c>
      <c r="M17" s="424">
        <v>6909</v>
      </c>
    </row>
    <row r="18" spans="1:13" ht="15" customHeight="1" x14ac:dyDescent="0.2">
      <c r="A18" s="422" t="s">
        <v>391</v>
      </c>
      <c r="B18" s="115">
        <v>107316</v>
      </c>
      <c r="C18" s="114">
        <v>61578</v>
      </c>
      <c r="D18" s="114">
        <v>45738</v>
      </c>
      <c r="E18" s="114">
        <v>82471</v>
      </c>
      <c r="F18" s="114">
        <v>24710</v>
      </c>
      <c r="G18" s="114">
        <v>13966</v>
      </c>
      <c r="H18" s="114">
        <v>29656</v>
      </c>
      <c r="I18" s="115">
        <v>35648</v>
      </c>
      <c r="J18" s="114">
        <v>24681</v>
      </c>
      <c r="K18" s="114">
        <v>10967</v>
      </c>
      <c r="L18" s="423">
        <v>7808</v>
      </c>
      <c r="M18" s="424">
        <v>7772</v>
      </c>
    </row>
    <row r="19" spans="1:13" ht="11.1" customHeight="1" x14ac:dyDescent="0.2">
      <c r="A19" s="422" t="s">
        <v>387</v>
      </c>
      <c r="B19" s="115">
        <v>108258</v>
      </c>
      <c r="C19" s="114">
        <v>62128</v>
      </c>
      <c r="D19" s="114">
        <v>46130</v>
      </c>
      <c r="E19" s="114">
        <v>82884</v>
      </c>
      <c r="F19" s="114">
        <v>25248</v>
      </c>
      <c r="G19" s="114">
        <v>13662</v>
      </c>
      <c r="H19" s="114">
        <v>30340</v>
      </c>
      <c r="I19" s="115">
        <v>36516</v>
      </c>
      <c r="J19" s="114">
        <v>25093</v>
      </c>
      <c r="K19" s="114">
        <v>11423</v>
      </c>
      <c r="L19" s="423">
        <v>6637</v>
      </c>
      <c r="M19" s="424">
        <v>5886</v>
      </c>
    </row>
    <row r="20" spans="1:13" ht="11.1" customHeight="1" x14ac:dyDescent="0.2">
      <c r="A20" s="422" t="s">
        <v>388</v>
      </c>
      <c r="B20" s="115">
        <v>110175</v>
      </c>
      <c r="C20" s="114">
        <v>63242</v>
      </c>
      <c r="D20" s="114">
        <v>46933</v>
      </c>
      <c r="E20" s="114">
        <v>84394</v>
      </c>
      <c r="F20" s="114">
        <v>25670</v>
      </c>
      <c r="G20" s="114">
        <v>15010</v>
      </c>
      <c r="H20" s="114">
        <v>30807</v>
      </c>
      <c r="I20" s="115">
        <v>36740</v>
      </c>
      <c r="J20" s="114">
        <v>24813</v>
      </c>
      <c r="K20" s="114">
        <v>11927</v>
      </c>
      <c r="L20" s="423">
        <v>10364</v>
      </c>
      <c r="M20" s="424">
        <v>8735</v>
      </c>
    </row>
    <row r="21" spans="1:13" s="110" customFormat="1" ht="11.1" customHeight="1" x14ac:dyDescent="0.2">
      <c r="A21" s="422" t="s">
        <v>389</v>
      </c>
      <c r="B21" s="115">
        <v>109428</v>
      </c>
      <c r="C21" s="114">
        <v>62551</v>
      </c>
      <c r="D21" s="114">
        <v>46877</v>
      </c>
      <c r="E21" s="114">
        <v>83922</v>
      </c>
      <c r="F21" s="114">
        <v>25486</v>
      </c>
      <c r="G21" s="114">
        <v>14486</v>
      </c>
      <c r="H21" s="114">
        <v>31014</v>
      </c>
      <c r="I21" s="115">
        <v>36728</v>
      </c>
      <c r="J21" s="114">
        <v>24789</v>
      </c>
      <c r="K21" s="114">
        <v>11939</v>
      </c>
      <c r="L21" s="423">
        <v>5961</v>
      </c>
      <c r="M21" s="424">
        <v>7027</v>
      </c>
    </row>
    <row r="22" spans="1:13" ht="15" customHeight="1" x14ac:dyDescent="0.2">
      <c r="A22" s="422" t="s">
        <v>392</v>
      </c>
      <c r="B22" s="115">
        <v>109142</v>
      </c>
      <c r="C22" s="114">
        <v>62315</v>
      </c>
      <c r="D22" s="114">
        <v>46827</v>
      </c>
      <c r="E22" s="114">
        <v>83483</v>
      </c>
      <c r="F22" s="114">
        <v>25491</v>
      </c>
      <c r="G22" s="114">
        <v>13971</v>
      </c>
      <c r="H22" s="114">
        <v>31480</v>
      </c>
      <c r="I22" s="115">
        <v>36670</v>
      </c>
      <c r="J22" s="114">
        <v>24852</v>
      </c>
      <c r="K22" s="114">
        <v>11818</v>
      </c>
      <c r="L22" s="423">
        <v>7181</v>
      </c>
      <c r="M22" s="424">
        <v>7424</v>
      </c>
    </row>
    <row r="23" spans="1:13" ht="11.1" customHeight="1" x14ac:dyDescent="0.2">
      <c r="A23" s="422" t="s">
        <v>387</v>
      </c>
      <c r="B23" s="115">
        <v>110191</v>
      </c>
      <c r="C23" s="114">
        <v>63223</v>
      </c>
      <c r="D23" s="114">
        <v>46968</v>
      </c>
      <c r="E23" s="114">
        <v>84149</v>
      </c>
      <c r="F23" s="114">
        <v>25814</v>
      </c>
      <c r="G23" s="114">
        <v>13591</v>
      </c>
      <c r="H23" s="114">
        <v>32308</v>
      </c>
      <c r="I23" s="115">
        <v>37847</v>
      </c>
      <c r="J23" s="114">
        <v>25568</v>
      </c>
      <c r="K23" s="114">
        <v>12279</v>
      </c>
      <c r="L23" s="423">
        <v>7427</v>
      </c>
      <c r="M23" s="424">
        <v>6894</v>
      </c>
    </row>
    <row r="24" spans="1:13" ht="11.1" customHeight="1" x14ac:dyDescent="0.2">
      <c r="A24" s="422" t="s">
        <v>388</v>
      </c>
      <c r="B24" s="115">
        <v>112734</v>
      </c>
      <c r="C24" s="114">
        <v>64703</v>
      </c>
      <c r="D24" s="114">
        <v>48031</v>
      </c>
      <c r="E24" s="114">
        <v>85097</v>
      </c>
      <c r="F24" s="114">
        <v>26267</v>
      </c>
      <c r="G24" s="114">
        <v>15158</v>
      </c>
      <c r="H24" s="114">
        <v>32823</v>
      </c>
      <c r="I24" s="115">
        <v>37911</v>
      </c>
      <c r="J24" s="114">
        <v>25113</v>
      </c>
      <c r="K24" s="114">
        <v>12798</v>
      </c>
      <c r="L24" s="423">
        <v>11190</v>
      </c>
      <c r="M24" s="424">
        <v>8912</v>
      </c>
    </row>
    <row r="25" spans="1:13" s="110" customFormat="1" ht="11.1" customHeight="1" x14ac:dyDescent="0.2">
      <c r="A25" s="422" t="s">
        <v>389</v>
      </c>
      <c r="B25" s="115">
        <v>111416</v>
      </c>
      <c r="C25" s="114">
        <v>63905</v>
      </c>
      <c r="D25" s="114">
        <v>47511</v>
      </c>
      <c r="E25" s="114">
        <v>83922</v>
      </c>
      <c r="F25" s="114">
        <v>26076</v>
      </c>
      <c r="G25" s="114">
        <v>14485</v>
      </c>
      <c r="H25" s="114">
        <v>33068</v>
      </c>
      <c r="I25" s="115">
        <v>37562</v>
      </c>
      <c r="J25" s="114">
        <v>25088</v>
      </c>
      <c r="K25" s="114">
        <v>12474</v>
      </c>
      <c r="L25" s="423">
        <v>5607</v>
      </c>
      <c r="M25" s="424">
        <v>7066</v>
      </c>
    </row>
    <row r="26" spans="1:13" ht="15" customHeight="1" x14ac:dyDescent="0.2">
      <c r="A26" s="422" t="s">
        <v>393</v>
      </c>
      <c r="B26" s="115">
        <v>112701</v>
      </c>
      <c r="C26" s="114">
        <v>64624</v>
      </c>
      <c r="D26" s="114">
        <v>48077</v>
      </c>
      <c r="E26" s="114">
        <v>84802</v>
      </c>
      <c r="F26" s="114">
        <v>26496</v>
      </c>
      <c r="G26" s="114">
        <v>14143</v>
      </c>
      <c r="H26" s="114">
        <v>33845</v>
      </c>
      <c r="I26" s="115">
        <v>37117</v>
      </c>
      <c r="J26" s="114">
        <v>24719</v>
      </c>
      <c r="K26" s="114">
        <v>12398</v>
      </c>
      <c r="L26" s="423">
        <v>8315</v>
      </c>
      <c r="M26" s="424">
        <v>7278</v>
      </c>
    </row>
    <row r="27" spans="1:13" ht="11.1" customHeight="1" x14ac:dyDescent="0.2">
      <c r="A27" s="422" t="s">
        <v>387</v>
      </c>
      <c r="B27" s="115">
        <v>113844</v>
      </c>
      <c r="C27" s="114">
        <v>65493</v>
      </c>
      <c r="D27" s="114">
        <v>48351</v>
      </c>
      <c r="E27" s="114">
        <v>85596</v>
      </c>
      <c r="F27" s="114">
        <v>26744</v>
      </c>
      <c r="G27" s="114">
        <v>13905</v>
      </c>
      <c r="H27" s="114">
        <v>34587</v>
      </c>
      <c r="I27" s="115">
        <v>38131</v>
      </c>
      <c r="J27" s="114">
        <v>25312</v>
      </c>
      <c r="K27" s="114">
        <v>12819</v>
      </c>
      <c r="L27" s="423">
        <v>7610</v>
      </c>
      <c r="M27" s="424">
        <v>6465</v>
      </c>
    </row>
    <row r="28" spans="1:13" ht="11.1" customHeight="1" x14ac:dyDescent="0.2">
      <c r="A28" s="422" t="s">
        <v>388</v>
      </c>
      <c r="B28" s="115">
        <v>115874</v>
      </c>
      <c r="C28" s="114">
        <v>66547</v>
      </c>
      <c r="D28" s="114">
        <v>49327</v>
      </c>
      <c r="E28" s="114">
        <v>88415</v>
      </c>
      <c r="F28" s="114">
        <v>27349</v>
      </c>
      <c r="G28" s="114">
        <v>15385</v>
      </c>
      <c r="H28" s="114">
        <v>34931</v>
      </c>
      <c r="I28" s="115">
        <v>38082</v>
      </c>
      <c r="J28" s="114">
        <v>24892</v>
      </c>
      <c r="K28" s="114">
        <v>13190</v>
      </c>
      <c r="L28" s="423">
        <v>12017</v>
      </c>
      <c r="M28" s="424">
        <v>10176</v>
      </c>
    </row>
    <row r="29" spans="1:13" s="110" customFormat="1" ht="11.1" customHeight="1" x14ac:dyDescent="0.2">
      <c r="A29" s="422" t="s">
        <v>389</v>
      </c>
      <c r="B29" s="115">
        <v>114636</v>
      </c>
      <c r="C29" s="114">
        <v>65627</v>
      </c>
      <c r="D29" s="114">
        <v>49009</v>
      </c>
      <c r="E29" s="114">
        <v>87157</v>
      </c>
      <c r="F29" s="114">
        <v>27448</v>
      </c>
      <c r="G29" s="114">
        <v>14782</v>
      </c>
      <c r="H29" s="114">
        <v>34963</v>
      </c>
      <c r="I29" s="115">
        <v>37695</v>
      </c>
      <c r="J29" s="114">
        <v>24845</v>
      </c>
      <c r="K29" s="114">
        <v>12850</v>
      </c>
      <c r="L29" s="423">
        <v>6671</v>
      </c>
      <c r="M29" s="424">
        <v>7701</v>
      </c>
    </row>
    <row r="30" spans="1:13" ht="15" customHeight="1" x14ac:dyDescent="0.2">
      <c r="A30" s="422" t="s">
        <v>394</v>
      </c>
      <c r="B30" s="115">
        <v>116187</v>
      </c>
      <c r="C30" s="114">
        <v>66466</v>
      </c>
      <c r="D30" s="114">
        <v>49721</v>
      </c>
      <c r="E30" s="114">
        <v>87807</v>
      </c>
      <c r="F30" s="114">
        <v>28358</v>
      </c>
      <c r="G30" s="114">
        <v>14554</v>
      </c>
      <c r="H30" s="114">
        <v>35690</v>
      </c>
      <c r="I30" s="115">
        <v>36674</v>
      </c>
      <c r="J30" s="114">
        <v>23959</v>
      </c>
      <c r="K30" s="114">
        <v>12715</v>
      </c>
      <c r="L30" s="423">
        <v>10186</v>
      </c>
      <c r="M30" s="424">
        <v>8653</v>
      </c>
    </row>
    <row r="31" spans="1:13" ht="11.1" customHeight="1" x14ac:dyDescent="0.2">
      <c r="A31" s="422" t="s">
        <v>387</v>
      </c>
      <c r="B31" s="115">
        <v>117125</v>
      </c>
      <c r="C31" s="114">
        <v>67127</v>
      </c>
      <c r="D31" s="114">
        <v>49998</v>
      </c>
      <c r="E31" s="114">
        <v>88212</v>
      </c>
      <c r="F31" s="114">
        <v>28898</v>
      </c>
      <c r="G31" s="114">
        <v>14239</v>
      </c>
      <c r="H31" s="114">
        <v>36342</v>
      </c>
      <c r="I31" s="115">
        <v>37161</v>
      </c>
      <c r="J31" s="114">
        <v>24194</v>
      </c>
      <c r="K31" s="114">
        <v>12967</v>
      </c>
      <c r="L31" s="423">
        <v>7673</v>
      </c>
      <c r="M31" s="424">
        <v>6929</v>
      </c>
    </row>
    <row r="32" spans="1:13" ht="11.1" customHeight="1" x14ac:dyDescent="0.2">
      <c r="A32" s="422" t="s">
        <v>388</v>
      </c>
      <c r="B32" s="115">
        <v>119763</v>
      </c>
      <c r="C32" s="114">
        <v>68624</v>
      </c>
      <c r="D32" s="114">
        <v>51139</v>
      </c>
      <c r="E32" s="114">
        <v>90527</v>
      </c>
      <c r="F32" s="114">
        <v>29229</v>
      </c>
      <c r="G32" s="114">
        <v>15645</v>
      </c>
      <c r="H32" s="114">
        <v>36828</v>
      </c>
      <c r="I32" s="115">
        <v>36883</v>
      </c>
      <c r="J32" s="114">
        <v>23614</v>
      </c>
      <c r="K32" s="114">
        <v>13269</v>
      </c>
      <c r="L32" s="423">
        <v>12190</v>
      </c>
      <c r="M32" s="424">
        <v>9982</v>
      </c>
    </row>
    <row r="33" spans="1:13" s="110" customFormat="1" ht="11.1" customHeight="1" x14ac:dyDescent="0.2">
      <c r="A33" s="422" t="s">
        <v>389</v>
      </c>
      <c r="B33" s="115">
        <v>119167</v>
      </c>
      <c r="C33" s="114">
        <v>68039</v>
      </c>
      <c r="D33" s="114">
        <v>51128</v>
      </c>
      <c r="E33" s="114">
        <v>89700</v>
      </c>
      <c r="F33" s="114">
        <v>29463</v>
      </c>
      <c r="G33" s="114">
        <v>15099</v>
      </c>
      <c r="H33" s="114">
        <v>37036</v>
      </c>
      <c r="I33" s="115">
        <v>36826</v>
      </c>
      <c r="J33" s="114">
        <v>23771</v>
      </c>
      <c r="K33" s="114">
        <v>13055</v>
      </c>
      <c r="L33" s="423">
        <v>6241</v>
      </c>
      <c r="M33" s="424">
        <v>6977</v>
      </c>
    </row>
    <row r="34" spans="1:13" ht="15" customHeight="1" x14ac:dyDescent="0.2">
      <c r="A34" s="422" t="s">
        <v>395</v>
      </c>
      <c r="B34" s="115">
        <v>119743</v>
      </c>
      <c r="C34" s="114">
        <v>68179</v>
      </c>
      <c r="D34" s="114">
        <v>51564</v>
      </c>
      <c r="E34" s="114">
        <v>89880</v>
      </c>
      <c r="F34" s="114">
        <v>29861</v>
      </c>
      <c r="G34" s="114">
        <v>14668</v>
      </c>
      <c r="H34" s="114">
        <v>37626</v>
      </c>
      <c r="I34" s="115">
        <v>36682</v>
      </c>
      <c r="J34" s="114">
        <v>23781</v>
      </c>
      <c r="K34" s="114">
        <v>12901</v>
      </c>
      <c r="L34" s="423">
        <v>8841</v>
      </c>
      <c r="M34" s="424">
        <v>8259</v>
      </c>
    </row>
    <row r="35" spans="1:13" ht="11.1" customHeight="1" x14ac:dyDescent="0.2">
      <c r="A35" s="422" t="s">
        <v>387</v>
      </c>
      <c r="B35" s="115">
        <v>120448</v>
      </c>
      <c r="C35" s="114">
        <v>68687</v>
      </c>
      <c r="D35" s="114">
        <v>51761</v>
      </c>
      <c r="E35" s="114">
        <v>90069</v>
      </c>
      <c r="F35" s="114">
        <v>30379</v>
      </c>
      <c r="G35" s="114">
        <v>14200</v>
      </c>
      <c r="H35" s="114">
        <v>38268</v>
      </c>
      <c r="I35" s="115">
        <v>37558</v>
      </c>
      <c r="J35" s="114">
        <v>24187</v>
      </c>
      <c r="K35" s="114">
        <v>13371</v>
      </c>
      <c r="L35" s="423">
        <v>8321</v>
      </c>
      <c r="M35" s="424">
        <v>7785</v>
      </c>
    </row>
    <row r="36" spans="1:13" ht="11.1" customHeight="1" x14ac:dyDescent="0.2">
      <c r="A36" s="422" t="s">
        <v>388</v>
      </c>
      <c r="B36" s="115">
        <v>123327</v>
      </c>
      <c r="C36" s="114">
        <v>70293</v>
      </c>
      <c r="D36" s="114">
        <v>53034</v>
      </c>
      <c r="E36" s="114">
        <v>92607</v>
      </c>
      <c r="F36" s="114">
        <v>30720</v>
      </c>
      <c r="G36" s="114">
        <v>15801</v>
      </c>
      <c r="H36" s="114">
        <v>38690</v>
      </c>
      <c r="I36" s="115">
        <v>37443</v>
      </c>
      <c r="J36" s="114">
        <v>23629</v>
      </c>
      <c r="K36" s="114">
        <v>13814</v>
      </c>
      <c r="L36" s="423">
        <v>12005</v>
      </c>
      <c r="M36" s="424">
        <v>9403</v>
      </c>
    </row>
    <row r="37" spans="1:13" s="110" customFormat="1" ht="11.1" customHeight="1" x14ac:dyDescent="0.2">
      <c r="A37" s="422" t="s">
        <v>389</v>
      </c>
      <c r="B37" s="115">
        <v>122504</v>
      </c>
      <c r="C37" s="114">
        <v>69551</v>
      </c>
      <c r="D37" s="114">
        <v>52953</v>
      </c>
      <c r="E37" s="114">
        <v>91701</v>
      </c>
      <c r="F37" s="114">
        <v>30803</v>
      </c>
      <c r="G37" s="114">
        <v>15292</v>
      </c>
      <c r="H37" s="114">
        <v>38848</v>
      </c>
      <c r="I37" s="115">
        <v>37093</v>
      </c>
      <c r="J37" s="114">
        <v>23499</v>
      </c>
      <c r="K37" s="114">
        <v>13594</v>
      </c>
      <c r="L37" s="423">
        <v>6820</v>
      </c>
      <c r="M37" s="424">
        <v>7484</v>
      </c>
    </row>
    <row r="38" spans="1:13" ht="15" customHeight="1" x14ac:dyDescent="0.2">
      <c r="A38" s="425" t="s">
        <v>396</v>
      </c>
      <c r="B38" s="115">
        <v>123241</v>
      </c>
      <c r="C38" s="114">
        <v>70146</v>
      </c>
      <c r="D38" s="114">
        <v>53095</v>
      </c>
      <c r="E38" s="114">
        <v>92154</v>
      </c>
      <c r="F38" s="114">
        <v>31087</v>
      </c>
      <c r="G38" s="114">
        <v>14980</v>
      </c>
      <c r="H38" s="114">
        <v>39385</v>
      </c>
      <c r="I38" s="115">
        <v>36806</v>
      </c>
      <c r="J38" s="114">
        <v>23302</v>
      </c>
      <c r="K38" s="114">
        <v>13504</v>
      </c>
      <c r="L38" s="423">
        <v>9694</v>
      </c>
      <c r="M38" s="424">
        <v>9072</v>
      </c>
    </row>
    <row r="39" spans="1:13" ht="11.1" customHeight="1" x14ac:dyDescent="0.2">
      <c r="A39" s="422" t="s">
        <v>387</v>
      </c>
      <c r="B39" s="115">
        <v>124047</v>
      </c>
      <c r="C39" s="114">
        <v>70810</v>
      </c>
      <c r="D39" s="114">
        <v>53237</v>
      </c>
      <c r="E39" s="114">
        <v>92730</v>
      </c>
      <c r="F39" s="114">
        <v>31317</v>
      </c>
      <c r="G39" s="114">
        <v>14689</v>
      </c>
      <c r="H39" s="114">
        <v>40203</v>
      </c>
      <c r="I39" s="115">
        <v>37697</v>
      </c>
      <c r="J39" s="114">
        <v>23828</v>
      </c>
      <c r="K39" s="114">
        <v>13869</v>
      </c>
      <c r="L39" s="423">
        <v>9463</v>
      </c>
      <c r="M39" s="424">
        <v>8593</v>
      </c>
    </row>
    <row r="40" spans="1:13" ht="11.1" customHeight="1" x14ac:dyDescent="0.2">
      <c r="A40" s="425" t="s">
        <v>388</v>
      </c>
      <c r="B40" s="115">
        <v>126282</v>
      </c>
      <c r="C40" s="114">
        <v>72046</v>
      </c>
      <c r="D40" s="114">
        <v>54236</v>
      </c>
      <c r="E40" s="114">
        <v>94567</v>
      </c>
      <c r="F40" s="114">
        <v>31715</v>
      </c>
      <c r="G40" s="114">
        <v>16276</v>
      </c>
      <c r="H40" s="114">
        <v>40680</v>
      </c>
      <c r="I40" s="115">
        <v>37565</v>
      </c>
      <c r="J40" s="114">
        <v>23119</v>
      </c>
      <c r="K40" s="114">
        <v>14446</v>
      </c>
      <c r="L40" s="423">
        <v>13264</v>
      </c>
      <c r="M40" s="424">
        <v>10961</v>
      </c>
    </row>
    <row r="41" spans="1:13" s="110" customFormat="1" ht="11.1" customHeight="1" x14ac:dyDescent="0.2">
      <c r="A41" s="422" t="s">
        <v>389</v>
      </c>
      <c r="B41" s="115">
        <v>125593</v>
      </c>
      <c r="C41" s="114">
        <v>71527</v>
      </c>
      <c r="D41" s="114">
        <v>54066</v>
      </c>
      <c r="E41" s="114">
        <v>93670</v>
      </c>
      <c r="F41" s="114">
        <v>31923</v>
      </c>
      <c r="G41" s="114">
        <v>15676</v>
      </c>
      <c r="H41" s="114">
        <v>40939</v>
      </c>
      <c r="I41" s="115">
        <v>37324</v>
      </c>
      <c r="J41" s="114">
        <v>23027</v>
      </c>
      <c r="K41" s="114">
        <v>14297</v>
      </c>
      <c r="L41" s="423">
        <v>7592</v>
      </c>
      <c r="M41" s="424">
        <v>8562</v>
      </c>
    </row>
    <row r="42" spans="1:13" ht="15" customHeight="1" x14ac:dyDescent="0.2">
      <c r="A42" s="422" t="s">
        <v>397</v>
      </c>
      <c r="B42" s="115">
        <v>126696</v>
      </c>
      <c r="C42" s="114">
        <v>72310</v>
      </c>
      <c r="D42" s="114">
        <v>54386</v>
      </c>
      <c r="E42" s="114">
        <v>94588</v>
      </c>
      <c r="F42" s="114">
        <v>32108</v>
      </c>
      <c r="G42" s="114">
        <v>15323</v>
      </c>
      <c r="H42" s="114">
        <v>41489</v>
      </c>
      <c r="I42" s="115">
        <v>37103</v>
      </c>
      <c r="J42" s="114">
        <v>22903</v>
      </c>
      <c r="K42" s="114">
        <v>14200</v>
      </c>
      <c r="L42" s="423">
        <v>10629</v>
      </c>
      <c r="M42" s="424">
        <v>9463</v>
      </c>
    </row>
    <row r="43" spans="1:13" ht="11.1" customHeight="1" x14ac:dyDescent="0.2">
      <c r="A43" s="422" t="s">
        <v>387</v>
      </c>
      <c r="B43" s="115">
        <v>127816</v>
      </c>
      <c r="C43" s="114">
        <v>73073</v>
      </c>
      <c r="D43" s="114">
        <v>54743</v>
      </c>
      <c r="E43" s="114">
        <v>95434</v>
      </c>
      <c r="F43" s="114">
        <v>32382</v>
      </c>
      <c r="G43" s="114">
        <v>15032</v>
      </c>
      <c r="H43" s="114">
        <v>42076</v>
      </c>
      <c r="I43" s="115">
        <v>37947</v>
      </c>
      <c r="J43" s="114">
        <v>23424</v>
      </c>
      <c r="K43" s="114">
        <v>14523</v>
      </c>
      <c r="L43" s="423">
        <v>10320</v>
      </c>
      <c r="M43" s="424">
        <v>9579</v>
      </c>
    </row>
    <row r="44" spans="1:13" ht="11.1" customHeight="1" x14ac:dyDescent="0.2">
      <c r="A44" s="422" t="s">
        <v>388</v>
      </c>
      <c r="B44" s="115">
        <v>130442</v>
      </c>
      <c r="C44" s="114">
        <v>74531</v>
      </c>
      <c r="D44" s="114">
        <v>55911</v>
      </c>
      <c r="E44" s="114">
        <v>97476</v>
      </c>
      <c r="F44" s="114">
        <v>32966</v>
      </c>
      <c r="G44" s="114">
        <v>16655</v>
      </c>
      <c r="H44" s="114">
        <v>42582</v>
      </c>
      <c r="I44" s="115">
        <v>37913</v>
      </c>
      <c r="J44" s="114">
        <v>22832</v>
      </c>
      <c r="K44" s="114">
        <v>15081</v>
      </c>
      <c r="L44" s="423">
        <v>13525</v>
      </c>
      <c r="M44" s="424">
        <v>11244</v>
      </c>
    </row>
    <row r="45" spans="1:13" s="110" customFormat="1" ht="11.1" customHeight="1" x14ac:dyDescent="0.2">
      <c r="A45" s="422" t="s">
        <v>389</v>
      </c>
      <c r="B45" s="115">
        <v>130023</v>
      </c>
      <c r="C45" s="114">
        <v>74147</v>
      </c>
      <c r="D45" s="114">
        <v>55876</v>
      </c>
      <c r="E45" s="114">
        <v>96943</v>
      </c>
      <c r="F45" s="114">
        <v>33080</v>
      </c>
      <c r="G45" s="114">
        <v>16094</v>
      </c>
      <c r="H45" s="114">
        <v>42891</v>
      </c>
      <c r="I45" s="115">
        <v>37426</v>
      </c>
      <c r="J45" s="114">
        <v>22613</v>
      </c>
      <c r="K45" s="114">
        <v>14813</v>
      </c>
      <c r="L45" s="423">
        <v>8513</v>
      </c>
      <c r="M45" s="424">
        <v>9099</v>
      </c>
    </row>
    <row r="46" spans="1:13" ht="15" customHeight="1" x14ac:dyDescent="0.2">
      <c r="A46" s="422" t="s">
        <v>398</v>
      </c>
      <c r="B46" s="115">
        <v>130684</v>
      </c>
      <c r="C46" s="114">
        <v>74470</v>
      </c>
      <c r="D46" s="114">
        <v>56214</v>
      </c>
      <c r="E46" s="114">
        <v>97397</v>
      </c>
      <c r="F46" s="114">
        <v>33287</v>
      </c>
      <c r="G46" s="114">
        <v>15826</v>
      </c>
      <c r="H46" s="114">
        <v>43328</v>
      </c>
      <c r="I46" s="115">
        <v>37224</v>
      </c>
      <c r="J46" s="114">
        <v>22455</v>
      </c>
      <c r="K46" s="114">
        <v>14769</v>
      </c>
      <c r="L46" s="423">
        <v>11753</v>
      </c>
      <c r="M46" s="424">
        <v>10941</v>
      </c>
    </row>
    <row r="47" spans="1:13" ht="11.1" customHeight="1" x14ac:dyDescent="0.2">
      <c r="A47" s="422" t="s">
        <v>387</v>
      </c>
      <c r="B47" s="115">
        <v>130773</v>
      </c>
      <c r="C47" s="114">
        <v>74528</v>
      </c>
      <c r="D47" s="114">
        <v>56245</v>
      </c>
      <c r="E47" s="114">
        <v>97050</v>
      </c>
      <c r="F47" s="114">
        <v>33723</v>
      </c>
      <c r="G47" s="114">
        <v>15231</v>
      </c>
      <c r="H47" s="114">
        <v>43829</v>
      </c>
      <c r="I47" s="115">
        <v>38054</v>
      </c>
      <c r="J47" s="114">
        <v>22988</v>
      </c>
      <c r="K47" s="114">
        <v>15066</v>
      </c>
      <c r="L47" s="423">
        <v>9291</v>
      </c>
      <c r="M47" s="424">
        <v>9365</v>
      </c>
    </row>
    <row r="48" spans="1:13" ht="11.1" customHeight="1" x14ac:dyDescent="0.2">
      <c r="A48" s="422" t="s">
        <v>388</v>
      </c>
      <c r="B48" s="115">
        <v>133827</v>
      </c>
      <c r="C48" s="114">
        <v>76132</v>
      </c>
      <c r="D48" s="114">
        <v>57695</v>
      </c>
      <c r="E48" s="114">
        <v>99322</v>
      </c>
      <c r="F48" s="114">
        <v>34505</v>
      </c>
      <c r="G48" s="114">
        <v>16929</v>
      </c>
      <c r="H48" s="114">
        <v>44498</v>
      </c>
      <c r="I48" s="115">
        <v>37805</v>
      </c>
      <c r="J48" s="114">
        <v>22240</v>
      </c>
      <c r="K48" s="114">
        <v>15565</v>
      </c>
      <c r="L48" s="423">
        <v>13762</v>
      </c>
      <c r="M48" s="424">
        <v>11303</v>
      </c>
    </row>
    <row r="49" spans="1:17" s="110" customFormat="1" ht="11.1" customHeight="1" x14ac:dyDescent="0.2">
      <c r="A49" s="422" t="s">
        <v>389</v>
      </c>
      <c r="B49" s="115">
        <v>132827</v>
      </c>
      <c r="C49" s="114">
        <v>74984</v>
      </c>
      <c r="D49" s="114">
        <v>57843</v>
      </c>
      <c r="E49" s="114">
        <v>98013</v>
      </c>
      <c r="F49" s="114">
        <v>34814</v>
      </c>
      <c r="G49" s="114">
        <v>16253</v>
      </c>
      <c r="H49" s="114">
        <v>44618</v>
      </c>
      <c r="I49" s="115">
        <v>37673</v>
      </c>
      <c r="J49" s="114">
        <v>22357</v>
      </c>
      <c r="K49" s="114">
        <v>15316</v>
      </c>
      <c r="L49" s="423">
        <v>7952</v>
      </c>
      <c r="M49" s="424">
        <v>9347</v>
      </c>
    </row>
    <row r="50" spans="1:17" ht="15" customHeight="1" x14ac:dyDescent="0.2">
      <c r="A50" s="422" t="s">
        <v>399</v>
      </c>
      <c r="B50" s="143">
        <v>132601</v>
      </c>
      <c r="C50" s="144">
        <v>74738</v>
      </c>
      <c r="D50" s="144">
        <v>57863</v>
      </c>
      <c r="E50" s="144">
        <v>97589</v>
      </c>
      <c r="F50" s="144">
        <v>35012</v>
      </c>
      <c r="G50" s="144">
        <v>15839</v>
      </c>
      <c r="H50" s="144">
        <v>44707</v>
      </c>
      <c r="I50" s="143">
        <v>36699</v>
      </c>
      <c r="J50" s="144">
        <v>21821</v>
      </c>
      <c r="K50" s="144">
        <v>14878</v>
      </c>
      <c r="L50" s="426">
        <v>10644</v>
      </c>
      <c r="M50" s="427">
        <v>10994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1.466897248324202</v>
      </c>
      <c r="C6" s="480">
        <f>'Tabelle 3.3'!J11</f>
        <v>-1.4103803997421018</v>
      </c>
      <c r="D6" s="481">
        <f t="shared" ref="D6:E9" si="0">IF(OR(AND(B6&gt;=-50,B6&lt;=50),ISNUMBER(B6)=FALSE),B6,"")</f>
        <v>1.466897248324202</v>
      </c>
      <c r="E6" s="481">
        <f t="shared" si="0"/>
        <v>-1.4103803997421018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1.466897248324202</v>
      </c>
      <c r="C14" s="480">
        <f>'Tabelle 3.3'!J11</f>
        <v>-1.4103803997421018</v>
      </c>
      <c r="D14" s="481">
        <f>IF(OR(AND(B14&gt;=-50,B14&lt;=50),ISNUMBER(B14)=FALSE),B14,"")</f>
        <v>1.466897248324202</v>
      </c>
      <c r="E14" s="481">
        <f>IF(OR(AND(C14&gt;=-50,C14&lt;=50),ISNUMBER(C14)=FALSE),C14,"")</f>
        <v>-1.4103803997421018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1.0702652396463472</v>
      </c>
      <c r="C15" s="480">
        <f>'Tabelle 3.3'!J12</f>
        <v>2.9431438127090299</v>
      </c>
      <c r="D15" s="481">
        <f t="shared" ref="D15:E45" si="3">IF(OR(AND(B15&gt;=-50,B15&lt;=50),ISNUMBER(B15)=FALSE),B15,"")</f>
        <v>1.0702652396463472</v>
      </c>
      <c r="E15" s="481">
        <f t="shared" si="3"/>
        <v>2.9431438127090299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-0.43360433604336046</v>
      </c>
      <c r="C16" s="480">
        <f>'Tabelle 3.3'!J13</f>
        <v>4.8433048433048436</v>
      </c>
      <c r="D16" s="481">
        <f t="shared" si="3"/>
        <v>-0.43360433604336046</v>
      </c>
      <c r="E16" s="481">
        <f t="shared" si="3"/>
        <v>4.8433048433048436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-2.2254780609796145</v>
      </c>
      <c r="C17" s="480">
        <f>'Tabelle 3.3'!J14</f>
        <v>-2.9426816786079835</v>
      </c>
      <c r="D17" s="481">
        <f t="shared" si="3"/>
        <v>-2.2254780609796145</v>
      </c>
      <c r="E17" s="481">
        <f t="shared" si="3"/>
        <v>-2.9426816786079835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-2.8204449152542375</v>
      </c>
      <c r="C18" s="480">
        <f>'Tabelle 3.3'!J15</f>
        <v>-6.5034965034965033</v>
      </c>
      <c r="D18" s="481">
        <f t="shared" si="3"/>
        <v>-2.8204449152542375</v>
      </c>
      <c r="E18" s="481">
        <f t="shared" si="3"/>
        <v>-6.5034965034965033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-2.7801322258009833</v>
      </c>
      <c r="C19" s="480">
        <f>'Tabelle 3.3'!J16</f>
        <v>-4.9416609471516812</v>
      </c>
      <c r="D19" s="481">
        <f t="shared" si="3"/>
        <v>-2.7801322258009833</v>
      </c>
      <c r="E19" s="481">
        <f t="shared" si="3"/>
        <v>-4.9416609471516812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0.54524020041261423</v>
      </c>
      <c r="C20" s="480">
        <f>'Tabelle 3.3'!J17</f>
        <v>4.8971596474045054</v>
      </c>
      <c r="D20" s="481">
        <f t="shared" si="3"/>
        <v>0.54524020041261423</v>
      </c>
      <c r="E20" s="481">
        <f t="shared" si="3"/>
        <v>4.8971596474045054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2.9123173277661794</v>
      </c>
      <c r="C21" s="480">
        <f>'Tabelle 3.3'!J18</f>
        <v>-0.35377358490566035</v>
      </c>
      <c r="D21" s="481">
        <f t="shared" si="3"/>
        <v>2.9123173277661794</v>
      </c>
      <c r="E21" s="481">
        <f t="shared" si="3"/>
        <v>-0.35377358490566035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4.9623250807319694</v>
      </c>
      <c r="C22" s="480">
        <f>'Tabelle 3.3'!J19</f>
        <v>1.2083333333333333</v>
      </c>
      <c r="D22" s="481">
        <f t="shared" si="3"/>
        <v>4.9623250807319694</v>
      </c>
      <c r="E22" s="481">
        <f t="shared" si="3"/>
        <v>1.2083333333333333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1.256802280383519</v>
      </c>
      <c r="C23" s="480">
        <f>'Tabelle 3.3'!J20</f>
        <v>-3.316138540899042</v>
      </c>
      <c r="D23" s="481">
        <f t="shared" si="3"/>
        <v>1.256802280383519</v>
      </c>
      <c r="E23" s="481">
        <f t="shared" si="3"/>
        <v>-3.316138540899042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3.7690457097032879</v>
      </c>
      <c r="C24" s="480">
        <f>'Tabelle 3.3'!J21</f>
        <v>-7.4809466506217408</v>
      </c>
      <c r="D24" s="481">
        <f t="shared" si="3"/>
        <v>3.7690457097032879</v>
      </c>
      <c r="E24" s="481">
        <f t="shared" si="3"/>
        <v>-7.4809466506217408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4.5614035087719298</v>
      </c>
      <c r="C25" s="480">
        <f>'Tabelle 3.3'!J22</f>
        <v>3.7815126050420167</v>
      </c>
      <c r="D25" s="481">
        <f t="shared" si="3"/>
        <v>4.5614035087719298</v>
      </c>
      <c r="E25" s="481">
        <f t="shared" si="3"/>
        <v>3.7815126050420167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0.36978341257263603</v>
      </c>
      <c r="C26" s="480">
        <f>'Tabelle 3.3'!J23</f>
        <v>4.1994750656167978</v>
      </c>
      <c r="D26" s="481">
        <f t="shared" si="3"/>
        <v>0.36978341257263603</v>
      </c>
      <c r="E26" s="481">
        <f t="shared" si="3"/>
        <v>4.1994750656167978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1.8083519761372111</v>
      </c>
      <c r="C27" s="480">
        <f>'Tabelle 3.3'!J24</f>
        <v>1.1814345991561181</v>
      </c>
      <c r="D27" s="481">
        <f t="shared" si="3"/>
        <v>1.8083519761372111</v>
      </c>
      <c r="E27" s="481">
        <f t="shared" si="3"/>
        <v>1.1814345991561181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25.366262034323984</v>
      </c>
      <c r="C28" s="480">
        <f>'Tabelle 3.3'!J25</f>
        <v>-1.5471892728210417</v>
      </c>
      <c r="D28" s="481">
        <f t="shared" si="3"/>
        <v>25.366262034323984</v>
      </c>
      <c r="E28" s="481">
        <f t="shared" si="3"/>
        <v>-1.5471892728210417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-4.6656298600311041</v>
      </c>
      <c r="C29" s="480">
        <f>'Tabelle 3.3'!J26</f>
        <v>0</v>
      </c>
      <c r="D29" s="481">
        <f t="shared" si="3"/>
        <v>-4.6656298600311041</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3.0177514792899407</v>
      </c>
      <c r="C30" s="480">
        <f>'Tabelle 3.3'!J27</f>
        <v>-3.2653061224489797</v>
      </c>
      <c r="D30" s="481">
        <f t="shared" si="3"/>
        <v>3.0177514792899407</v>
      </c>
      <c r="E30" s="481">
        <f t="shared" si="3"/>
        <v>-3.2653061224489797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4.742625795257374</v>
      </c>
      <c r="C31" s="480">
        <f>'Tabelle 3.3'!J28</f>
        <v>-3.3175355450236967</v>
      </c>
      <c r="D31" s="481">
        <f t="shared" si="3"/>
        <v>4.742625795257374</v>
      </c>
      <c r="E31" s="481">
        <f t="shared" si="3"/>
        <v>-3.3175355450236967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3.5988677719369186</v>
      </c>
      <c r="C32" s="480">
        <f>'Tabelle 3.3'!J29</f>
        <v>-0.84661354581673309</v>
      </c>
      <c r="D32" s="481">
        <f t="shared" si="3"/>
        <v>3.5988677719369186</v>
      </c>
      <c r="E32" s="481">
        <f t="shared" si="3"/>
        <v>-0.84661354581673309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4.2091699774508751</v>
      </c>
      <c r="C33" s="480">
        <f>'Tabelle 3.3'!J30</f>
        <v>0.59276822762299941</v>
      </c>
      <c r="D33" s="481">
        <f t="shared" si="3"/>
        <v>4.2091699774508751</v>
      </c>
      <c r="E33" s="481">
        <f t="shared" si="3"/>
        <v>0.59276822762299941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1.1724137931034482</v>
      </c>
      <c r="C34" s="480">
        <f>'Tabelle 3.3'!J31</f>
        <v>-1.325940212150434</v>
      </c>
      <c r="D34" s="481">
        <f t="shared" si="3"/>
        <v>1.1724137931034482</v>
      </c>
      <c r="E34" s="481">
        <f t="shared" si="3"/>
        <v>-1.325940212150434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1.0702652396463472</v>
      </c>
      <c r="C37" s="480">
        <f>'Tabelle 3.3'!J34</f>
        <v>2.9431438127090299</v>
      </c>
      <c r="D37" s="481">
        <f t="shared" si="3"/>
        <v>1.0702652396463472</v>
      </c>
      <c r="E37" s="481">
        <f t="shared" si="3"/>
        <v>2.9431438127090299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-1.1957970673567004</v>
      </c>
      <c r="C38" s="480">
        <f>'Tabelle 3.3'!J35</f>
        <v>-1.746431570109152</v>
      </c>
      <c r="D38" s="481">
        <f t="shared" si="3"/>
        <v>-1.1957970673567004</v>
      </c>
      <c r="E38" s="481">
        <f t="shared" si="3"/>
        <v>-1.746431570109152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3.2287192188124814</v>
      </c>
      <c r="C39" s="480">
        <f>'Tabelle 3.3'!J36</f>
        <v>-1.5651765021999799</v>
      </c>
      <c r="D39" s="481">
        <f t="shared" si="3"/>
        <v>3.2287192188124814</v>
      </c>
      <c r="E39" s="481">
        <f t="shared" si="3"/>
        <v>-1.5651765021999799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3.2287192188124814</v>
      </c>
      <c r="C45" s="480">
        <f>'Tabelle 3.3'!J36</f>
        <v>-1.5651765021999799</v>
      </c>
      <c r="D45" s="481">
        <f t="shared" si="3"/>
        <v>3.2287192188124814</v>
      </c>
      <c r="E45" s="481">
        <f t="shared" si="3"/>
        <v>-1.5651765021999799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112701</v>
      </c>
      <c r="C51" s="487">
        <v>24719</v>
      </c>
      <c r="D51" s="487">
        <v>12398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113844</v>
      </c>
      <c r="C52" s="487">
        <v>25312</v>
      </c>
      <c r="D52" s="487">
        <v>12819</v>
      </c>
      <c r="E52" s="488">
        <f t="shared" ref="E52:G70" si="11">IF($A$51=37802,IF(COUNTBLANK(B$51:B$70)&gt;0,#N/A,B52/B$51*100),IF(COUNTBLANK(B$51:B$75)&gt;0,#N/A,B52/B$51*100))</f>
        <v>101.01418798413502</v>
      </c>
      <c r="F52" s="488">
        <f t="shared" si="11"/>
        <v>102.39896435939966</v>
      </c>
      <c r="G52" s="488">
        <f t="shared" si="11"/>
        <v>103.39570898532023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115874</v>
      </c>
      <c r="C53" s="487">
        <v>24892</v>
      </c>
      <c r="D53" s="487">
        <v>13190</v>
      </c>
      <c r="E53" s="488">
        <f t="shared" si="11"/>
        <v>102.81541423767312</v>
      </c>
      <c r="F53" s="488">
        <f t="shared" si="11"/>
        <v>100.69986649945386</v>
      </c>
      <c r="G53" s="488">
        <f t="shared" si="11"/>
        <v>106.38812711727698</v>
      </c>
      <c r="H53" s="489">
        <f>IF(ISERROR(L53)=TRUE,IF(MONTH(A53)=MONTH(MAX(A$51:A$75)),A53,""),"")</f>
        <v>41883</v>
      </c>
      <c r="I53" s="488">
        <f t="shared" si="12"/>
        <v>102.81541423767312</v>
      </c>
      <c r="J53" s="488">
        <f t="shared" si="10"/>
        <v>100.69986649945386</v>
      </c>
      <c r="K53" s="488">
        <f t="shared" si="10"/>
        <v>106.38812711727698</v>
      </c>
      <c r="L53" s="488" t="e">
        <f t="shared" si="13"/>
        <v>#N/A</v>
      </c>
    </row>
    <row r="54" spans="1:14" ht="15" customHeight="1" x14ac:dyDescent="0.2">
      <c r="A54" s="490" t="s">
        <v>462</v>
      </c>
      <c r="B54" s="487">
        <v>114636</v>
      </c>
      <c r="C54" s="487">
        <v>24845</v>
      </c>
      <c r="D54" s="487">
        <v>12850</v>
      </c>
      <c r="E54" s="488">
        <f t="shared" si="11"/>
        <v>101.71693241408684</v>
      </c>
      <c r="F54" s="488">
        <f t="shared" si="11"/>
        <v>100.50972935798374</v>
      </c>
      <c r="G54" s="488">
        <f t="shared" si="11"/>
        <v>103.64574931440555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116187</v>
      </c>
      <c r="C55" s="487">
        <v>23959</v>
      </c>
      <c r="D55" s="487">
        <v>12715</v>
      </c>
      <c r="E55" s="488">
        <f t="shared" si="11"/>
        <v>103.09314025607581</v>
      </c>
      <c r="F55" s="488">
        <f t="shared" si="11"/>
        <v>96.925441967717134</v>
      </c>
      <c r="G55" s="488">
        <f t="shared" si="11"/>
        <v>102.55686401032425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117125</v>
      </c>
      <c r="C56" s="487">
        <v>24194</v>
      </c>
      <c r="D56" s="487">
        <v>12967</v>
      </c>
      <c r="E56" s="488">
        <f t="shared" si="11"/>
        <v>103.92543100771067</v>
      </c>
      <c r="F56" s="488">
        <f t="shared" si="11"/>
        <v>97.876127675067764</v>
      </c>
      <c r="G56" s="488">
        <f t="shared" si="11"/>
        <v>104.58944991127601</v>
      </c>
      <c r="H56" s="489" t="str">
        <f t="shared" si="14"/>
        <v/>
      </c>
      <c r="I56" s="488" t="str">
        <f t="shared" si="12"/>
        <v/>
      </c>
      <c r="J56" s="488" t="str">
        <f t="shared" si="10"/>
        <v/>
      </c>
      <c r="K56" s="488" t="str">
        <f t="shared" si="10"/>
        <v/>
      </c>
      <c r="L56" s="488" t="e">
        <f t="shared" si="13"/>
        <v>#N/A</v>
      </c>
    </row>
    <row r="57" spans="1:14" ht="15" customHeight="1" x14ac:dyDescent="0.2">
      <c r="A57" s="490">
        <v>42248</v>
      </c>
      <c r="B57" s="487">
        <v>119763</v>
      </c>
      <c r="C57" s="487">
        <v>23614</v>
      </c>
      <c r="D57" s="487">
        <v>13269</v>
      </c>
      <c r="E57" s="488">
        <f t="shared" si="11"/>
        <v>106.26613783373706</v>
      </c>
      <c r="F57" s="488">
        <f t="shared" si="11"/>
        <v>95.529754439904522</v>
      </c>
      <c r="G57" s="488">
        <f t="shared" si="11"/>
        <v>107.02532666559121</v>
      </c>
      <c r="H57" s="489">
        <f t="shared" si="14"/>
        <v>42248</v>
      </c>
      <c r="I57" s="488">
        <f t="shared" si="12"/>
        <v>106.26613783373706</v>
      </c>
      <c r="J57" s="488">
        <f t="shared" si="10"/>
        <v>95.529754439904522</v>
      </c>
      <c r="K57" s="488">
        <f t="shared" si="10"/>
        <v>107.02532666559121</v>
      </c>
      <c r="L57" s="488" t="e">
        <f t="shared" si="13"/>
        <v>#N/A</v>
      </c>
    </row>
    <row r="58" spans="1:14" ht="15" customHeight="1" x14ac:dyDescent="0.2">
      <c r="A58" s="490" t="s">
        <v>465</v>
      </c>
      <c r="B58" s="487">
        <v>119167</v>
      </c>
      <c r="C58" s="487">
        <v>23771</v>
      </c>
      <c r="D58" s="487">
        <v>13055</v>
      </c>
      <c r="E58" s="488">
        <f t="shared" si="11"/>
        <v>105.73730490412684</v>
      </c>
      <c r="F58" s="488">
        <f t="shared" si="11"/>
        <v>96.16489340183665</v>
      </c>
      <c r="G58" s="488">
        <f t="shared" si="11"/>
        <v>105.29924181319568</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119743</v>
      </c>
      <c r="C59" s="487">
        <v>23781</v>
      </c>
      <c r="D59" s="487">
        <v>12901</v>
      </c>
      <c r="E59" s="488">
        <f t="shared" si="11"/>
        <v>106.24839176227363</v>
      </c>
      <c r="F59" s="488">
        <f t="shared" si="11"/>
        <v>96.205348112787732</v>
      </c>
      <c r="G59" s="488">
        <f t="shared" si="11"/>
        <v>104.05710598483626</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120448</v>
      </c>
      <c r="C60" s="487">
        <v>24187</v>
      </c>
      <c r="D60" s="487">
        <v>13371</v>
      </c>
      <c r="E60" s="488">
        <f t="shared" si="11"/>
        <v>106.87394078135952</v>
      </c>
      <c r="F60" s="488">
        <f t="shared" si="11"/>
        <v>97.847809377402001</v>
      </c>
      <c r="G60" s="488">
        <f t="shared" si="11"/>
        <v>107.84804000645265</v>
      </c>
      <c r="H60" s="489" t="str">
        <f t="shared" si="14"/>
        <v/>
      </c>
      <c r="I60" s="488" t="str">
        <f t="shared" si="12"/>
        <v/>
      </c>
      <c r="J60" s="488" t="str">
        <f t="shared" si="10"/>
        <v/>
      </c>
      <c r="K60" s="488" t="str">
        <f t="shared" si="10"/>
        <v/>
      </c>
      <c r="L60" s="488" t="e">
        <f t="shared" si="13"/>
        <v>#N/A</v>
      </c>
    </row>
    <row r="61" spans="1:14" ht="15" customHeight="1" x14ac:dyDescent="0.2">
      <c r="A61" s="490">
        <v>42614</v>
      </c>
      <c r="B61" s="487">
        <v>123327</v>
      </c>
      <c r="C61" s="487">
        <v>23629</v>
      </c>
      <c r="D61" s="487">
        <v>13814</v>
      </c>
      <c r="E61" s="488">
        <f t="shared" si="11"/>
        <v>109.42848776852023</v>
      </c>
      <c r="F61" s="488">
        <f t="shared" si="11"/>
        <v>95.590436506331173</v>
      </c>
      <c r="G61" s="488">
        <f t="shared" si="11"/>
        <v>111.42119696725278</v>
      </c>
      <c r="H61" s="489">
        <f t="shared" si="14"/>
        <v>42614</v>
      </c>
      <c r="I61" s="488">
        <f t="shared" si="12"/>
        <v>109.42848776852023</v>
      </c>
      <c r="J61" s="488">
        <f t="shared" si="10"/>
        <v>95.590436506331173</v>
      </c>
      <c r="K61" s="488">
        <f t="shared" si="10"/>
        <v>111.42119696725278</v>
      </c>
      <c r="L61" s="488" t="e">
        <f t="shared" si="13"/>
        <v>#N/A</v>
      </c>
    </row>
    <row r="62" spans="1:14" ht="15" customHeight="1" x14ac:dyDescent="0.2">
      <c r="A62" s="490" t="s">
        <v>468</v>
      </c>
      <c r="B62" s="487">
        <v>122504</v>
      </c>
      <c r="C62" s="487">
        <v>23499</v>
      </c>
      <c r="D62" s="487">
        <v>13594</v>
      </c>
      <c r="E62" s="488">
        <f t="shared" si="11"/>
        <v>108.69823692780012</v>
      </c>
      <c r="F62" s="488">
        <f t="shared" si="11"/>
        <v>95.064525263966999</v>
      </c>
      <c r="G62" s="488">
        <f t="shared" si="11"/>
        <v>109.64671721245362</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123241</v>
      </c>
      <c r="C63" s="487">
        <v>23302</v>
      </c>
      <c r="D63" s="487">
        <v>13504</v>
      </c>
      <c r="E63" s="488">
        <f t="shared" si="11"/>
        <v>109.3521796612275</v>
      </c>
      <c r="F63" s="488">
        <f t="shared" si="11"/>
        <v>94.267567458230502</v>
      </c>
      <c r="G63" s="488">
        <f t="shared" si="11"/>
        <v>108.92079367639941</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124047</v>
      </c>
      <c r="C64" s="487">
        <v>23828</v>
      </c>
      <c r="D64" s="487">
        <v>13869</v>
      </c>
      <c r="E64" s="488">
        <f t="shared" si="11"/>
        <v>110.06734634120372</v>
      </c>
      <c r="F64" s="488">
        <f t="shared" si="11"/>
        <v>96.395485254257864</v>
      </c>
      <c r="G64" s="488">
        <f t="shared" si="11"/>
        <v>111.86481690595258</v>
      </c>
      <c r="H64" s="489" t="str">
        <f t="shared" si="14"/>
        <v/>
      </c>
      <c r="I64" s="488" t="str">
        <f t="shared" si="12"/>
        <v/>
      </c>
      <c r="J64" s="488" t="str">
        <f t="shared" si="10"/>
        <v/>
      </c>
      <c r="K64" s="488" t="str">
        <f t="shared" si="10"/>
        <v/>
      </c>
      <c r="L64" s="488" t="e">
        <f t="shared" si="13"/>
        <v>#N/A</v>
      </c>
    </row>
    <row r="65" spans="1:12" ht="15" customHeight="1" x14ac:dyDescent="0.2">
      <c r="A65" s="490">
        <v>42979</v>
      </c>
      <c r="B65" s="487">
        <v>126282</v>
      </c>
      <c r="C65" s="487">
        <v>23119</v>
      </c>
      <c r="D65" s="487">
        <v>14446</v>
      </c>
      <c r="E65" s="488">
        <f t="shared" si="11"/>
        <v>112.05046982724201</v>
      </c>
      <c r="F65" s="488">
        <f t="shared" si="11"/>
        <v>93.527246247825559</v>
      </c>
      <c r="G65" s="488">
        <f t="shared" si="11"/>
        <v>116.51879335376674</v>
      </c>
      <c r="H65" s="489">
        <f t="shared" si="14"/>
        <v>42979</v>
      </c>
      <c r="I65" s="488">
        <f t="shared" si="12"/>
        <v>112.05046982724201</v>
      </c>
      <c r="J65" s="488">
        <f t="shared" si="10"/>
        <v>93.527246247825559</v>
      </c>
      <c r="K65" s="488">
        <f t="shared" si="10"/>
        <v>116.51879335376674</v>
      </c>
      <c r="L65" s="488" t="e">
        <f t="shared" si="13"/>
        <v>#N/A</v>
      </c>
    </row>
    <row r="66" spans="1:12" ht="15" customHeight="1" x14ac:dyDescent="0.2">
      <c r="A66" s="490" t="s">
        <v>471</v>
      </c>
      <c r="B66" s="487">
        <v>125593</v>
      </c>
      <c r="C66" s="487">
        <v>23027</v>
      </c>
      <c r="D66" s="487">
        <v>14297</v>
      </c>
      <c r="E66" s="488">
        <f t="shared" si="11"/>
        <v>111.43911766532683</v>
      </c>
      <c r="F66" s="488">
        <f t="shared" si="11"/>
        <v>93.155062907075532</v>
      </c>
      <c r="G66" s="488">
        <f t="shared" si="11"/>
        <v>115.31698661074368</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126696</v>
      </c>
      <c r="C67" s="487">
        <v>22903</v>
      </c>
      <c r="D67" s="487">
        <v>14200</v>
      </c>
      <c r="E67" s="488">
        <f t="shared" si="11"/>
        <v>112.417813506535</v>
      </c>
      <c r="F67" s="488">
        <f t="shared" si="11"/>
        <v>92.65342449128201</v>
      </c>
      <c r="G67" s="488">
        <f t="shared" si="11"/>
        <v>114.53460235521857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127816</v>
      </c>
      <c r="C68" s="487">
        <v>23424</v>
      </c>
      <c r="D68" s="487">
        <v>14523</v>
      </c>
      <c r="E68" s="488">
        <f t="shared" si="11"/>
        <v>113.41159350848706</v>
      </c>
      <c r="F68" s="488">
        <f t="shared" si="11"/>
        <v>94.761114931833816</v>
      </c>
      <c r="G68" s="488">
        <f t="shared" si="11"/>
        <v>117.13986126794644</v>
      </c>
      <c r="H68" s="489" t="str">
        <f t="shared" si="14"/>
        <v/>
      </c>
      <c r="I68" s="488" t="str">
        <f t="shared" si="12"/>
        <v/>
      </c>
      <c r="J68" s="488" t="str">
        <f t="shared" si="12"/>
        <v/>
      </c>
      <c r="K68" s="488" t="str">
        <f t="shared" si="12"/>
        <v/>
      </c>
      <c r="L68" s="488" t="e">
        <f t="shared" si="13"/>
        <v>#N/A</v>
      </c>
    </row>
    <row r="69" spans="1:12" ht="15" customHeight="1" x14ac:dyDescent="0.2">
      <c r="A69" s="490">
        <v>43344</v>
      </c>
      <c r="B69" s="487">
        <v>130442</v>
      </c>
      <c r="C69" s="487">
        <v>22832</v>
      </c>
      <c r="D69" s="487">
        <v>15081</v>
      </c>
      <c r="E69" s="488">
        <f t="shared" si="11"/>
        <v>115.74165269163539</v>
      </c>
      <c r="F69" s="488">
        <f t="shared" si="11"/>
        <v>92.366196043529271</v>
      </c>
      <c r="G69" s="488">
        <f t="shared" si="11"/>
        <v>121.6405871914825</v>
      </c>
      <c r="H69" s="489">
        <f t="shared" si="14"/>
        <v>43344</v>
      </c>
      <c r="I69" s="488">
        <f t="shared" si="12"/>
        <v>115.74165269163539</v>
      </c>
      <c r="J69" s="488">
        <f t="shared" si="12"/>
        <v>92.366196043529271</v>
      </c>
      <c r="K69" s="488">
        <f t="shared" si="12"/>
        <v>121.6405871914825</v>
      </c>
      <c r="L69" s="488" t="e">
        <f t="shared" si="13"/>
        <v>#N/A</v>
      </c>
    </row>
    <row r="70" spans="1:12" ht="15" customHeight="1" x14ac:dyDescent="0.2">
      <c r="A70" s="490" t="s">
        <v>474</v>
      </c>
      <c r="B70" s="487">
        <v>130023</v>
      </c>
      <c r="C70" s="487">
        <v>22613</v>
      </c>
      <c r="D70" s="487">
        <v>14813</v>
      </c>
      <c r="E70" s="488">
        <f t="shared" si="11"/>
        <v>115.36987249447654</v>
      </c>
      <c r="F70" s="488">
        <f t="shared" si="11"/>
        <v>91.480237873700389</v>
      </c>
      <c r="G70" s="488">
        <f t="shared" si="11"/>
        <v>119.47894821745442</v>
      </c>
      <c r="H70" s="489" t="str">
        <f t="shared" si="14"/>
        <v/>
      </c>
      <c r="I70" s="488" t="str">
        <f t="shared" si="12"/>
        <v/>
      </c>
      <c r="J70" s="488" t="str">
        <f t="shared" si="12"/>
        <v/>
      </c>
      <c r="K70" s="488" t="str">
        <f t="shared" si="12"/>
        <v/>
      </c>
      <c r="L70" s="488" t="e">
        <f t="shared" si="13"/>
        <v>#N/A</v>
      </c>
    </row>
    <row r="71" spans="1:12" ht="15" customHeight="1" x14ac:dyDescent="0.2">
      <c r="A71" s="490" t="s">
        <v>475</v>
      </c>
      <c r="B71" s="487">
        <v>130684</v>
      </c>
      <c r="C71" s="487">
        <v>22455</v>
      </c>
      <c r="D71" s="487">
        <v>14769</v>
      </c>
      <c r="E71" s="491">
        <f t="shared" ref="E71:G75" si="15">IF($A$51=37802,IF(COUNTBLANK(B$51:B$70)&gt;0,#N/A,IF(ISBLANK(B71)=FALSE,B71/B$51*100,#N/A)),IF(COUNTBLANK(B$51:B$75)&gt;0,#N/A,B71/B$51*100))</f>
        <v>115.95638015634289</v>
      </c>
      <c r="F71" s="491">
        <f t="shared" si="15"/>
        <v>90.841053440673164</v>
      </c>
      <c r="G71" s="491">
        <f t="shared" si="15"/>
        <v>119.1240522664946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130773</v>
      </c>
      <c r="C72" s="487">
        <v>22988</v>
      </c>
      <c r="D72" s="487">
        <v>15066</v>
      </c>
      <c r="E72" s="491">
        <f t="shared" si="15"/>
        <v>116.03535017435516</v>
      </c>
      <c r="F72" s="491">
        <f t="shared" si="15"/>
        <v>92.997289534366274</v>
      </c>
      <c r="G72" s="491">
        <f t="shared" si="15"/>
        <v>121.51959993547345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133827</v>
      </c>
      <c r="C73" s="487">
        <v>22240</v>
      </c>
      <c r="D73" s="487">
        <v>15565</v>
      </c>
      <c r="E73" s="491">
        <f t="shared" si="15"/>
        <v>118.74517528682087</v>
      </c>
      <c r="F73" s="491">
        <f t="shared" si="15"/>
        <v>89.971277155224726</v>
      </c>
      <c r="G73" s="491">
        <f t="shared" si="15"/>
        <v>125.54444265204066</v>
      </c>
      <c r="H73" s="492">
        <f>IF(A$51=37802,IF(ISERROR(L73)=TRUE,IF(ISBLANK(A73)=FALSE,IF(MONTH(A73)=MONTH(MAX(A$51:A$75)),A73,""),""),""),IF(ISERROR(L73)=TRUE,IF(MONTH(A73)=MONTH(MAX(A$51:A$75)),A73,""),""))</f>
        <v>43709</v>
      </c>
      <c r="I73" s="488">
        <f t="shared" si="12"/>
        <v>118.74517528682087</v>
      </c>
      <c r="J73" s="488">
        <f t="shared" si="12"/>
        <v>89.971277155224726</v>
      </c>
      <c r="K73" s="488">
        <f t="shared" si="12"/>
        <v>125.54444265204066</v>
      </c>
      <c r="L73" s="488" t="e">
        <f t="shared" si="13"/>
        <v>#N/A</v>
      </c>
    </row>
    <row r="74" spans="1:12" ht="15" customHeight="1" x14ac:dyDescent="0.2">
      <c r="A74" s="490" t="s">
        <v>477</v>
      </c>
      <c r="B74" s="487">
        <v>132827</v>
      </c>
      <c r="C74" s="487">
        <v>22357</v>
      </c>
      <c r="D74" s="487">
        <v>15316</v>
      </c>
      <c r="E74" s="491">
        <f t="shared" si="15"/>
        <v>117.85787171364939</v>
      </c>
      <c r="F74" s="491">
        <f t="shared" si="15"/>
        <v>90.444597273352485</v>
      </c>
      <c r="G74" s="491">
        <f t="shared" si="15"/>
        <v>123.5360542022907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132601</v>
      </c>
      <c r="C75" s="493">
        <v>21821</v>
      </c>
      <c r="D75" s="493">
        <v>14878</v>
      </c>
      <c r="E75" s="491">
        <f t="shared" si="15"/>
        <v>117.65734110611264</v>
      </c>
      <c r="F75" s="491">
        <f t="shared" si="15"/>
        <v>88.276224766374042</v>
      </c>
      <c r="G75" s="491">
        <f t="shared" si="15"/>
        <v>120.00322632682692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118.74517528682087</v>
      </c>
      <c r="J77" s="488">
        <f>IF(J75&lt;&gt;"",J75,IF(J74&lt;&gt;"",J74,IF(J73&lt;&gt;"",J73,IF(J72&lt;&gt;"",J72,IF(J71&lt;&gt;"",J71,IF(J70&lt;&gt;"",J70,""))))))</f>
        <v>89.971277155224726</v>
      </c>
      <c r="K77" s="488">
        <f>IF(K75&lt;&gt;"",K75,IF(K74&lt;&gt;"",K74,IF(K73&lt;&gt;"",K73,IF(K72&lt;&gt;"",K72,IF(K71&lt;&gt;"",K71,IF(K70&lt;&gt;"",K70,""))))))</f>
        <v>125.54444265204066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+18,7%</v>
      </c>
      <c r="J79" s="488" t="str">
        <f>"GeB - ausschließlich: "&amp;IF(J77&gt;100,"+","")&amp;TEXT(J77-100,"0,0")&amp;"%"</f>
        <v>GeB - ausschließlich: -10,0%</v>
      </c>
      <c r="K79" s="488" t="str">
        <f>"GeB - im Nebenjob: "&amp;IF(K77&gt;100,"+","")&amp;TEXT(K77-100,"0,0")&amp;"%"</f>
        <v>GeB - im Nebenjob: +25,5%</v>
      </c>
    </row>
    <row r="81" spans="9:9" ht="15" customHeight="1" x14ac:dyDescent="0.2">
      <c r="I81" s="488" t="str">
        <f>IF(ISERROR(HLOOKUP(1,I$78:K$79,2,FALSE)),"",HLOOKUP(1,I$78:K$79,2,FALSE))</f>
        <v>GeB - im Nebenjob: +25,5%</v>
      </c>
    </row>
    <row r="82" spans="9:9" ht="15" customHeight="1" x14ac:dyDescent="0.2">
      <c r="I82" s="488" t="str">
        <f>IF(ISERROR(HLOOKUP(2,I$78:K$79,2,FALSE)),"",HLOOKUP(2,I$78:K$79,2,FALSE))</f>
        <v>SvB: +18,7%</v>
      </c>
    </row>
    <row r="83" spans="9:9" ht="15" customHeight="1" x14ac:dyDescent="0.2">
      <c r="I83" s="488" t="str">
        <f>IF(ISERROR(HLOOKUP(3,I$78:K$79,2,FALSE)),"",HLOOKUP(3,I$78:K$79,2,FALSE))</f>
        <v>GeB - ausschließlich: -10,0%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132601</v>
      </c>
      <c r="E12" s="114">
        <v>132827</v>
      </c>
      <c r="F12" s="114">
        <v>133827</v>
      </c>
      <c r="G12" s="114">
        <v>130773</v>
      </c>
      <c r="H12" s="114">
        <v>130684</v>
      </c>
      <c r="I12" s="115">
        <v>1917</v>
      </c>
      <c r="J12" s="116">
        <v>1.466897248324202</v>
      </c>
      <c r="N12" s="117"/>
    </row>
    <row r="13" spans="1:15" s="110" customFormat="1" ht="13.5" customHeight="1" x14ac:dyDescent="0.2">
      <c r="A13" s="118" t="s">
        <v>105</v>
      </c>
      <c r="B13" s="119" t="s">
        <v>106</v>
      </c>
      <c r="C13" s="113">
        <v>56.363074184960901</v>
      </c>
      <c r="D13" s="114">
        <v>74738</v>
      </c>
      <c r="E13" s="114">
        <v>74984</v>
      </c>
      <c r="F13" s="114">
        <v>76132</v>
      </c>
      <c r="G13" s="114">
        <v>74528</v>
      </c>
      <c r="H13" s="114">
        <v>74470</v>
      </c>
      <c r="I13" s="115">
        <v>268</v>
      </c>
      <c r="J13" s="116">
        <v>0.35987646031959181</v>
      </c>
    </row>
    <row r="14" spans="1:15" s="110" customFormat="1" ht="13.5" customHeight="1" x14ac:dyDescent="0.2">
      <c r="A14" s="120"/>
      <c r="B14" s="119" t="s">
        <v>107</v>
      </c>
      <c r="C14" s="113">
        <v>43.636925815039099</v>
      </c>
      <c r="D14" s="114">
        <v>57863</v>
      </c>
      <c r="E14" s="114">
        <v>57843</v>
      </c>
      <c r="F14" s="114">
        <v>57695</v>
      </c>
      <c r="G14" s="114">
        <v>56245</v>
      </c>
      <c r="H14" s="114">
        <v>56214</v>
      </c>
      <c r="I14" s="115">
        <v>1649</v>
      </c>
      <c r="J14" s="116">
        <v>2.9334329526452487</v>
      </c>
    </row>
    <row r="15" spans="1:15" s="110" customFormat="1" ht="13.5" customHeight="1" x14ac:dyDescent="0.2">
      <c r="A15" s="118" t="s">
        <v>105</v>
      </c>
      <c r="B15" s="121" t="s">
        <v>108</v>
      </c>
      <c r="C15" s="113">
        <v>11.9448571277743</v>
      </c>
      <c r="D15" s="114">
        <v>15839</v>
      </c>
      <c r="E15" s="114">
        <v>16253</v>
      </c>
      <c r="F15" s="114">
        <v>16929</v>
      </c>
      <c r="G15" s="114">
        <v>15231</v>
      </c>
      <c r="H15" s="114">
        <v>15826</v>
      </c>
      <c r="I15" s="115">
        <v>13</v>
      </c>
      <c r="J15" s="116">
        <v>8.2143308479716917E-2</v>
      </c>
    </row>
    <row r="16" spans="1:15" s="110" customFormat="1" ht="13.5" customHeight="1" x14ac:dyDescent="0.2">
      <c r="A16" s="118"/>
      <c r="B16" s="121" t="s">
        <v>109</v>
      </c>
      <c r="C16" s="113">
        <v>66.574158565923341</v>
      </c>
      <c r="D16" s="114">
        <v>88278</v>
      </c>
      <c r="E16" s="114">
        <v>88369</v>
      </c>
      <c r="F16" s="114">
        <v>88935</v>
      </c>
      <c r="G16" s="114">
        <v>88247</v>
      </c>
      <c r="H16" s="114">
        <v>88078</v>
      </c>
      <c r="I16" s="115">
        <v>200</v>
      </c>
      <c r="J16" s="116">
        <v>0.22707145938826948</v>
      </c>
    </row>
    <row r="17" spans="1:10" s="110" customFormat="1" ht="13.5" customHeight="1" x14ac:dyDescent="0.2">
      <c r="A17" s="118"/>
      <c r="B17" s="121" t="s">
        <v>110</v>
      </c>
      <c r="C17" s="113">
        <v>20.168777007714873</v>
      </c>
      <c r="D17" s="114">
        <v>26744</v>
      </c>
      <c r="E17" s="114">
        <v>26480</v>
      </c>
      <c r="F17" s="114">
        <v>26285</v>
      </c>
      <c r="G17" s="114">
        <v>25689</v>
      </c>
      <c r="H17" s="114">
        <v>25230</v>
      </c>
      <c r="I17" s="115">
        <v>1514</v>
      </c>
      <c r="J17" s="116">
        <v>6.0007927070947282</v>
      </c>
    </row>
    <row r="18" spans="1:10" s="110" customFormat="1" ht="13.5" customHeight="1" x14ac:dyDescent="0.2">
      <c r="A18" s="120"/>
      <c r="B18" s="121" t="s">
        <v>111</v>
      </c>
      <c r="C18" s="113">
        <v>1.3122072985874917</v>
      </c>
      <c r="D18" s="114">
        <v>1740</v>
      </c>
      <c r="E18" s="114">
        <v>1725</v>
      </c>
      <c r="F18" s="114">
        <v>1678</v>
      </c>
      <c r="G18" s="114">
        <v>1606</v>
      </c>
      <c r="H18" s="114">
        <v>1550</v>
      </c>
      <c r="I18" s="115">
        <v>190</v>
      </c>
      <c r="J18" s="116">
        <v>12.258064516129032</v>
      </c>
    </row>
    <row r="19" spans="1:10" s="110" customFormat="1" ht="13.5" customHeight="1" x14ac:dyDescent="0.2">
      <c r="A19" s="120"/>
      <c r="B19" s="121" t="s">
        <v>112</v>
      </c>
      <c r="C19" s="113">
        <v>0.34539709353624787</v>
      </c>
      <c r="D19" s="114">
        <v>458</v>
      </c>
      <c r="E19" s="114">
        <v>453</v>
      </c>
      <c r="F19" s="114">
        <v>464</v>
      </c>
      <c r="G19" s="114">
        <v>374</v>
      </c>
      <c r="H19" s="114">
        <v>348</v>
      </c>
      <c r="I19" s="115">
        <v>110</v>
      </c>
      <c r="J19" s="116">
        <v>31.609195402298852</v>
      </c>
    </row>
    <row r="20" spans="1:10" s="110" customFormat="1" ht="13.5" customHeight="1" x14ac:dyDescent="0.2">
      <c r="A20" s="118" t="s">
        <v>113</v>
      </c>
      <c r="B20" s="122" t="s">
        <v>114</v>
      </c>
      <c r="C20" s="113">
        <v>73.595975897617663</v>
      </c>
      <c r="D20" s="114">
        <v>97589</v>
      </c>
      <c r="E20" s="114">
        <v>98013</v>
      </c>
      <c r="F20" s="114">
        <v>99322</v>
      </c>
      <c r="G20" s="114">
        <v>97050</v>
      </c>
      <c r="H20" s="114">
        <v>97397</v>
      </c>
      <c r="I20" s="115">
        <v>192</v>
      </c>
      <c r="J20" s="116">
        <v>0.19713132848034334</v>
      </c>
    </row>
    <row r="21" spans="1:10" s="110" customFormat="1" ht="13.5" customHeight="1" x14ac:dyDescent="0.2">
      <c r="A21" s="120"/>
      <c r="B21" s="122" t="s">
        <v>115</v>
      </c>
      <c r="C21" s="113">
        <v>26.404024102382333</v>
      </c>
      <c r="D21" s="114">
        <v>35012</v>
      </c>
      <c r="E21" s="114">
        <v>34814</v>
      </c>
      <c r="F21" s="114">
        <v>34505</v>
      </c>
      <c r="G21" s="114">
        <v>33723</v>
      </c>
      <c r="H21" s="114">
        <v>33287</v>
      </c>
      <c r="I21" s="115">
        <v>1725</v>
      </c>
      <c r="J21" s="116">
        <v>5.1822032625349239</v>
      </c>
    </row>
    <row r="22" spans="1:10" s="110" customFormat="1" ht="13.5" customHeight="1" x14ac:dyDescent="0.2">
      <c r="A22" s="118" t="s">
        <v>113</v>
      </c>
      <c r="B22" s="122" t="s">
        <v>116</v>
      </c>
      <c r="C22" s="113">
        <v>86.345502673433842</v>
      </c>
      <c r="D22" s="114">
        <v>114495</v>
      </c>
      <c r="E22" s="114">
        <v>115208</v>
      </c>
      <c r="F22" s="114">
        <v>115768</v>
      </c>
      <c r="G22" s="114">
        <v>113139</v>
      </c>
      <c r="H22" s="114">
        <v>113440</v>
      </c>
      <c r="I22" s="115">
        <v>1055</v>
      </c>
      <c r="J22" s="116">
        <v>0.93000705218617774</v>
      </c>
    </row>
    <row r="23" spans="1:10" s="110" customFormat="1" ht="13.5" customHeight="1" x14ac:dyDescent="0.2">
      <c r="A23" s="123"/>
      <c r="B23" s="124" t="s">
        <v>117</v>
      </c>
      <c r="C23" s="125">
        <v>13.617544362410539</v>
      </c>
      <c r="D23" s="114">
        <v>18057</v>
      </c>
      <c r="E23" s="114">
        <v>17574</v>
      </c>
      <c r="F23" s="114">
        <v>18017</v>
      </c>
      <c r="G23" s="114">
        <v>17588</v>
      </c>
      <c r="H23" s="114">
        <v>17200</v>
      </c>
      <c r="I23" s="115">
        <v>857</v>
      </c>
      <c r="J23" s="116">
        <v>4.9825581395348841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36699</v>
      </c>
      <c r="E26" s="114">
        <v>37673</v>
      </c>
      <c r="F26" s="114">
        <v>37805</v>
      </c>
      <c r="G26" s="114">
        <v>38054</v>
      </c>
      <c r="H26" s="140">
        <v>37224</v>
      </c>
      <c r="I26" s="115">
        <v>-525</v>
      </c>
      <c r="J26" s="116">
        <v>-1.4103803997421018</v>
      </c>
    </row>
    <row r="27" spans="1:10" s="110" customFormat="1" ht="13.5" customHeight="1" x14ac:dyDescent="0.2">
      <c r="A27" s="118" t="s">
        <v>105</v>
      </c>
      <c r="B27" s="119" t="s">
        <v>106</v>
      </c>
      <c r="C27" s="113">
        <v>40.303550505463363</v>
      </c>
      <c r="D27" s="115">
        <v>14791</v>
      </c>
      <c r="E27" s="114">
        <v>15118</v>
      </c>
      <c r="F27" s="114">
        <v>15193</v>
      </c>
      <c r="G27" s="114">
        <v>15256</v>
      </c>
      <c r="H27" s="140">
        <v>14854</v>
      </c>
      <c r="I27" s="115">
        <v>-63</v>
      </c>
      <c r="J27" s="116">
        <v>-0.42412818096135724</v>
      </c>
    </row>
    <row r="28" spans="1:10" s="110" customFormat="1" ht="13.5" customHeight="1" x14ac:dyDescent="0.2">
      <c r="A28" s="120"/>
      <c r="B28" s="119" t="s">
        <v>107</v>
      </c>
      <c r="C28" s="113">
        <v>59.696449494536637</v>
      </c>
      <c r="D28" s="115">
        <v>21908</v>
      </c>
      <c r="E28" s="114">
        <v>22555</v>
      </c>
      <c r="F28" s="114">
        <v>22612</v>
      </c>
      <c r="G28" s="114">
        <v>22798</v>
      </c>
      <c r="H28" s="140">
        <v>22370</v>
      </c>
      <c r="I28" s="115">
        <v>-462</v>
      </c>
      <c r="J28" s="116">
        <v>-2.0652659812248548</v>
      </c>
    </row>
    <row r="29" spans="1:10" s="110" customFormat="1" ht="13.5" customHeight="1" x14ac:dyDescent="0.2">
      <c r="A29" s="118" t="s">
        <v>105</v>
      </c>
      <c r="B29" s="121" t="s">
        <v>108</v>
      </c>
      <c r="C29" s="113">
        <v>17.482765197961797</v>
      </c>
      <c r="D29" s="115">
        <v>6416</v>
      </c>
      <c r="E29" s="114">
        <v>6563</v>
      </c>
      <c r="F29" s="114">
        <v>6644</v>
      </c>
      <c r="G29" s="114">
        <v>6847</v>
      </c>
      <c r="H29" s="140">
        <v>6383</v>
      </c>
      <c r="I29" s="115">
        <v>33</v>
      </c>
      <c r="J29" s="116">
        <v>0.51699827667241105</v>
      </c>
    </row>
    <row r="30" spans="1:10" s="110" customFormat="1" ht="13.5" customHeight="1" x14ac:dyDescent="0.2">
      <c r="A30" s="118"/>
      <c r="B30" s="121" t="s">
        <v>109</v>
      </c>
      <c r="C30" s="113">
        <v>46.268290689119596</v>
      </c>
      <c r="D30" s="115">
        <v>16980</v>
      </c>
      <c r="E30" s="114">
        <v>17645</v>
      </c>
      <c r="F30" s="114">
        <v>17718</v>
      </c>
      <c r="G30" s="114">
        <v>17786</v>
      </c>
      <c r="H30" s="140">
        <v>17754</v>
      </c>
      <c r="I30" s="115">
        <v>-774</v>
      </c>
      <c r="J30" s="116">
        <v>-4.3595809395065901</v>
      </c>
    </row>
    <row r="31" spans="1:10" s="110" customFormat="1" ht="13.5" customHeight="1" x14ac:dyDescent="0.2">
      <c r="A31" s="118"/>
      <c r="B31" s="121" t="s">
        <v>110</v>
      </c>
      <c r="C31" s="113">
        <v>19.695359546581649</v>
      </c>
      <c r="D31" s="115">
        <v>7228</v>
      </c>
      <c r="E31" s="114">
        <v>7330</v>
      </c>
      <c r="F31" s="114">
        <v>7363</v>
      </c>
      <c r="G31" s="114">
        <v>7408</v>
      </c>
      <c r="H31" s="140">
        <v>7256</v>
      </c>
      <c r="I31" s="115">
        <v>-28</v>
      </c>
      <c r="J31" s="116">
        <v>-0.38588754134509373</v>
      </c>
    </row>
    <row r="32" spans="1:10" s="110" customFormat="1" ht="13.5" customHeight="1" x14ac:dyDescent="0.2">
      <c r="A32" s="120"/>
      <c r="B32" s="121" t="s">
        <v>111</v>
      </c>
      <c r="C32" s="113">
        <v>16.550859696449496</v>
      </c>
      <c r="D32" s="115">
        <v>6074</v>
      </c>
      <c r="E32" s="114">
        <v>6135</v>
      </c>
      <c r="F32" s="114">
        <v>6080</v>
      </c>
      <c r="G32" s="114">
        <v>6013</v>
      </c>
      <c r="H32" s="140">
        <v>5831</v>
      </c>
      <c r="I32" s="115">
        <v>243</v>
      </c>
      <c r="J32" s="116">
        <v>4.1673812382095692</v>
      </c>
    </row>
    <row r="33" spans="1:10" s="110" customFormat="1" ht="13.5" customHeight="1" x14ac:dyDescent="0.2">
      <c r="A33" s="120"/>
      <c r="B33" s="121" t="s">
        <v>112</v>
      </c>
      <c r="C33" s="113">
        <v>1.7330172484263877</v>
      </c>
      <c r="D33" s="115">
        <v>636</v>
      </c>
      <c r="E33" s="114">
        <v>619</v>
      </c>
      <c r="F33" s="114">
        <v>651</v>
      </c>
      <c r="G33" s="114">
        <v>548</v>
      </c>
      <c r="H33" s="140">
        <v>543</v>
      </c>
      <c r="I33" s="115">
        <v>93</v>
      </c>
      <c r="J33" s="116">
        <v>17.127071823204421</v>
      </c>
    </row>
    <row r="34" spans="1:10" s="110" customFormat="1" ht="13.5" customHeight="1" x14ac:dyDescent="0.2">
      <c r="A34" s="118" t="s">
        <v>113</v>
      </c>
      <c r="B34" s="122" t="s">
        <v>116</v>
      </c>
      <c r="C34" s="113">
        <v>93.122428404043703</v>
      </c>
      <c r="D34" s="115">
        <v>34175</v>
      </c>
      <c r="E34" s="114">
        <v>35046</v>
      </c>
      <c r="F34" s="114">
        <v>35231</v>
      </c>
      <c r="G34" s="114">
        <v>35496</v>
      </c>
      <c r="H34" s="140">
        <v>34755</v>
      </c>
      <c r="I34" s="115">
        <v>-580</v>
      </c>
      <c r="J34" s="116">
        <v>-1.6688246295497051</v>
      </c>
    </row>
    <row r="35" spans="1:10" s="110" customFormat="1" ht="13.5" customHeight="1" x14ac:dyDescent="0.2">
      <c r="A35" s="118"/>
      <c r="B35" s="119" t="s">
        <v>117</v>
      </c>
      <c r="C35" s="113">
        <v>6.6922804436088175</v>
      </c>
      <c r="D35" s="115">
        <v>2456</v>
      </c>
      <c r="E35" s="114">
        <v>2556</v>
      </c>
      <c r="F35" s="114">
        <v>2511</v>
      </c>
      <c r="G35" s="114">
        <v>2493</v>
      </c>
      <c r="H35" s="140">
        <v>2405</v>
      </c>
      <c r="I35" s="115">
        <v>51</v>
      </c>
      <c r="J35" s="116">
        <v>2.1205821205821205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21821</v>
      </c>
      <c r="E37" s="114">
        <v>22357</v>
      </c>
      <c r="F37" s="114">
        <v>22240</v>
      </c>
      <c r="G37" s="114">
        <v>22988</v>
      </c>
      <c r="H37" s="140">
        <v>22455</v>
      </c>
      <c r="I37" s="115">
        <v>-634</v>
      </c>
      <c r="J37" s="116">
        <v>-2.8234246270318413</v>
      </c>
    </row>
    <row r="38" spans="1:10" s="110" customFormat="1" ht="13.5" customHeight="1" x14ac:dyDescent="0.2">
      <c r="A38" s="118" t="s">
        <v>105</v>
      </c>
      <c r="B38" s="119" t="s">
        <v>106</v>
      </c>
      <c r="C38" s="113">
        <v>35.882865129920717</v>
      </c>
      <c r="D38" s="115">
        <v>7830</v>
      </c>
      <c r="E38" s="114">
        <v>7944</v>
      </c>
      <c r="F38" s="114">
        <v>7874</v>
      </c>
      <c r="G38" s="114">
        <v>8189</v>
      </c>
      <c r="H38" s="140">
        <v>7906</v>
      </c>
      <c r="I38" s="115">
        <v>-76</v>
      </c>
      <c r="J38" s="116">
        <v>-0.96129521882114854</v>
      </c>
    </row>
    <row r="39" spans="1:10" s="110" customFormat="1" ht="13.5" customHeight="1" x14ac:dyDescent="0.2">
      <c r="A39" s="120"/>
      <c r="B39" s="119" t="s">
        <v>107</v>
      </c>
      <c r="C39" s="113">
        <v>64.117134870079283</v>
      </c>
      <c r="D39" s="115">
        <v>13991</v>
      </c>
      <c r="E39" s="114">
        <v>14413</v>
      </c>
      <c r="F39" s="114">
        <v>14366</v>
      </c>
      <c r="G39" s="114">
        <v>14799</v>
      </c>
      <c r="H39" s="140">
        <v>14549</v>
      </c>
      <c r="I39" s="115">
        <v>-558</v>
      </c>
      <c r="J39" s="116">
        <v>-3.8353151419341533</v>
      </c>
    </row>
    <row r="40" spans="1:10" s="110" customFormat="1" ht="13.5" customHeight="1" x14ac:dyDescent="0.2">
      <c r="A40" s="118" t="s">
        <v>105</v>
      </c>
      <c r="B40" s="121" t="s">
        <v>108</v>
      </c>
      <c r="C40" s="113">
        <v>21.002703817423583</v>
      </c>
      <c r="D40" s="115">
        <v>4583</v>
      </c>
      <c r="E40" s="114">
        <v>4611</v>
      </c>
      <c r="F40" s="114">
        <v>4510</v>
      </c>
      <c r="G40" s="114">
        <v>4991</v>
      </c>
      <c r="H40" s="140">
        <v>4553</v>
      </c>
      <c r="I40" s="115">
        <v>30</v>
      </c>
      <c r="J40" s="116">
        <v>0.65890621568196794</v>
      </c>
    </row>
    <row r="41" spans="1:10" s="110" customFormat="1" ht="13.5" customHeight="1" x14ac:dyDescent="0.2">
      <c r="A41" s="118"/>
      <c r="B41" s="121" t="s">
        <v>109</v>
      </c>
      <c r="C41" s="113">
        <v>31.309289216809496</v>
      </c>
      <c r="D41" s="115">
        <v>6832</v>
      </c>
      <c r="E41" s="114">
        <v>7181</v>
      </c>
      <c r="F41" s="114">
        <v>7162</v>
      </c>
      <c r="G41" s="114">
        <v>7399</v>
      </c>
      <c r="H41" s="140">
        <v>7544</v>
      </c>
      <c r="I41" s="115">
        <v>-712</v>
      </c>
      <c r="J41" s="116">
        <v>-9.4379639448568398</v>
      </c>
    </row>
    <row r="42" spans="1:10" s="110" customFormat="1" ht="13.5" customHeight="1" x14ac:dyDescent="0.2">
      <c r="A42" s="118"/>
      <c r="B42" s="121" t="s">
        <v>110</v>
      </c>
      <c r="C42" s="113">
        <v>20.713991109481693</v>
      </c>
      <c r="D42" s="115">
        <v>4520</v>
      </c>
      <c r="E42" s="114">
        <v>4615</v>
      </c>
      <c r="F42" s="114">
        <v>4672</v>
      </c>
      <c r="G42" s="114">
        <v>4742</v>
      </c>
      <c r="H42" s="140">
        <v>4677</v>
      </c>
      <c r="I42" s="115">
        <v>-157</v>
      </c>
      <c r="J42" s="116">
        <v>-3.356852683344024</v>
      </c>
    </row>
    <row r="43" spans="1:10" s="110" customFormat="1" ht="13.5" customHeight="1" x14ac:dyDescent="0.2">
      <c r="A43" s="120"/>
      <c r="B43" s="121" t="s">
        <v>111</v>
      </c>
      <c r="C43" s="113">
        <v>26.969433114889327</v>
      </c>
      <c r="D43" s="115">
        <v>5885</v>
      </c>
      <c r="E43" s="114">
        <v>5950</v>
      </c>
      <c r="F43" s="114">
        <v>5896</v>
      </c>
      <c r="G43" s="114">
        <v>5856</v>
      </c>
      <c r="H43" s="140">
        <v>5681</v>
      </c>
      <c r="I43" s="115">
        <v>204</v>
      </c>
      <c r="J43" s="116">
        <v>3.590917092061257</v>
      </c>
    </row>
    <row r="44" spans="1:10" s="110" customFormat="1" ht="13.5" customHeight="1" x14ac:dyDescent="0.2">
      <c r="A44" s="120"/>
      <c r="B44" s="121" t="s">
        <v>112</v>
      </c>
      <c r="C44" s="113">
        <v>2.6763209752073691</v>
      </c>
      <c r="D44" s="115">
        <v>584</v>
      </c>
      <c r="E44" s="114">
        <v>562</v>
      </c>
      <c r="F44" s="114">
        <v>596</v>
      </c>
      <c r="G44" s="114">
        <v>503</v>
      </c>
      <c r="H44" s="140">
        <v>508</v>
      </c>
      <c r="I44" s="115">
        <v>76</v>
      </c>
      <c r="J44" s="116">
        <v>14.960629921259843</v>
      </c>
    </row>
    <row r="45" spans="1:10" s="110" customFormat="1" ht="13.5" customHeight="1" x14ac:dyDescent="0.2">
      <c r="A45" s="118" t="s">
        <v>113</v>
      </c>
      <c r="B45" s="122" t="s">
        <v>116</v>
      </c>
      <c r="C45" s="113">
        <v>93.414600614087348</v>
      </c>
      <c r="D45" s="115">
        <v>20384</v>
      </c>
      <c r="E45" s="114">
        <v>20835</v>
      </c>
      <c r="F45" s="114">
        <v>20753</v>
      </c>
      <c r="G45" s="114">
        <v>21458</v>
      </c>
      <c r="H45" s="140">
        <v>20964</v>
      </c>
      <c r="I45" s="115">
        <v>-580</v>
      </c>
      <c r="J45" s="116">
        <v>-2.7666475863384852</v>
      </c>
    </row>
    <row r="46" spans="1:10" s="110" customFormat="1" ht="13.5" customHeight="1" x14ac:dyDescent="0.2">
      <c r="A46" s="118"/>
      <c r="B46" s="119" t="s">
        <v>117</v>
      </c>
      <c r="C46" s="113">
        <v>6.2737729709912466</v>
      </c>
      <c r="D46" s="115">
        <v>1369</v>
      </c>
      <c r="E46" s="114">
        <v>1451</v>
      </c>
      <c r="F46" s="114">
        <v>1424</v>
      </c>
      <c r="G46" s="114">
        <v>1465</v>
      </c>
      <c r="H46" s="140">
        <v>1427</v>
      </c>
      <c r="I46" s="115">
        <v>-58</v>
      </c>
      <c r="J46" s="116">
        <v>-4.0644709180098104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14878</v>
      </c>
      <c r="E48" s="114">
        <v>15316</v>
      </c>
      <c r="F48" s="114">
        <v>15565</v>
      </c>
      <c r="G48" s="114">
        <v>15066</v>
      </c>
      <c r="H48" s="140">
        <v>14769</v>
      </c>
      <c r="I48" s="115">
        <v>109</v>
      </c>
      <c r="J48" s="116">
        <v>0.7380323650890378</v>
      </c>
    </row>
    <row r="49" spans="1:12" s="110" customFormat="1" ht="13.5" customHeight="1" x14ac:dyDescent="0.2">
      <c r="A49" s="118" t="s">
        <v>105</v>
      </c>
      <c r="B49" s="119" t="s">
        <v>106</v>
      </c>
      <c r="C49" s="113">
        <v>46.787202580992066</v>
      </c>
      <c r="D49" s="115">
        <v>6961</v>
      </c>
      <c r="E49" s="114">
        <v>7174</v>
      </c>
      <c r="F49" s="114">
        <v>7319</v>
      </c>
      <c r="G49" s="114">
        <v>7067</v>
      </c>
      <c r="H49" s="140">
        <v>6948</v>
      </c>
      <c r="I49" s="115">
        <v>13</v>
      </c>
      <c r="J49" s="116">
        <v>0.18710420264824409</v>
      </c>
    </row>
    <row r="50" spans="1:12" s="110" customFormat="1" ht="13.5" customHeight="1" x14ac:dyDescent="0.2">
      <c r="A50" s="120"/>
      <c r="B50" s="119" t="s">
        <v>107</v>
      </c>
      <c r="C50" s="113">
        <v>53.212797419007934</v>
      </c>
      <c r="D50" s="115">
        <v>7917</v>
      </c>
      <c r="E50" s="114">
        <v>8142</v>
      </c>
      <c r="F50" s="114">
        <v>8246</v>
      </c>
      <c r="G50" s="114">
        <v>7999</v>
      </c>
      <c r="H50" s="140">
        <v>7821</v>
      </c>
      <c r="I50" s="115">
        <v>96</v>
      </c>
      <c r="J50" s="116">
        <v>1.2274645186037592</v>
      </c>
    </row>
    <row r="51" spans="1:12" s="110" customFormat="1" ht="13.5" customHeight="1" x14ac:dyDescent="0.2">
      <c r="A51" s="118" t="s">
        <v>105</v>
      </c>
      <c r="B51" s="121" t="s">
        <v>108</v>
      </c>
      <c r="C51" s="113">
        <v>12.320204328538782</v>
      </c>
      <c r="D51" s="115">
        <v>1833</v>
      </c>
      <c r="E51" s="114">
        <v>1952</v>
      </c>
      <c r="F51" s="114">
        <v>2134</v>
      </c>
      <c r="G51" s="114">
        <v>1856</v>
      </c>
      <c r="H51" s="140">
        <v>1830</v>
      </c>
      <c r="I51" s="115">
        <v>3</v>
      </c>
      <c r="J51" s="116">
        <v>0.16393442622950818</v>
      </c>
    </row>
    <row r="52" spans="1:12" s="110" customFormat="1" ht="13.5" customHeight="1" x14ac:dyDescent="0.2">
      <c r="A52" s="118"/>
      <c r="B52" s="121" t="s">
        <v>109</v>
      </c>
      <c r="C52" s="113">
        <v>68.20809248554913</v>
      </c>
      <c r="D52" s="115">
        <v>10148</v>
      </c>
      <c r="E52" s="114">
        <v>10464</v>
      </c>
      <c r="F52" s="114">
        <v>10556</v>
      </c>
      <c r="G52" s="114">
        <v>10387</v>
      </c>
      <c r="H52" s="140">
        <v>10210</v>
      </c>
      <c r="I52" s="115">
        <v>-62</v>
      </c>
      <c r="J52" s="116">
        <v>-0.60724779627815861</v>
      </c>
    </row>
    <row r="53" spans="1:12" s="110" customFormat="1" ht="13.5" customHeight="1" x14ac:dyDescent="0.2">
      <c r="A53" s="118"/>
      <c r="B53" s="121" t="s">
        <v>110</v>
      </c>
      <c r="C53" s="113">
        <v>18.201371152036565</v>
      </c>
      <c r="D53" s="115">
        <v>2708</v>
      </c>
      <c r="E53" s="114">
        <v>2715</v>
      </c>
      <c r="F53" s="114">
        <v>2691</v>
      </c>
      <c r="G53" s="114">
        <v>2666</v>
      </c>
      <c r="H53" s="140">
        <v>2579</v>
      </c>
      <c r="I53" s="115">
        <v>129</v>
      </c>
      <c r="J53" s="116">
        <v>5.0019387359441643</v>
      </c>
    </row>
    <row r="54" spans="1:12" s="110" customFormat="1" ht="13.5" customHeight="1" x14ac:dyDescent="0.2">
      <c r="A54" s="120"/>
      <c r="B54" s="121" t="s">
        <v>111</v>
      </c>
      <c r="C54" s="113">
        <v>1.2703320338755208</v>
      </c>
      <c r="D54" s="115">
        <v>189</v>
      </c>
      <c r="E54" s="114">
        <v>185</v>
      </c>
      <c r="F54" s="114">
        <v>184</v>
      </c>
      <c r="G54" s="114">
        <v>157</v>
      </c>
      <c r="H54" s="140">
        <v>150</v>
      </c>
      <c r="I54" s="115">
        <v>39</v>
      </c>
      <c r="J54" s="116">
        <v>26</v>
      </c>
    </row>
    <row r="55" spans="1:12" s="110" customFormat="1" ht="13.5" customHeight="1" x14ac:dyDescent="0.2">
      <c r="A55" s="120"/>
      <c r="B55" s="121" t="s">
        <v>112</v>
      </c>
      <c r="C55" s="113">
        <v>0.34950934265358247</v>
      </c>
      <c r="D55" s="115">
        <v>52</v>
      </c>
      <c r="E55" s="114">
        <v>57</v>
      </c>
      <c r="F55" s="114">
        <v>55</v>
      </c>
      <c r="G55" s="114">
        <v>45</v>
      </c>
      <c r="H55" s="140">
        <v>35</v>
      </c>
      <c r="I55" s="115">
        <v>17</v>
      </c>
      <c r="J55" s="116">
        <v>48.571428571428569</v>
      </c>
    </row>
    <row r="56" spans="1:12" s="110" customFormat="1" ht="13.5" customHeight="1" x14ac:dyDescent="0.2">
      <c r="A56" s="118" t="s">
        <v>113</v>
      </c>
      <c r="B56" s="122" t="s">
        <v>116</v>
      </c>
      <c r="C56" s="113">
        <v>92.693910471837611</v>
      </c>
      <c r="D56" s="115">
        <v>13791</v>
      </c>
      <c r="E56" s="114">
        <v>14211</v>
      </c>
      <c r="F56" s="114">
        <v>14478</v>
      </c>
      <c r="G56" s="114">
        <v>14038</v>
      </c>
      <c r="H56" s="140">
        <v>13791</v>
      </c>
      <c r="I56" s="115">
        <v>0</v>
      </c>
      <c r="J56" s="116">
        <v>0</v>
      </c>
    </row>
    <row r="57" spans="1:12" s="110" customFormat="1" ht="13.5" customHeight="1" x14ac:dyDescent="0.2">
      <c r="A57" s="142"/>
      <c r="B57" s="124" t="s">
        <v>117</v>
      </c>
      <c r="C57" s="125">
        <v>7.3060895281623877</v>
      </c>
      <c r="D57" s="143">
        <v>1087</v>
      </c>
      <c r="E57" s="144">
        <v>1105</v>
      </c>
      <c r="F57" s="144">
        <v>1087</v>
      </c>
      <c r="G57" s="144">
        <v>1028</v>
      </c>
      <c r="H57" s="145">
        <v>978</v>
      </c>
      <c r="I57" s="143">
        <v>109</v>
      </c>
      <c r="J57" s="146">
        <v>11.145194274028629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132601</v>
      </c>
      <c r="E12" s="236">
        <v>132827</v>
      </c>
      <c r="F12" s="114">
        <v>133827</v>
      </c>
      <c r="G12" s="114">
        <v>130773</v>
      </c>
      <c r="H12" s="140">
        <v>130684</v>
      </c>
      <c r="I12" s="115">
        <v>1917</v>
      </c>
      <c r="J12" s="116">
        <v>1.466897248324202</v>
      </c>
    </row>
    <row r="13" spans="1:15" s="110" customFormat="1" ht="12" customHeight="1" x14ac:dyDescent="0.2">
      <c r="A13" s="118" t="s">
        <v>105</v>
      </c>
      <c r="B13" s="119" t="s">
        <v>106</v>
      </c>
      <c r="C13" s="113">
        <v>56.363074184960901</v>
      </c>
      <c r="D13" s="115">
        <v>74738</v>
      </c>
      <c r="E13" s="114">
        <v>74984</v>
      </c>
      <c r="F13" s="114">
        <v>76132</v>
      </c>
      <c r="G13" s="114">
        <v>74528</v>
      </c>
      <c r="H13" s="140">
        <v>74470</v>
      </c>
      <c r="I13" s="115">
        <v>268</v>
      </c>
      <c r="J13" s="116">
        <v>0.35987646031959181</v>
      </c>
    </row>
    <row r="14" spans="1:15" s="110" customFormat="1" ht="12" customHeight="1" x14ac:dyDescent="0.2">
      <c r="A14" s="118"/>
      <c r="B14" s="119" t="s">
        <v>107</v>
      </c>
      <c r="C14" s="113">
        <v>43.636925815039099</v>
      </c>
      <c r="D14" s="115">
        <v>57863</v>
      </c>
      <c r="E14" s="114">
        <v>57843</v>
      </c>
      <c r="F14" s="114">
        <v>57695</v>
      </c>
      <c r="G14" s="114">
        <v>56245</v>
      </c>
      <c r="H14" s="140">
        <v>56214</v>
      </c>
      <c r="I14" s="115">
        <v>1649</v>
      </c>
      <c r="J14" s="116">
        <v>2.9334329526452487</v>
      </c>
    </row>
    <row r="15" spans="1:15" s="110" customFormat="1" ht="12" customHeight="1" x14ac:dyDescent="0.2">
      <c r="A15" s="118" t="s">
        <v>105</v>
      </c>
      <c r="B15" s="121" t="s">
        <v>108</v>
      </c>
      <c r="C15" s="113">
        <v>11.9448571277743</v>
      </c>
      <c r="D15" s="115">
        <v>15839</v>
      </c>
      <c r="E15" s="114">
        <v>16253</v>
      </c>
      <c r="F15" s="114">
        <v>16929</v>
      </c>
      <c r="G15" s="114">
        <v>15231</v>
      </c>
      <c r="H15" s="140">
        <v>15826</v>
      </c>
      <c r="I15" s="115">
        <v>13</v>
      </c>
      <c r="J15" s="116">
        <v>8.2143308479716917E-2</v>
      </c>
    </row>
    <row r="16" spans="1:15" s="110" customFormat="1" ht="12" customHeight="1" x14ac:dyDescent="0.2">
      <c r="A16" s="118"/>
      <c r="B16" s="121" t="s">
        <v>109</v>
      </c>
      <c r="C16" s="113">
        <v>66.574158565923341</v>
      </c>
      <c r="D16" s="115">
        <v>88278</v>
      </c>
      <c r="E16" s="114">
        <v>88369</v>
      </c>
      <c r="F16" s="114">
        <v>88935</v>
      </c>
      <c r="G16" s="114">
        <v>88247</v>
      </c>
      <c r="H16" s="140">
        <v>88078</v>
      </c>
      <c r="I16" s="115">
        <v>200</v>
      </c>
      <c r="J16" s="116">
        <v>0.22707145938826948</v>
      </c>
    </row>
    <row r="17" spans="1:10" s="110" customFormat="1" ht="12" customHeight="1" x14ac:dyDescent="0.2">
      <c r="A17" s="118"/>
      <c r="B17" s="121" t="s">
        <v>110</v>
      </c>
      <c r="C17" s="113">
        <v>20.168777007714873</v>
      </c>
      <c r="D17" s="115">
        <v>26744</v>
      </c>
      <c r="E17" s="114">
        <v>26480</v>
      </c>
      <c r="F17" s="114">
        <v>26285</v>
      </c>
      <c r="G17" s="114">
        <v>25689</v>
      </c>
      <c r="H17" s="140">
        <v>25230</v>
      </c>
      <c r="I17" s="115">
        <v>1514</v>
      </c>
      <c r="J17" s="116">
        <v>6.0007927070947282</v>
      </c>
    </row>
    <row r="18" spans="1:10" s="110" customFormat="1" ht="12" customHeight="1" x14ac:dyDescent="0.2">
      <c r="A18" s="120"/>
      <c r="B18" s="121" t="s">
        <v>111</v>
      </c>
      <c r="C18" s="113">
        <v>1.3122072985874917</v>
      </c>
      <c r="D18" s="115">
        <v>1740</v>
      </c>
      <c r="E18" s="114">
        <v>1725</v>
      </c>
      <c r="F18" s="114">
        <v>1678</v>
      </c>
      <c r="G18" s="114">
        <v>1606</v>
      </c>
      <c r="H18" s="140">
        <v>1550</v>
      </c>
      <c r="I18" s="115">
        <v>190</v>
      </c>
      <c r="J18" s="116">
        <v>12.258064516129032</v>
      </c>
    </row>
    <row r="19" spans="1:10" s="110" customFormat="1" ht="12" customHeight="1" x14ac:dyDescent="0.2">
      <c r="A19" s="120"/>
      <c r="B19" s="121" t="s">
        <v>112</v>
      </c>
      <c r="C19" s="113">
        <v>0.34539709353624787</v>
      </c>
      <c r="D19" s="115">
        <v>458</v>
      </c>
      <c r="E19" s="114">
        <v>453</v>
      </c>
      <c r="F19" s="114">
        <v>464</v>
      </c>
      <c r="G19" s="114">
        <v>374</v>
      </c>
      <c r="H19" s="140">
        <v>348</v>
      </c>
      <c r="I19" s="115">
        <v>110</v>
      </c>
      <c r="J19" s="116">
        <v>31.609195402298852</v>
      </c>
    </row>
    <row r="20" spans="1:10" s="110" customFormat="1" ht="12" customHeight="1" x14ac:dyDescent="0.2">
      <c r="A20" s="118" t="s">
        <v>113</v>
      </c>
      <c r="B20" s="119" t="s">
        <v>181</v>
      </c>
      <c r="C20" s="113">
        <v>73.595975897617663</v>
      </c>
      <c r="D20" s="115">
        <v>97589</v>
      </c>
      <c r="E20" s="114">
        <v>98013</v>
      </c>
      <c r="F20" s="114">
        <v>99322</v>
      </c>
      <c r="G20" s="114">
        <v>97050</v>
      </c>
      <c r="H20" s="140">
        <v>97397</v>
      </c>
      <c r="I20" s="115">
        <v>192</v>
      </c>
      <c r="J20" s="116">
        <v>0.19713132848034334</v>
      </c>
    </row>
    <row r="21" spans="1:10" s="110" customFormat="1" ht="12" customHeight="1" x14ac:dyDescent="0.2">
      <c r="A21" s="118"/>
      <c r="B21" s="119" t="s">
        <v>182</v>
      </c>
      <c r="C21" s="113">
        <v>26.404024102382333</v>
      </c>
      <c r="D21" s="115">
        <v>35012</v>
      </c>
      <c r="E21" s="114">
        <v>34814</v>
      </c>
      <c r="F21" s="114">
        <v>34505</v>
      </c>
      <c r="G21" s="114">
        <v>33723</v>
      </c>
      <c r="H21" s="140">
        <v>33287</v>
      </c>
      <c r="I21" s="115">
        <v>1725</v>
      </c>
      <c r="J21" s="116">
        <v>5.1822032625349239</v>
      </c>
    </row>
    <row r="22" spans="1:10" s="110" customFormat="1" ht="12" customHeight="1" x14ac:dyDescent="0.2">
      <c r="A22" s="118" t="s">
        <v>113</v>
      </c>
      <c r="B22" s="119" t="s">
        <v>116</v>
      </c>
      <c r="C22" s="113">
        <v>86.345502673433842</v>
      </c>
      <c r="D22" s="115">
        <v>114495</v>
      </c>
      <c r="E22" s="114">
        <v>115208</v>
      </c>
      <c r="F22" s="114">
        <v>115768</v>
      </c>
      <c r="G22" s="114">
        <v>113139</v>
      </c>
      <c r="H22" s="140">
        <v>113440</v>
      </c>
      <c r="I22" s="115">
        <v>1055</v>
      </c>
      <c r="J22" s="116">
        <v>0.93000705218617774</v>
      </c>
    </row>
    <row r="23" spans="1:10" s="110" customFormat="1" ht="12" customHeight="1" x14ac:dyDescent="0.2">
      <c r="A23" s="118"/>
      <c r="B23" s="119" t="s">
        <v>117</v>
      </c>
      <c r="C23" s="113">
        <v>13.617544362410539</v>
      </c>
      <c r="D23" s="115">
        <v>18057</v>
      </c>
      <c r="E23" s="114">
        <v>17574</v>
      </c>
      <c r="F23" s="114">
        <v>18017</v>
      </c>
      <c r="G23" s="114">
        <v>17588</v>
      </c>
      <c r="H23" s="140">
        <v>17200</v>
      </c>
      <c r="I23" s="115">
        <v>857</v>
      </c>
      <c r="J23" s="116">
        <v>4.9825581395348841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154252</v>
      </c>
      <c r="E64" s="236">
        <v>154726</v>
      </c>
      <c r="F64" s="236">
        <v>155734</v>
      </c>
      <c r="G64" s="236">
        <v>152640</v>
      </c>
      <c r="H64" s="140">
        <v>152693</v>
      </c>
      <c r="I64" s="115">
        <v>1559</v>
      </c>
      <c r="J64" s="116">
        <v>1.0210029274426464</v>
      </c>
    </row>
    <row r="65" spans="1:12" s="110" customFormat="1" ht="12" customHeight="1" x14ac:dyDescent="0.2">
      <c r="A65" s="118" t="s">
        <v>105</v>
      </c>
      <c r="B65" s="119" t="s">
        <v>106</v>
      </c>
      <c r="C65" s="113">
        <v>54.876435961932422</v>
      </c>
      <c r="D65" s="235">
        <v>84648</v>
      </c>
      <c r="E65" s="236">
        <v>84949</v>
      </c>
      <c r="F65" s="236">
        <v>85847</v>
      </c>
      <c r="G65" s="236">
        <v>84383</v>
      </c>
      <c r="H65" s="140">
        <v>84448</v>
      </c>
      <c r="I65" s="115">
        <v>200</v>
      </c>
      <c r="J65" s="116">
        <v>0.23683213338385753</v>
      </c>
    </row>
    <row r="66" spans="1:12" s="110" customFormat="1" ht="12" customHeight="1" x14ac:dyDescent="0.2">
      <c r="A66" s="118"/>
      <c r="B66" s="119" t="s">
        <v>107</v>
      </c>
      <c r="C66" s="113">
        <v>45.123564038067578</v>
      </c>
      <c r="D66" s="235">
        <v>69604</v>
      </c>
      <c r="E66" s="236">
        <v>69777</v>
      </c>
      <c r="F66" s="236">
        <v>69887</v>
      </c>
      <c r="G66" s="236">
        <v>68257</v>
      </c>
      <c r="H66" s="140">
        <v>68245</v>
      </c>
      <c r="I66" s="115">
        <v>1359</v>
      </c>
      <c r="J66" s="116">
        <v>1.9913546779983882</v>
      </c>
    </row>
    <row r="67" spans="1:12" s="110" customFormat="1" ht="12" customHeight="1" x14ac:dyDescent="0.2">
      <c r="A67" s="118" t="s">
        <v>105</v>
      </c>
      <c r="B67" s="121" t="s">
        <v>108</v>
      </c>
      <c r="C67" s="113">
        <v>11.520109949952026</v>
      </c>
      <c r="D67" s="235">
        <v>17770</v>
      </c>
      <c r="E67" s="236">
        <v>18422</v>
      </c>
      <c r="F67" s="236">
        <v>19155</v>
      </c>
      <c r="G67" s="236">
        <v>17096</v>
      </c>
      <c r="H67" s="140">
        <v>17815</v>
      </c>
      <c r="I67" s="115">
        <v>-45</v>
      </c>
      <c r="J67" s="116">
        <v>-0.25259612685938815</v>
      </c>
    </row>
    <row r="68" spans="1:12" s="110" customFormat="1" ht="12" customHeight="1" x14ac:dyDescent="0.2">
      <c r="A68" s="118"/>
      <c r="B68" s="121" t="s">
        <v>109</v>
      </c>
      <c r="C68" s="113">
        <v>65.586183647537794</v>
      </c>
      <c r="D68" s="235">
        <v>101168</v>
      </c>
      <c r="E68" s="236">
        <v>101295</v>
      </c>
      <c r="F68" s="236">
        <v>101879</v>
      </c>
      <c r="G68" s="236">
        <v>101524</v>
      </c>
      <c r="H68" s="140">
        <v>101441</v>
      </c>
      <c r="I68" s="115">
        <v>-273</v>
      </c>
      <c r="J68" s="116">
        <v>-0.26912195266213856</v>
      </c>
    </row>
    <row r="69" spans="1:12" s="110" customFormat="1" ht="12" customHeight="1" x14ac:dyDescent="0.2">
      <c r="A69" s="118"/>
      <c r="B69" s="121" t="s">
        <v>110</v>
      </c>
      <c r="C69" s="113">
        <v>21.600368228612918</v>
      </c>
      <c r="D69" s="235">
        <v>33319</v>
      </c>
      <c r="E69" s="236">
        <v>33012</v>
      </c>
      <c r="F69" s="236">
        <v>32737</v>
      </c>
      <c r="G69" s="236">
        <v>32129</v>
      </c>
      <c r="H69" s="140">
        <v>31608</v>
      </c>
      <c r="I69" s="115">
        <v>1711</v>
      </c>
      <c r="J69" s="116">
        <v>5.4131865350544164</v>
      </c>
    </row>
    <row r="70" spans="1:12" s="110" customFormat="1" ht="12" customHeight="1" x14ac:dyDescent="0.2">
      <c r="A70" s="120"/>
      <c r="B70" s="121" t="s">
        <v>111</v>
      </c>
      <c r="C70" s="113">
        <v>1.2933381738972591</v>
      </c>
      <c r="D70" s="235">
        <v>1995</v>
      </c>
      <c r="E70" s="236">
        <v>1997</v>
      </c>
      <c r="F70" s="236">
        <v>1963</v>
      </c>
      <c r="G70" s="236">
        <v>1891</v>
      </c>
      <c r="H70" s="140">
        <v>1829</v>
      </c>
      <c r="I70" s="115">
        <v>166</v>
      </c>
      <c r="J70" s="116">
        <v>9.0759978130125756</v>
      </c>
    </row>
    <row r="71" spans="1:12" s="110" customFormat="1" ht="12" customHeight="1" x14ac:dyDescent="0.2">
      <c r="A71" s="120"/>
      <c r="B71" s="121" t="s">
        <v>112</v>
      </c>
      <c r="C71" s="113">
        <v>0.35915255555843684</v>
      </c>
      <c r="D71" s="235">
        <v>554</v>
      </c>
      <c r="E71" s="236">
        <v>552</v>
      </c>
      <c r="F71" s="236">
        <v>572</v>
      </c>
      <c r="G71" s="236">
        <v>487</v>
      </c>
      <c r="H71" s="140">
        <v>448</v>
      </c>
      <c r="I71" s="115">
        <v>106</v>
      </c>
      <c r="J71" s="116">
        <v>23.660714285714285</v>
      </c>
    </row>
    <row r="72" spans="1:12" s="110" customFormat="1" ht="12" customHeight="1" x14ac:dyDescent="0.2">
      <c r="A72" s="118" t="s">
        <v>113</v>
      </c>
      <c r="B72" s="119" t="s">
        <v>181</v>
      </c>
      <c r="C72" s="113">
        <v>71.62629982107201</v>
      </c>
      <c r="D72" s="235">
        <v>110485</v>
      </c>
      <c r="E72" s="236">
        <v>111009</v>
      </c>
      <c r="F72" s="236">
        <v>112304</v>
      </c>
      <c r="G72" s="236">
        <v>110011</v>
      </c>
      <c r="H72" s="140">
        <v>110550</v>
      </c>
      <c r="I72" s="115">
        <v>-65</v>
      </c>
      <c r="J72" s="116">
        <v>-5.8796924468566263E-2</v>
      </c>
    </row>
    <row r="73" spans="1:12" s="110" customFormat="1" ht="12" customHeight="1" x14ac:dyDescent="0.2">
      <c r="A73" s="118"/>
      <c r="B73" s="119" t="s">
        <v>182</v>
      </c>
      <c r="C73" s="113">
        <v>28.373700178927987</v>
      </c>
      <c r="D73" s="115">
        <v>43767</v>
      </c>
      <c r="E73" s="114">
        <v>43717</v>
      </c>
      <c r="F73" s="114">
        <v>43430</v>
      </c>
      <c r="G73" s="114">
        <v>42629</v>
      </c>
      <c r="H73" s="140">
        <v>42143</v>
      </c>
      <c r="I73" s="115">
        <v>1624</v>
      </c>
      <c r="J73" s="116">
        <v>3.8535462591652232</v>
      </c>
    </row>
    <row r="74" spans="1:12" s="110" customFormat="1" ht="12" customHeight="1" x14ac:dyDescent="0.2">
      <c r="A74" s="118" t="s">
        <v>113</v>
      </c>
      <c r="B74" s="119" t="s">
        <v>116</v>
      </c>
      <c r="C74" s="113">
        <v>91.702538702901748</v>
      </c>
      <c r="D74" s="115">
        <v>141453</v>
      </c>
      <c r="E74" s="114">
        <v>142213</v>
      </c>
      <c r="F74" s="114">
        <v>142909</v>
      </c>
      <c r="G74" s="114">
        <v>140107</v>
      </c>
      <c r="H74" s="140">
        <v>140439</v>
      </c>
      <c r="I74" s="115">
        <v>1014</v>
      </c>
      <c r="J74" s="116">
        <v>0.72202166064981954</v>
      </c>
    </row>
    <row r="75" spans="1:12" s="110" customFormat="1" ht="12" customHeight="1" x14ac:dyDescent="0.2">
      <c r="A75" s="142"/>
      <c r="B75" s="124" t="s">
        <v>117</v>
      </c>
      <c r="C75" s="125">
        <v>8.2708814148276844</v>
      </c>
      <c r="D75" s="143">
        <v>12758</v>
      </c>
      <c r="E75" s="144">
        <v>12474</v>
      </c>
      <c r="F75" s="144">
        <v>12783</v>
      </c>
      <c r="G75" s="144">
        <v>12492</v>
      </c>
      <c r="H75" s="145">
        <v>12211</v>
      </c>
      <c r="I75" s="143">
        <v>547</v>
      </c>
      <c r="J75" s="146">
        <v>4.4795676029809188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132601</v>
      </c>
      <c r="G11" s="114">
        <v>132827</v>
      </c>
      <c r="H11" s="114">
        <v>133827</v>
      </c>
      <c r="I11" s="114">
        <v>130773</v>
      </c>
      <c r="J11" s="140">
        <v>130684</v>
      </c>
      <c r="K11" s="114">
        <v>1917</v>
      </c>
      <c r="L11" s="116">
        <v>1.466897248324202</v>
      </c>
    </row>
    <row r="12" spans="1:17" s="110" customFormat="1" ht="24.95" customHeight="1" x14ac:dyDescent="0.2">
      <c r="A12" s="604" t="s">
        <v>185</v>
      </c>
      <c r="B12" s="605"/>
      <c r="C12" s="605"/>
      <c r="D12" s="606"/>
      <c r="E12" s="113">
        <v>56.363074184960901</v>
      </c>
      <c r="F12" s="115">
        <v>74738</v>
      </c>
      <c r="G12" s="114">
        <v>74984</v>
      </c>
      <c r="H12" s="114">
        <v>76132</v>
      </c>
      <c r="I12" s="114">
        <v>74528</v>
      </c>
      <c r="J12" s="140">
        <v>74470</v>
      </c>
      <c r="K12" s="114">
        <v>268</v>
      </c>
      <c r="L12" s="116">
        <v>0.35987646031959181</v>
      </c>
    </row>
    <row r="13" spans="1:17" s="110" customFormat="1" ht="15" customHeight="1" x14ac:dyDescent="0.2">
      <c r="A13" s="120"/>
      <c r="B13" s="612" t="s">
        <v>107</v>
      </c>
      <c r="C13" s="612"/>
      <c r="E13" s="113">
        <v>43.636925815039099</v>
      </c>
      <c r="F13" s="115">
        <v>57863</v>
      </c>
      <c r="G13" s="114">
        <v>57843</v>
      </c>
      <c r="H13" s="114">
        <v>57695</v>
      </c>
      <c r="I13" s="114">
        <v>56245</v>
      </c>
      <c r="J13" s="140">
        <v>56214</v>
      </c>
      <c r="K13" s="114">
        <v>1649</v>
      </c>
      <c r="L13" s="116">
        <v>2.9334329526452487</v>
      </c>
    </row>
    <row r="14" spans="1:17" s="110" customFormat="1" ht="24.95" customHeight="1" x14ac:dyDescent="0.2">
      <c r="A14" s="604" t="s">
        <v>186</v>
      </c>
      <c r="B14" s="605"/>
      <c r="C14" s="605"/>
      <c r="D14" s="606"/>
      <c r="E14" s="113">
        <v>11.9448571277743</v>
      </c>
      <c r="F14" s="115">
        <v>15839</v>
      </c>
      <c r="G14" s="114">
        <v>16253</v>
      </c>
      <c r="H14" s="114">
        <v>16929</v>
      </c>
      <c r="I14" s="114">
        <v>15231</v>
      </c>
      <c r="J14" s="140">
        <v>15826</v>
      </c>
      <c r="K14" s="114">
        <v>13</v>
      </c>
      <c r="L14" s="116">
        <v>8.2143308479716917E-2</v>
      </c>
    </row>
    <row r="15" spans="1:17" s="110" customFormat="1" ht="15" customHeight="1" x14ac:dyDescent="0.2">
      <c r="A15" s="120"/>
      <c r="B15" s="119"/>
      <c r="C15" s="258" t="s">
        <v>106</v>
      </c>
      <c r="E15" s="113">
        <v>61.228612917482167</v>
      </c>
      <c r="F15" s="115">
        <v>9698</v>
      </c>
      <c r="G15" s="114">
        <v>9919</v>
      </c>
      <c r="H15" s="114">
        <v>10421</v>
      </c>
      <c r="I15" s="114">
        <v>9387</v>
      </c>
      <c r="J15" s="140">
        <v>9744</v>
      </c>
      <c r="K15" s="114">
        <v>-46</v>
      </c>
      <c r="L15" s="116">
        <v>-0.47208538587848931</v>
      </c>
    </row>
    <row r="16" spans="1:17" s="110" customFormat="1" ht="15" customHeight="1" x14ac:dyDescent="0.2">
      <c r="A16" s="120"/>
      <c r="B16" s="119"/>
      <c r="C16" s="258" t="s">
        <v>107</v>
      </c>
      <c r="E16" s="113">
        <v>38.771387082517833</v>
      </c>
      <c r="F16" s="115">
        <v>6141</v>
      </c>
      <c r="G16" s="114">
        <v>6334</v>
      </c>
      <c r="H16" s="114">
        <v>6508</v>
      </c>
      <c r="I16" s="114">
        <v>5844</v>
      </c>
      <c r="J16" s="140">
        <v>6082</v>
      </c>
      <c r="K16" s="114">
        <v>59</v>
      </c>
      <c r="L16" s="116">
        <v>0.97007563301545541</v>
      </c>
    </row>
    <row r="17" spans="1:12" s="110" customFormat="1" ht="15" customHeight="1" x14ac:dyDescent="0.2">
      <c r="A17" s="120"/>
      <c r="B17" s="121" t="s">
        <v>109</v>
      </c>
      <c r="C17" s="258"/>
      <c r="E17" s="113">
        <v>66.574158565923341</v>
      </c>
      <c r="F17" s="115">
        <v>88278</v>
      </c>
      <c r="G17" s="114">
        <v>88369</v>
      </c>
      <c r="H17" s="114">
        <v>88935</v>
      </c>
      <c r="I17" s="114">
        <v>88247</v>
      </c>
      <c r="J17" s="140">
        <v>88078</v>
      </c>
      <c r="K17" s="114">
        <v>200</v>
      </c>
      <c r="L17" s="116">
        <v>0.22707145938826948</v>
      </c>
    </row>
    <row r="18" spans="1:12" s="110" customFormat="1" ht="15" customHeight="1" x14ac:dyDescent="0.2">
      <c r="A18" s="120"/>
      <c r="B18" s="119"/>
      <c r="C18" s="258" t="s">
        <v>106</v>
      </c>
      <c r="E18" s="113">
        <v>56.025283762658873</v>
      </c>
      <c r="F18" s="115">
        <v>49458</v>
      </c>
      <c r="G18" s="114">
        <v>49573</v>
      </c>
      <c r="H18" s="114">
        <v>50245</v>
      </c>
      <c r="I18" s="114">
        <v>50066</v>
      </c>
      <c r="J18" s="140">
        <v>49888</v>
      </c>
      <c r="K18" s="114">
        <v>-430</v>
      </c>
      <c r="L18" s="116">
        <v>-0.86193072482360489</v>
      </c>
    </row>
    <row r="19" spans="1:12" s="110" customFormat="1" ht="15" customHeight="1" x14ac:dyDescent="0.2">
      <c r="A19" s="120"/>
      <c r="B19" s="119"/>
      <c r="C19" s="258" t="s">
        <v>107</v>
      </c>
      <c r="E19" s="113">
        <v>43.974716237341127</v>
      </c>
      <c r="F19" s="115">
        <v>38820</v>
      </c>
      <c r="G19" s="114">
        <v>38796</v>
      </c>
      <c r="H19" s="114">
        <v>38690</v>
      </c>
      <c r="I19" s="114">
        <v>38181</v>
      </c>
      <c r="J19" s="140">
        <v>38190</v>
      </c>
      <c r="K19" s="114">
        <v>630</v>
      </c>
      <c r="L19" s="116">
        <v>1.6496465043205029</v>
      </c>
    </row>
    <row r="20" spans="1:12" s="110" customFormat="1" ht="15" customHeight="1" x14ac:dyDescent="0.2">
      <c r="A20" s="120"/>
      <c r="B20" s="121" t="s">
        <v>110</v>
      </c>
      <c r="C20" s="258"/>
      <c r="E20" s="113">
        <v>20.168777007714873</v>
      </c>
      <c r="F20" s="115">
        <v>26744</v>
      </c>
      <c r="G20" s="114">
        <v>26480</v>
      </c>
      <c r="H20" s="114">
        <v>26285</v>
      </c>
      <c r="I20" s="114">
        <v>25689</v>
      </c>
      <c r="J20" s="140">
        <v>25230</v>
      </c>
      <c r="K20" s="114">
        <v>1514</v>
      </c>
      <c r="L20" s="116">
        <v>6.0007927070947282</v>
      </c>
    </row>
    <row r="21" spans="1:12" s="110" customFormat="1" ht="15" customHeight="1" x14ac:dyDescent="0.2">
      <c r="A21" s="120"/>
      <c r="B21" s="119"/>
      <c r="C21" s="258" t="s">
        <v>106</v>
      </c>
      <c r="E21" s="113">
        <v>53.982201615315581</v>
      </c>
      <c r="F21" s="115">
        <v>14437</v>
      </c>
      <c r="G21" s="114">
        <v>14351</v>
      </c>
      <c r="H21" s="114">
        <v>14357</v>
      </c>
      <c r="I21" s="114">
        <v>14001</v>
      </c>
      <c r="J21" s="140">
        <v>13790</v>
      </c>
      <c r="K21" s="114">
        <v>647</v>
      </c>
      <c r="L21" s="116">
        <v>4.6918056562726616</v>
      </c>
    </row>
    <row r="22" spans="1:12" s="110" customFormat="1" ht="15" customHeight="1" x14ac:dyDescent="0.2">
      <c r="A22" s="120"/>
      <c r="B22" s="119"/>
      <c r="C22" s="258" t="s">
        <v>107</v>
      </c>
      <c r="E22" s="113">
        <v>46.017798384684419</v>
      </c>
      <c r="F22" s="115">
        <v>12307</v>
      </c>
      <c r="G22" s="114">
        <v>12129</v>
      </c>
      <c r="H22" s="114">
        <v>11928</v>
      </c>
      <c r="I22" s="114">
        <v>11688</v>
      </c>
      <c r="J22" s="140">
        <v>11440</v>
      </c>
      <c r="K22" s="114">
        <v>867</v>
      </c>
      <c r="L22" s="116">
        <v>7.5786713286713283</v>
      </c>
    </row>
    <row r="23" spans="1:12" s="110" customFormat="1" ht="15" customHeight="1" x14ac:dyDescent="0.2">
      <c r="A23" s="120"/>
      <c r="B23" s="121" t="s">
        <v>111</v>
      </c>
      <c r="C23" s="258"/>
      <c r="E23" s="113">
        <v>1.3122072985874917</v>
      </c>
      <c r="F23" s="115">
        <v>1740</v>
      </c>
      <c r="G23" s="114">
        <v>1725</v>
      </c>
      <c r="H23" s="114">
        <v>1678</v>
      </c>
      <c r="I23" s="114">
        <v>1606</v>
      </c>
      <c r="J23" s="140">
        <v>1550</v>
      </c>
      <c r="K23" s="114">
        <v>190</v>
      </c>
      <c r="L23" s="116">
        <v>12.258064516129032</v>
      </c>
    </row>
    <row r="24" spans="1:12" s="110" customFormat="1" ht="15" customHeight="1" x14ac:dyDescent="0.2">
      <c r="A24" s="120"/>
      <c r="B24" s="119"/>
      <c r="C24" s="258" t="s">
        <v>106</v>
      </c>
      <c r="E24" s="113">
        <v>65.804597701149419</v>
      </c>
      <c r="F24" s="115">
        <v>1145</v>
      </c>
      <c r="G24" s="114">
        <v>1141</v>
      </c>
      <c r="H24" s="114">
        <v>1109</v>
      </c>
      <c r="I24" s="114">
        <v>1074</v>
      </c>
      <c r="J24" s="140">
        <v>1048</v>
      </c>
      <c r="K24" s="114">
        <v>97</v>
      </c>
      <c r="L24" s="116">
        <v>9.2557251908396942</v>
      </c>
    </row>
    <row r="25" spans="1:12" s="110" customFormat="1" ht="15" customHeight="1" x14ac:dyDescent="0.2">
      <c r="A25" s="120"/>
      <c r="B25" s="119"/>
      <c r="C25" s="258" t="s">
        <v>107</v>
      </c>
      <c r="E25" s="113">
        <v>34.195402298850574</v>
      </c>
      <c r="F25" s="115">
        <v>595</v>
      </c>
      <c r="G25" s="114">
        <v>584</v>
      </c>
      <c r="H25" s="114">
        <v>569</v>
      </c>
      <c r="I25" s="114">
        <v>532</v>
      </c>
      <c r="J25" s="140">
        <v>502</v>
      </c>
      <c r="K25" s="114">
        <v>93</v>
      </c>
      <c r="L25" s="116">
        <v>18.525896414342629</v>
      </c>
    </row>
    <row r="26" spans="1:12" s="110" customFormat="1" ht="15" customHeight="1" x14ac:dyDescent="0.2">
      <c r="A26" s="120"/>
      <c r="C26" s="121" t="s">
        <v>187</v>
      </c>
      <c r="D26" s="110" t="s">
        <v>188</v>
      </c>
      <c r="E26" s="113">
        <v>0.34539709353624787</v>
      </c>
      <c r="F26" s="115">
        <v>458</v>
      </c>
      <c r="G26" s="114">
        <v>453</v>
      </c>
      <c r="H26" s="114">
        <v>464</v>
      </c>
      <c r="I26" s="114">
        <v>374</v>
      </c>
      <c r="J26" s="140">
        <v>348</v>
      </c>
      <c r="K26" s="114">
        <v>110</v>
      </c>
      <c r="L26" s="116">
        <v>31.609195402298852</v>
      </c>
    </row>
    <row r="27" spans="1:12" s="110" customFormat="1" ht="15" customHeight="1" x14ac:dyDescent="0.2">
      <c r="A27" s="120"/>
      <c r="B27" s="119"/>
      <c r="D27" s="259" t="s">
        <v>106</v>
      </c>
      <c r="E27" s="113">
        <v>56.550218340611352</v>
      </c>
      <c r="F27" s="115">
        <v>259</v>
      </c>
      <c r="G27" s="114">
        <v>259</v>
      </c>
      <c r="H27" s="114">
        <v>249</v>
      </c>
      <c r="I27" s="114">
        <v>203</v>
      </c>
      <c r="J27" s="140">
        <v>190</v>
      </c>
      <c r="K27" s="114">
        <v>69</v>
      </c>
      <c r="L27" s="116">
        <v>36.315789473684212</v>
      </c>
    </row>
    <row r="28" spans="1:12" s="110" customFormat="1" ht="15" customHeight="1" x14ac:dyDescent="0.2">
      <c r="A28" s="120"/>
      <c r="B28" s="119"/>
      <c r="D28" s="259" t="s">
        <v>107</v>
      </c>
      <c r="E28" s="113">
        <v>43.449781659388648</v>
      </c>
      <c r="F28" s="115">
        <v>199</v>
      </c>
      <c r="G28" s="114">
        <v>194</v>
      </c>
      <c r="H28" s="114">
        <v>215</v>
      </c>
      <c r="I28" s="114">
        <v>171</v>
      </c>
      <c r="J28" s="140">
        <v>158</v>
      </c>
      <c r="K28" s="114">
        <v>41</v>
      </c>
      <c r="L28" s="116">
        <v>25.949367088607595</v>
      </c>
    </row>
    <row r="29" spans="1:12" s="110" customFormat="1" ht="24.95" customHeight="1" x14ac:dyDescent="0.2">
      <c r="A29" s="604" t="s">
        <v>189</v>
      </c>
      <c r="B29" s="605"/>
      <c r="C29" s="605"/>
      <c r="D29" s="606"/>
      <c r="E29" s="113">
        <v>86.345502673433842</v>
      </c>
      <c r="F29" s="115">
        <v>114495</v>
      </c>
      <c r="G29" s="114">
        <v>115208</v>
      </c>
      <c r="H29" s="114">
        <v>115768</v>
      </c>
      <c r="I29" s="114">
        <v>113139</v>
      </c>
      <c r="J29" s="140">
        <v>113440</v>
      </c>
      <c r="K29" s="114">
        <v>1055</v>
      </c>
      <c r="L29" s="116">
        <v>0.93000705218617774</v>
      </c>
    </row>
    <row r="30" spans="1:12" s="110" customFormat="1" ht="15" customHeight="1" x14ac:dyDescent="0.2">
      <c r="A30" s="120"/>
      <c r="B30" s="119"/>
      <c r="C30" s="258" t="s">
        <v>106</v>
      </c>
      <c r="E30" s="113">
        <v>54.786671907070179</v>
      </c>
      <c r="F30" s="115">
        <v>62728</v>
      </c>
      <c r="G30" s="114">
        <v>63300</v>
      </c>
      <c r="H30" s="114">
        <v>64107</v>
      </c>
      <c r="I30" s="114">
        <v>62738</v>
      </c>
      <c r="J30" s="140">
        <v>62977</v>
      </c>
      <c r="K30" s="114">
        <v>-249</v>
      </c>
      <c r="L30" s="116">
        <v>-0.39538244120869526</v>
      </c>
    </row>
    <row r="31" spans="1:12" s="110" customFormat="1" ht="15" customHeight="1" x14ac:dyDescent="0.2">
      <c r="A31" s="120"/>
      <c r="B31" s="119"/>
      <c r="C31" s="258" t="s">
        <v>107</v>
      </c>
      <c r="E31" s="113">
        <v>45.213328092929821</v>
      </c>
      <c r="F31" s="115">
        <v>51767</v>
      </c>
      <c r="G31" s="114">
        <v>51908</v>
      </c>
      <c r="H31" s="114">
        <v>51661</v>
      </c>
      <c r="I31" s="114">
        <v>50401</v>
      </c>
      <c r="J31" s="140">
        <v>50463</v>
      </c>
      <c r="K31" s="114">
        <v>1304</v>
      </c>
      <c r="L31" s="116">
        <v>2.5840714979291759</v>
      </c>
    </row>
    <row r="32" spans="1:12" s="110" customFormat="1" ht="15" customHeight="1" x14ac:dyDescent="0.2">
      <c r="A32" s="120"/>
      <c r="B32" s="119" t="s">
        <v>117</v>
      </c>
      <c r="C32" s="258"/>
      <c r="E32" s="113">
        <v>13.617544362410539</v>
      </c>
      <c r="F32" s="115">
        <v>18057</v>
      </c>
      <c r="G32" s="114">
        <v>17574</v>
      </c>
      <c r="H32" s="114">
        <v>18017</v>
      </c>
      <c r="I32" s="114">
        <v>17588</v>
      </c>
      <c r="J32" s="140">
        <v>17200</v>
      </c>
      <c r="K32" s="114">
        <v>857</v>
      </c>
      <c r="L32" s="116">
        <v>4.9825581395348841</v>
      </c>
    </row>
    <row r="33" spans="1:12" s="110" customFormat="1" ht="15" customHeight="1" x14ac:dyDescent="0.2">
      <c r="A33" s="120"/>
      <c r="B33" s="119"/>
      <c r="C33" s="258" t="s">
        <v>106</v>
      </c>
      <c r="E33" s="113">
        <v>66.334385556847764</v>
      </c>
      <c r="F33" s="115">
        <v>11978</v>
      </c>
      <c r="G33" s="114">
        <v>11654</v>
      </c>
      <c r="H33" s="114">
        <v>11997</v>
      </c>
      <c r="I33" s="114">
        <v>11759</v>
      </c>
      <c r="J33" s="140">
        <v>11464</v>
      </c>
      <c r="K33" s="114">
        <v>514</v>
      </c>
      <c r="L33" s="116">
        <v>4.4836008374040475</v>
      </c>
    </row>
    <row r="34" spans="1:12" s="110" customFormat="1" ht="15" customHeight="1" x14ac:dyDescent="0.2">
      <c r="A34" s="120"/>
      <c r="B34" s="119"/>
      <c r="C34" s="258" t="s">
        <v>107</v>
      </c>
      <c r="E34" s="113">
        <v>33.665614443152243</v>
      </c>
      <c r="F34" s="115">
        <v>6079</v>
      </c>
      <c r="G34" s="114">
        <v>5920</v>
      </c>
      <c r="H34" s="114">
        <v>6020</v>
      </c>
      <c r="I34" s="114">
        <v>5829</v>
      </c>
      <c r="J34" s="140">
        <v>5736</v>
      </c>
      <c r="K34" s="114">
        <v>343</v>
      </c>
      <c r="L34" s="116">
        <v>5.9797768479776847</v>
      </c>
    </row>
    <row r="35" spans="1:12" s="110" customFormat="1" ht="24.95" customHeight="1" x14ac:dyDescent="0.2">
      <c r="A35" s="604" t="s">
        <v>190</v>
      </c>
      <c r="B35" s="605"/>
      <c r="C35" s="605"/>
      <c r="D35" s="606"/>
      <c r="E35" s="113">
        <v>73.595975897617663</v>
      </c>
      <c r="F35" s="115">
        <v>97589</v>
      </c>
      <c r="G35" s="114">
        <v>98013</v>
      </c>
      <c r="H35" s="114">
        <v>99322</v>
      </c>
      <c r="I35" s="114">
        <v>97050</v>
      </c>
      <c r="J35" s="140">
        <v>97397</v>
      </c>
      <c r="K35" s="114">
        <v>192</v>
      </c>
      <c r="L35" s="116">
        <v>0.19713132848034334</v>
      </c>
    </row>
    <row r="36" spans="1:12" s="110" customFormat="1" ht="15" customHeight="1" x14ac:dyDescent="0.2">
      <c r="A36" s="120"/>
      <c r="B36" s="119"/>
      <c r="C36" s="258" t="s">
        <v>106</v>
      </c>
      <c r="E36" s="113">
        <v>70.770271239586435</v>
      </c>
      <c r="F36" s="115">
        <v>69064</v>
      </c>
      <c r="G36" s="114">
        <v>69375</v>
      </c>
      <c r="H36" s="114">
        <v>70487</v>
      </c>
      <c r="I36" s="114">
        <v>69054</v>
      </c>
      <c r="J36" s="140">
        <v>69175</v>
      </c>
      <c r="K36" s="114">
        <v>-111</v>
      </c>
      <c r="L36" s="116">
        <v>-0.16046259486808817</v>
      </c>
    </row>
    <row r="37" spans="1:12" s="110" customFormat="1" ht="15" customHeight="1" x14ac:dyDescent="0.2">
      <c r="A37" s="120"/>
      <c r="B37" s="119"/>
      <c r="C37" s="258" t="s">
        <v>107</v>
      </c>
      <c r="E37" s="113">
        <v>29.229728760413572</v>
      </c>
      <c r="F37" s="115">
        <v>28525</v>
      </c>
      <c r="G37" s="114">
        <v>28638</v>
      </c>
      <c r="H37" s="114">
        <v>28835</v>
      </c>
      <c r="I37" s="114">
        <v>27996</v>
      </c>
      <c r="J37" s="140">
        <v>28222</v>
      </c>
      <c r="K37" s="114">
        <v>303</v>
      </c>
      <c r="L37" s="116">
        <v>1.0736305010275671</v>
      </c>
    </row>
    <row r="38" spans="1:12" s="110" customFormat="1" ht="15" customHeight="1" x14ac:dyDescent="0.2">
      <c r="A38" s="120"/>
      <c r="B38" s="119" t="s">
        <v>182</v>
      </c>
      <c r="C38" s="258"/>
      <c r="E38" s="113">
        <v>26.404024102382333</v>
      </c>
      <c r="F38" s="115">
        <v>35012</v>
      </c>
      <c r="G38" s="114">
        <v>34814</v>
      </c>
      <c r="H38" s="114">
        <v>34505</v>
      </c>
      <c r="I38" s="114">
        <v>33723</v>
      </c>
      <c r="J38" s="140">
        <v>33287</v>
      </c>
      <c r="K38" s="114">
        <v>1725</v>
      </c>
      <c r="L38" s="116">
        <v>5.1822032625349239</v>
      </c>
    </row>
    <row r="39" spans="1:12" s="110" customFormat="1" ht="15" customHeight="1" x14ac:dyDescent="0.2">
      <c r="A39" s="120"/>
      <c r="B39" s="119"/>
      <c r="C39" s="258" t="s">
        <v>106</v>
      </c>
      <c r="E39" s="113">
        <v>16.205872272363759</v>
      </c>
      <c r="F39" s="115">
        <v>5674</v>
      </c>
      <c r="G39" s="114">
        <v>5609</v>
      </c>
      <c r="H39" s="114">
        <v>5645</v>
      </c>
      <c r="I39" s="114">
        <v>5474</v>
      </c>
      <c r="J39" s="140">
        <v>5295</v>
      </c>
      <c r="K39" s="114">
        <v>379</v>
      </c>
      <c r="L39" s="116">
        <v>7.1576959395656283</v>
      </c>
    </row>
    <row r="40" spans="1:12" s="110" customFormat="1" ht="15" customHeight="1" x14ac:dyDescent="0.2">
      <c r="A40" s="120"/>
      <c r="B40" s="119"/>
      <c r="C40" s="258" t="s">
        <v>107</v>
      </c>
      <c r="E40" s="113">
        <v>83.794127727636237</v>
      </c>
      <c r="F40" s="115">
        <v>29338</v>
      </c>
      <c r="G40" s="114">
        <v>29205</v>
      </c>
      <c r="H40" s="114">
        <v>28860</v>
      </c>
      <c r="I40" s="114">
        <v>28249</v>
      </c>
      <c r="J40" s="140">
        <v>27992</v>
      </c>
      <c r="K40" s="114">
        <v>1346</v>
      </c>
      <c r="L40" s="116">
        <v>4.808516719062589</v>
      </c>
    </row>
    <row r="41" spans="1:12" s="110" customFormat="1" ht="24.75" customHeight="1" x14ac:dyDescent="0.2">
      <c r="A41" s="604" t="s">
        <v>517</v>
      </c>
      <c r="B41" s="605"/>
      <c r="C41" s="605"/>
      <c r="D41" s="606"/>
      <c r="E41" s="113">
        <v>5.1696442711593429</v>
      </c>
      <c r="F41" s="115">
        <v>6855</v>
      </c>
      <c r="G41" s="114">
        <v>7596</v>
      </c>
      <c r="H41" s="114">
        <v>7716</v>
      </c>
      <c r="I41" s="114">
        <v>5989</v>
      </c>
      <c r="J41" s="140">
        <v>6817</v>
      </c>
      <c r="K41" s="114">
        <v>38</v>
      </c>
      <c r="L41" s="116">
        <v>0.55742995452545108</v>
      </c>
    </row>
    <row r="42" spans="1:12" s="110" customFormat="1" ht="15" customHeight="1" x14ac:dyDescent="0.2">
      <c r="A42" s="120"/>
      <c r="B42" s="119"/>
      <c r="C42" s="258" t="s">
        <v>106</v>
      </c>
      <c r="E42" s="113">
        <v>62.961342086068562</v>
      </c>
      <c r="F42" s="115">
        <v>4316</v>
      </c>
      <c r="G42" s="114">
        <v>4913</v>
      </c>
      <c r="H42" s="114">
        <v>5006</v>
      </c>
      <c r="I42" s="114">
        <v>3844</v>
      </c>
      <c r="J42" s="140">
        <v>4295</v>
      </c>
      <c r="K42" s="114">
        <v>21</v>
      </c>
      <c r="L42" s="116">
        <v>0.48894062863795112</v>
      </c>
    </row>
    <row r="43" spans="1:12" s="110" customFormat="1" ht="15" customHeight="1" x14ac:dyDescent="0.2">
      <c r="A43" s="123"/>
      <c r="B43" s="124"/>
      <c r="C43" s="260" t="s">
        <v>107</v>
      </c>
      <c r="D43" s="261"/>
      <c r="E43" s="125">
        <v>37.038657913931438</v>
      </c>
      <c r="F43" s="143">
        <v>2539</v>
      </c>
      <c r="G43" s="144">
        <v>2683</v>
      </c>
      <c r="H43" s="144">
        <v>2710</v>
      </c>
      <c r="I43" s="144">
        <v>2145</v>
      </c>
      <c r="J43" s="145">
        <v>2522</v>
      </c>
      <c r="K43" s="144">
        <v>17</v>
      </c>
      <c r="L43" s="146">
        <v>0.67406819984139577</v>
      </c>
    </row>
    <row r="44" spans="1:12" s="110" customFormat="1" ht="45.75" customHeight="1" x14ac:dyDescent="0.2">
      <c r="A44" s="604" t="s">
        <v>191</v>
      </c>
      <c r="B44" s="605"/>
      <c r="C44" s="605"/>
      <c r="D44" s="606"/>
      <c r="E44" s="113">
        <v>1.2533842127887422</v>
      </c>
      <c r="F44" s="115">
        <v>1662</v>
      </c>
      <c r="G44" s="114">
        <v>1666</v>
      </c>
      <c r="H44" s="114">
        <v>1659</v>
      </c>
      <c r="I44" s="114">
        <v>1643</v>
      </c>
      <c r="J44" s="140">
        <v>1637</v>
      </c>
      <c r="K44" s="114">
        <v>25</v>
      </c>
      <c r="L44" s="116">
        <v>1.5271838729383018</v>
      </c>
    </row>
    <row r="45" spans="1:12" s="110" customFormat="1" ht="15" customHeight="1" x14ac:dyDescent="0.2">
      <c r="A45" s="120"/>
      <c r="B45" s="119"/>
      <c r="C45" s="258" t="s">
        <v>106</v>
      </c>
      <c r="E45" s="113">
        <v>60.108303249097474</v>
      </c>
      <c r="F45" s="115">
        <v>999</v>
      </c>
      <c r="G45" s="114">
        <v>1008</v>
      </c>
      <c r="H45" s="114">
        <v>1010</v>
      </c>
      <c r="I45" s="114">
        <v>996</v>
      </c>
      <c r="J45" s="140">
        <v>990</v>
      </c>
      <c r="K45" s="114">
        <v>9</v>
      </c>
      <c r="L45" s="116">
        <v>0.90909090909090906</v>
      </c>
    </row>
    <row r="46" spans="1:12" s="110" customFormat="1" ht="15" customHeight="1" x14ac:dyDescent="0.2">
      <c r="A46" s="123"/>
      <c r="B46" s="124"/>
      <c r="C46" s="260" t="s">
        <v>107</v>
      </c>
      <c r="D46" s="261"/>
      <c r="E46" s="125">
        <v>39.891696750902526</v>
      </c>
      <c r="F46" s="143">
        <v>663</v>
      </c>
      <c r="G46" s="144">
        <v>658</v>
      </c>
      <c r="H46" s="144">
        <v>649</v>
      </c>
      <c r="I46" s="144">
        <v>647</v>
      </c>
      <c r="J46" s="145">
        <v>647</v>
      </c>
      <c r="K46" s="144">
        <v>16</v>
      </c>
      <c r="L46" s="146">
        <v>2.472952086553323</v>
      </c>
    </row>
    <row r="47" spans="1:12" s="110" customFormat="1" ht="39" customHeight="1" x14ac:dyDescent="0.2">
      <c r="A47" s="604" t="s">
        <v>518</v>
      </c>
      <c r="B47" s="607"/>
      <c r="C47" s="607"/>
      <c r="D47" s="608"/>
      <c r="E47" s="113">
        <v>0.22850506406437357</v>
      </c>
      <c r="F47" s="115">
        <v>303</v>
      </c>
      <c r="G47" s="114">
        <v>318</v>
      </c>
      <c r="H47" s="114">
        <v>288</v>
      </c>
      <c r="I47" s="114">
        <v>291</v>
      </c>
      <c r="J47" s="140">
        <v>317</v>
      </c>
      <c r="K47" s="114">
        <v>-14</v>
      </c>
      <c r="L47" s="116">
        <v>-4.4164037854889591</v>
      </c>
    </row>
    <row r="48" spans="1:12" s="110" customFormat="1" ht="15" customHeight="1" x14ac:dyDescent="0.2">
      <c r="A48" s="120"/>
      <c r="B48" s="119"/>
      <c r="C48" s="258" t="s">
        <v>106</v>
      </c>
      <c r="E48" s="113">
        <v>37.293729372937293</v>
      </c>
      <c r="F48" s="115">
        <v>113</v>
      </c>
      <c r="G48" s="114">
        <v>119</v>
      </c>
      <c r="H48" s="114">
        <v>114</v>
      </c>
      <c r="I48" s="114">
        <v>108</v>
      </c>
      <c r="J48" s="140">
        <v>117</v>
      </c>
      <c r="K48" s="114">
        <v>-4</v>
      </c>
      <c r="L48" s="116">
        <v>-3.4188034188034186</v>
      </c>
    </row>
    <row r="49" spans="1:12" s="110" customFormat="1" ht="15" customHeight="1" x14ac:dyDescent="0.2">
      <c r="A49" s="123"/>
      <c r="B49" s="124"/>
      <c r="C49" s="260" t="s">
        <v>107</v>
      </c>
      <c r="D49" s="261"/>
      <c r="E49" s="125">
        <v>62.706270627062707</v>
      </c>
      <c r="F49" s="143">
        <v>190</v>
      </c>
      <c r="G49" s="144">
        <v>199</v>
      </c>
      <c r="H49" s="144">
        <v>174</v>
      </c>
      <c r="I49" s="144">
        <v>183</v>
      </c>
      <c r="J49" s="145">
        <v>200</v>
      </c>
      <c r="K49" s="144">
        <v>-10</v>
      </c>
      <c r="L49" s="146">
        <v>-5</v>
      </c>
    </row>
    <row r="50" spans="1:12" s="110" customFormat="1" ht="24.95" customHeight="1" x14ac:dyDescent="0.2">
      <c r="A50" s="609" t="s">
        <v>192</v>
      </c>
      <c r="B50" s="610"/>
      <c r="C50" s="610"/>
      <c r="D50" s="611"/>
      <c r="E50" s="262">
        <v>13.809096462319289</v>
      </c>
      <c r="F50" s="263">
        <v>18311</v>
      </c>
      <c r="G50" s="264">
        <v>18881</v>
      </c>
      <c r="H50" s="264">
        <v>19234</v>
      </c>
      <c r="I50" s="264">
        <v>17641</v>
      </c>
      <c r="J50" s="265">
        <v>17712</v>
      </c>
      <c r="K50" s="263">
        <v>599</v>
      </c>
      <c r="L50" s="266">
        <v>3.381887985546522</v>
      </c>
    </row>
    <row r="51" spans="1:12" s="110" customFormat="1" ht="15" customHeight="1" x14ac:dyDescent="0.2">
      <c r="A51" s="120"/>
      <c r="B51" s="119"/>
      <c r="C51" s="258" t="s">
        <v>106</v>
      </c>
      <c r="E51" s="113">
        <v>62.426956474250453</v>
      </c>
      <c r="F51" s="115">
        <v>11431</v>
      </c>
      <c r="G51" s="114">
        <v>11765</v>
      </c>
      <c r="H51" s="114">
        <v>12115</v>
      </c>
      <c r="I51" s="114">
        <v>11141</v>
      </c>
      <c r="J51" s="140">
        <v>11141</v>
      </c>
      <c r="K51" s="114">
        <v>290</v>
      </c>
      <c r="L51" s="116">
        <v>2.6029979355533617</v>
      </c>
    </row>
    <row r="52" spans="1:12" s="110" customFormat="1" ht="15" customHeight="1" x14ac:dyDescent="0.2">
      <c r="A52" s="120"/>
      <c r="B52" s="119"/>
      <c r="C52" s="258" t="s">
        <v>107</v>
      </c>
      <c r="E52" s="113">
        <v>37.573043525749547</v>
      </c>
      <c r="F52" s="115">
        <v>6880</v>
      </c>
      <c r="G52" s="114">
        <v>7116</v>
      </c>
      <c r="H52" s="114">
        <v>7119</v>
      </c>
      <c r="I52" s="114">
        <v>6500</v>
      </c>
      <c r="J52" s="140">
        <v>6571</v>
      </c>
      <c r="K52" s="114">
        <v>309</v>
      </c>
      <c r="L52" s="116">
        <v>4.7024805965606449</v>
      </c>
    </row>
    <row r="53" spans="1:12" s="110" customFormat="1" ht="15" customHeight="1" x14ac:dyDescent="0.2">
      <c r="A53" s="120"/>
      <c r="B53" s="119"/>
      <c r="C53" s="258" t="s">
        <v>187</v>
      </c>
      <c r="D53" s="110" t="s">
        <v>193</v>
      </c>
      <c r="E53" s="113">
        <v>26.869095079460433</v>
      </c>
      <c r="F53" s="115">
        <v>4920</v>
      </c>
      <c r="G53" s="114">
        <v>5648</v>
      </c>
      <c r="H53" s="114">
        <v>5834</v>
      </c>
      <c r="I53" s="114">
        <v>4380</v>
      </c>
      <c r="J53" s="140">
        <v>4769</v>
      </c>
      <c r="K53" s="114">
        <v>151</v>
      </c>
      <c r="L53" s="116">
        <v>3.1662822394631998</v>
      </c>
    </row>
    <row r="54" spans="1:12" s="110" customFormat="1" ht="15" customHeight="1" x14ac:dyDescent="0.2">
      <c r="A54" s="120"/>
      <c r="B54" s="119"/>
      <c r="D54" s="267" t="s">
        <v>194</v>
      </c>
      <c r="E54" s="113">
        <v>65.630081300813004</v>
      </c>
      <c r="F54" s="115">
        <v>3229</v>
      </c>
      <c r="G54" s="114">
        <v>3673</v>
      </c>
      <c r="H54" s="114">
        <v>3837</v>
      </c>
      <c r="I54" s="114">
        <v>2921</v>
      </c>
      <c r="J54" s="140">
        <v>3138</v>
      </c>
      <c r="K54" s="114">
        <v>91</v>
      </c>
      <c r="L54" s="116">
        <v>2.89993626513703</v>
      </c>
    </row>
    <row r="55" spans="1:12" s="110" customFormat="1" ht="15" customHeight="1" x14ac:dyDescent="0.2">
      <c r="A55" s="120"/>
      <c r="B55" s="119"/>
      <c r="D55" s="267" t="s">
        <v>195</v>
      </c>
      <c r="E55" s="113">
        <v>34.369918699186989</v>
      </c>
      <c r="F55" s="115">
        <v>1691</v>
      </c>
      <c r="G55" s="114">
        <v>1975</v>
      </c>
      <c r="H55" s="114">
        <v>1997</v>
      </c>
      <c r="I55" s="114">
        <v>1459</v>
      </c>
      <c r="J55" s="140">
        <v>1631</v>
      </c>
      <c r="K55" s="114">
        <v>60</v>
      </c>
      <c r="L55" s="116">
        <v>3.6787247087676271</v>
      </c>
    </row>
    <row r="56" spans="1:12" s="110" customFormat="1" ht="15" customHeight="1" x14ac:dyDescent="0.2">
      <c r="A56" s="120"/>
      <c r="B56" s="119" t="s">
        <v>196</v>
      </c>
      <c r="C56" s="258"/>
      <c r="E56" s="113">
        <v>63.972368232517098</v>
      </c>
      <c r="F56" s="115">
        <v>84828</v>
      </c>
      <c r="G56" s="114">
        <v>84655</v>
      </c>
      <c r="H56" s="114">
        <v>84999</v>
      </c>
      <c r="I56" s="114">
        <v>84105</v>
      </c>
      <c r="J56" s="140">
        <v>84114</v>
      </c>
      <c r="K56" s="114">
        <v>714</v>
      </c>
      <c r="L56" s="116">
        <v>0.84884799201084238</v>
      </c>
    </row>
    <row r="57" spans="1:12" s="110" customFormat="1" ht="15" customHeight="1" x14ac:dyDescent="0.2">
      <c r="A57" s="120"/>
      <c r="B57" s="119"/>
      <c r="C57" s="258" t="s">
        <v>106</v>
      </c>
      <c r="E57" s="113">
        <v>54.905219974536706</v>
      </c>
      <c r="F57" s="115">
        <v>46575</v>
      </c>
      <c r="G57" s="114">
        <v>46598</v>
      </c>
      <c r="H57" s="114">
        <v>47089</v>
      </c>
      <c r="I57" s="114">
        <v>46736</v>
      </c>
      <c r="J57" s="140">
        <v>46746</v>
      </c>
      <c r="K57" s="114">
        <v>-171</v>
      </c>
      <c r="L57" s="116">
        <v>-0.36580670003850596</v>
      </c>
    </row>
    <row r="58" spans="1:12" s="110" customFormat="1" ht="15" customHeight="1" x14ac:dyDescent="0.2">
      <c r="A58" s="120"/>
      <c r="B58" s="119"/>
      <c r="C58" s="258" t="s">
        <v>107</v>
      </c>
      <c r="E58" s="113">
        <v>45.094780025463294</v>
      </c>
      <c r="F58" s="115">
        <v>38253</v>
      </c>
      <c r="G58" s="114">
        <v>38057</v>
      </c>
      <c r="H58" s="114">
        <v>37910</v>
      </c>
      <c r="I58" s="114">
        <v>37369</v>
      </c>
      <c r="J58" s="140">
        <v>37368</v>
      </c>
      <c r="K58" s="114">
        <v>885</v>
      </c>
      <c r="L58" s="116">
        <v>2.3683365446371227</v>
      </c>
    </row>
    <row r="59" spans="1:12" s="110" customFormat="1" ht="15" customHeight="1" x14ac:dyDescent="0.2">
      <c r="A59" s="120"/>
      <c r="B59" s="119"/>
      <c r="C59" s="258" t="s">
        <v>105</v>
      </c>
      <c r="D59" s="110" t="s">
        <v>197</v>
      </c>
      <c r="E59" s="113">
        <v>92.108737680954405</v>
      </c>
      <c r="F59" s="115">
        <v>78134</v>
      </c>
      <c r="G59" s="114">
        <v>77996</v>
      </c>
      <c r="H59" s="114">
        <v>78353</v>
      </c>
      <c r="I59" s="114">
        <v>77564</v>
      </c>
      <c r="J59" s="140">
        <v>77594</v>
      </c>
      <c r="K59" s="114">
        <v>540</v>
      </c>
      <c r="L59" s="116">
        <v>0.69593009768796554</v>
      </c>
    </row>
    <row r="60" spans="1:12" s="110" customFormat="1" ht="15" customHeight="1" x14ac:dyDescent="0.2">
      <c r="A60" s="120"/>
      <c r="B60" s="119"/>
      <c r="C60" s="258"/>
      <c r="D60" s="267" t="s">
        <v>198</v>
      </c>
      <c r="E60" s="113">
        <v>53.048608800266209</v>
      </c>
      <c r="F60" s="115">
        <v>41449</v>
      </c>
      <c r="G60" s="114">
        <v>41484</v>
      </c>
      <c r="H60" s="114">
        <v>41975</v>
      </c>
      <c r="I60" s="114">
        <v>41713</v>
      </c>
      <c r="J60" s="140">
        <v>41718</v>
      </c>
      <c r="K60" s="114">
        <v>-269</v>
      </c>
      <c r="L60" s="116">
        <v>-0.64480559950141425</v>
      </c>
    </row>
    <row r="61" spans="1:12" s="110" customFormat="1" ht="15" customHeight="1" x14ac:dyDescent="0.2">
      <c r="A61" s="120"/>
      <c r="B61" s="119"/>
      <c r="C61" s="258"/>
      <c r="D61" s="267" t="s">
        <v>199</v>
      </c>
      <c r="E61" s="113">
        <v>46.951391199733791</v>
      </c>
      <c r="F61" s="115">
        <v>36685</v>
      </c>
      <c r="G61" s="114">
        <v>36512</v>
      </c>
      <c r="H61" s="114">
        <v>36378</v>
      </c>
      <c r="I61" s="114">
        <v>35851</v>
      </c>
      <c r="J61" s="140">
        <v>35876</v>
      </c>
      <c r="K61" s="114">
        <v>809</v>
      </c>
      <c r="L61" s="116">
        <v>2.2549894079607538</v>
      </c>
    </row>
    <row r="62" spans="1:12" s="110" customFormat="1" ht="15" customHeight="1" x14ac:dyDescent="0.2">
      <c r="A62" s="120"/>
      <c r="B62" s="119"/>
      <c r="C62" s="258"/>
      <c r="D62" s="258" t="s">
        <v>200</v>
      </c>
      <c r="E62" s="113">
        <v>7.8912623190455982</v>
      </c>
      <c r="F62" s="115">
        <v>6694</v>
      </c>
      <c r="G62" s="114">
        <v>6659</v>
      </c>
      <c r="H62" s="114">
        <v>6646</v>
      </c>
      <c r="I62" s="114">
        <v>6541</v>
      </c>
      <c r="J62" s="140">
        <v>6520</v>
      </c>
      <c r="K62" s="114">
        <v>174</v>
      </c>
      <c r="L62" s="116">
        <v>2.6687116564417179</v>
      </c>
    </row>
    <row r="63" spans="1:12" s="110" customFormat="1" ht="15" customHeight="1" x14ac:dyDescent="0.2">
      <c r="A63" s="120"/>
      <c r="B63" s="119"/>
      <c r="C63" s="258"/>
      <c r="D63" s="267" t="s">
        <v>198</v>
      </c>
      <c r="E63" s="113">
        <v>76.576038243202873</v>
      </c>
      <c r="F63" s="115">
        <v>5126</v>
      </c>
      <c r="G63" s="114">
        <v>5114</v>
      </c>
      <c r="H63" s="114">
        <v>5114</v>
      </c>
      <c r="I63" s="114">
        <v>5023</v>
      </c>
      <c r="J63" s="140">
        <v>5028</v>
      </c>
      <c r="K63" s="114">
        <v>98</v>
      </c>
      <c r="L63" s="116">
        <v>1.949085123309467</v>
      </c>
    </row>
    <row r="64" spans="1:12" s="110" customFormat="1" ht="15" customHeight="1" x14ac:dyDescent="0.2">
      <c r="A64" s="120"/>
      <c r="B64" s="119"/>
      <c r="C64" s="258"/>
      <c r="D64" s="267" t="s">
        <v>199</v>
      </c>
      <c r="E64" s="113">
        <v>23.42396175679713</v>
      </c>
      <c r="F64" s="115">
        <v>1568</v>
      </c>
      <c r="G64" s="114">
        <v>1545</v>
      </c>
      <c r="H64" s="114">
        <v>1532</v>
      </c>
      <c r="I64" s="114">
        <v>1518</v>
      </c>
      <c r="J64" s="140">
        <v>1492</v>
      </c>
      <c r="K64" s="114">
        <v>76</v>
      </c>
      <c r="L64" s="116">
        <v>5.0938337801608577</v>
      </c>
    </row>
    <row r="65" spans="1:12" s="110" customFormat="1" ht="15" customHeight="1" x14ac:dyDescent="0.2">
      <c r="A65" s="120"/>
      <c r="B65" s="119" t="s">
        <v>201</v>
      </c>
      <c r="C65" s="258"/>
      <c r="E65" s="113">
        <v>8.5029524664218226</v>
      </c>
      <c r="F65" s="115">
        <v>11275</v>
      </c>
      <c r="G65" s="114">
        <v>11224</v>
      </c>
      <c r="H65" s="114">
        <v>11107</v>
      </c>
      <c r="I65" s="114">
        <v>10865</v>
      </c>
      <c r="J65" s="140">
        <v>10734</v>
      </c>
      <c r="K65" s="114">
        <v>541</v>
      </c>
      <c r="L65" s="116">
        <v>5.0400596236258615</v>
      </c>
    </row>
    <row r="66" spans="1:12" s="110" customFormat="1" ht="15" customHeight="1" x14ac:dyDescent="0.2">
      <c r="A66" s="120"/>
      <c r="B66" s="119"/>
      <c r="C66" s="258" t="s">
        <v>106</v>
      </c>
      <c r="E66" s="113">
        <v>53.383592017738358</v>
      </c>
      <c r="F66" s="115">
        <v>6019</v>
      </c>
      <c r="G66" s="114">
        <v>6009</v>
      </c>
      <c r="H66" s="114">
        <v>5953</v>
      </c>
      <c r="I66" s="114">
        <v>5843</v>
      </c>
      <c r="J66" s="140">
        <v>5805</v>
      </c>
      <c r="K66" s="114">
        <v>214</v>
      </c>
      <c r="L66" s="116">
        <v>3.686477174849268</v>
      </c>
    </row>
    <row r="67" spans="1:12" s="110" customFormat="1" ht="15" customHeight="1" x14ac:dyDescent="0.2">
      <c r="A67" s="120"/>
      <c r="B67" s="119"/>
      <c r="C67" s="258" t="s">
        <v>107</v>
      </c>
      <c r="E67" s="113">
        <v>46.616407982261642</v>
      </c>
      <c r="F67" s="115">
        <v>5256</v>
      </c>
      <c r="G67" s="114">
        <v>5215</v>
      </c>
      <c r="H67" s="114">
        <v>5154</v>
      </c>
      <c r="I67" s="114">
        <v>5022</v>
      </c>
      <c r="J67" s="140">
        <v>4929</v>
      </c>
      <c r="K67" s="114">
        <v>327</v>
      </c>
      <c r="L67" s="116">
        <v>6.6342057212416314</v>
      </c>
    </row>
    <row r="68" spans="1:12" s="110" customFormat="1" ht="15" customHeight="1" x14ac:dyDescent="0.2">
      <c r="A68" s="120"/>
      <c r="B68" s="119"/>
      <c r="C68" s="258" t="s">
        <v>105</v>
      </c>
      <c r="D68" s="110" t="s">
        <v>202</v>
      </c>
      <c r="E68" s="113">
        <v>23.219512195121951</v>
      </c>
      <c r="F68" s="115">
        <v>2618</v>
      </c>
      <c r="G68" s="114">
        <v>2563</v>
      </c>
      <c r="H68" s="114">
        <v>2478</v>
      </c>
      <c r="I68" s="114">
        <v>2398</v>
      </c>
      <c r="J68" s="140">
        <v>2329</v>
      </c>
      <c r="K68" s="114">
        <v>289</v>
      </c>
      <c r="L68" s="116">
        <v>12.408759124087592</v>
      </c>
    </row>
    <row r="69" spans="1:12" s="110" customFormat="1" ht="15" customHeight="1" x14ac:dyDescent="0.2">
      <c r="A69" s="120"/>
      <c r="B69" s="119"/>
      <c r="C69" s="258"/>
      <c r="D69" s="267" t="s">
        <v>198</v>
      </c>
      <c r="E69" s="113">
        <v>51.909854851031319</v>
      </c>
      <c r="F69" s="115">
        <v>1359</v>
      </c>
      <c r="G69" s="114">
        <v>1335</v>
      </c>
      <c r="H69" s="114">
        <v>1285</v>
      </c>
      <c r="I69" s="114">
        <v>1258</v>
      </c>
      <c r="J69" s="140">
        <v>1210</v>
      </c>
      <c r="K69" s="114">
        <v>149</v>
      </c>
      <c r="L69" s="116">
        <v>12.314049586776859</v>
      </c>
    </row>
    <row r="70" spans="1:12" s="110" customFormat="1" ht="15" customHeight="1" x14ac:dyDescent="0.2">
      <c r="A70" s="120"/>
      <c r="B70" s="119"/>
      <c r="C70" s="258"/>
      <c r="D70" s="267" t="s">
        <v>199</v>
      </c>
      <c r="E70" s="113">
        <v>48.090145148968681</v>
      </c>
      <c r="F70" s="115">
        <v>1259</v>
      </c>
      <c r="G70" s="114">
        <v>1228</v>
      </c>
      <c r="H70" s="114">
        <v>1193</v>
      </c>
      <c r="I70" s="114">
        <v>1140</v>
      </c>
      <c r="J70" s="140">
        <v>1119</v>
      </c>
      <c r="K70" s="114">
        <v>140</v>
      </c>
      <c r="L70" s="116">
        <v>12.511170688114388</v>
      </c>
    </row>
    <row r="71" spans="1:12" s="110" customFormat="1" ht="15" customHeight="1" x14ac:dyDescent="0.2">
      <c r="A71" s="120"/>
      <c r="B71" s="119"/>
      <c r="C71" s="258"/>
      <c r="D71" s="110" t="s">
        <v>203</v>
      </c>
      <c r="E71" s="113">
        <v>70.793791574279382</v>
      </c>
      <c r="F71" s="115">
        <v>7982</v>
      </c>
      <c r="G71" s="114">
        <v>7989</v>
      </c>
      <c r="H71" s="114">
        <v>7959</v>
      </c>
      <c r="I71" s="114">
        <v>7824</v>
      </c>
      <c r="J71" s="140">
        <v>7761</v>
      </c>
      <c r="K71" s="114">
        <v>221</v>
      </c>
      <c r="L71" s="116">
        <v>2.8475711892797322</v>
      </c>
    </row>
    <row r="72" spans="1:12" s="110" customFormat="1" ht="15" customHeight="1" x14ac:dyDescent="0.2">
      <c r="A72" s="120"/>
      <c r="B72" s="119"/>
      <c r="C72" s="258"/>
      <c r="D72" s="267" t="s">
        <v>198</v>
      </c>
      <c r="E72" s="113">
        <v>53.495364570283137</v>
      </c>
      <c r="F72" s="115">
        <v>4270</v>
      </c>
      <c r="G72" s="114">
        <v>4293</v>
      </c>
      <c r="H72" s="114">
        <v>4289</v>
      </c>
      <c r="I72" s="114">
        <v>4218</v>
      </c>
      <c r="J72" s="140">
        <v>4220</v>
      </c>
      <c r="K72" s="114">
        <v>50</v>
      </c>
      <c r="L72" s="116">
        <v>1.1848341232227488</v>
      </c>
    </row>
    <row r="73" spans="1:12" s="110" customFormat="1" ht="15" customHeight="1" x14ac:dyDescent="0.2">
      <c r="A73" s="120"/>
      <c r="B73" s="119"/>
      <c r="C73" s="258"/>
      <c r="D73" s="267" t="s">
        <v>199</v>
      </c>
      <c r="E73" s="113">
        <v>46.504635429716863</v>
      </c>
      <c r="F73" s="115">
        <v>3712</v>
      </c>
      <c r="G73" s="114">
        <v>3696</v>
      </c>
      <c r="H73" s="114">
        <v>3670</v>
      </c>
      <c r="I73" s="114">
        <v>3606</v>
      </c>
      <c r="J73" s="140">
        <v>3541</v>
      </c>
      <c r="K73" s="114">
        <v>171</v>
      </c>
      <c r="L73" s="116">
        <v>4.8291443095170852</v>
      </c>
    </row>
    <row r="74" spans="1:12" s="110" customFormat="1" ht="15" customHeight="1" x14ac:dyDescent="0.2">
      <c r="A74" s="120"/>
      <c r="B74" s="119"/>
      <c r="C74" s="258"/>
      <c r="D74" s="110" t="s">
        <v>204</v>
      </c>
      <c r="E74" s="113">
        <v>5.9866962305986693</v>
      </c>
      <c r="F74" s="115">
        <v>675</v>
      </c>
      <c r="G74" s="114">
        <v>672</v>
      </c>
      <c r="H74" s="114">
        <v>670</v>
      </c>
      <c r="I74" s="114">
        <v>643</v>
      </c>
      <c r="J74" s="140">
        <v>644</v>
      </c>
      <c r="K74" s="114">
        <v>31</v>
      </c>
      <c r="L74" s="116">
        <v>4.8136645962732922</v>
      </c>
    </row>
    <row r="75" spans="1:12" s="110" customFormat="1" ht="15" customHeight="1" x14ac:dyDescent="0.2">
      <c r="A75" s="120"/>
      <c r="B75" s="119"/>
      <c r="C75" s="258"/>
      <c r="D75" s="267" t="s">
        <v>198</v>
      </c>
      <c r="E75" s="113">
        <v>57.777777777777779</v>
      </c>
      <c r="F75" s="115">
        <v>390</v>
      </c>
      <c r="G75" s="114">
        <v>381</v>
      </c>
      <c r="H75" s="114">
        <v>379</v>
      </c>
      <c r="I75" s="114">
        <v>367</v>
      </c>
      <c r="J75" s="140">
        <v>375</v>
      </c>
      <c r="K75" s="114">
        <v>15</v>
      </c>
      <c r="L75" s="116">
        <v>4</v>
      </c>
    </row>
    <row r="76" spans="1:12" s="110" customFormat="1" ht="15" customHeight="1" x14ac:dyDescent="0.2">
      <c r="A76" s="120"/>
      <c r="B76" s="119"/>
      <c r="C76" s="258"/>
      <c r="D76" s="267" t="s">
        <v>199</v>
      </c>
      <c r="E76" s="113">
        <v>42.222222222222221</v>
      </c>
      <c r="F76" s="115">
        <v>285</v>
      </c>
      <c r="G76" s="114">
        <v>291</v>
      </c>
      <c r="H76" s="114">
        <v>291</v>
      </c>
      <c r="I76" s="114">
        <v>276</v>
      </c>
      <c r="J76" s="140">
        <v>269</v>
      </c>
      <c r="K76" s="114">
        <v>16</v>
      </c>
      <c r="L76" s="116">
        <v>5.9479553903345721</v>
      </c>
    </row>
    <row r="77" spans="1:12" s="110" customFormat="1" ht="15" customHeight="1" x14ac:dyDescent="0.2">
      <c r="A77" s="534"/>
      <c r="B77" s="119" t="s">
        <v>205</v>
      </c>
      <c r="C77" s="268"/>
      <c r="D77" s="182"/>
      <c r="E77" s="113">
        <v>13.715582838741788</v>
      </c>
      <c r="F77" s="115">
        <v>18187</v>
      </c>
      <c r="G77" s="114">
        <v>18067</v>
      </c>
      <c r="H77" s="114">
        <v>18487</v>
      </c>
      <c r="I77" s="114">
        <v>18162</v>
      </c>
      <c r="J77" s="140">
        <v>18124</v>
      </c>
      <c r="K77" s="114">
        <v>63</v>
      </c>
      <c r="L77" s="116">
        <v>0.34760538512469652</v>
      </c>
    </row>
    <row r="78" spans="1:12" s="110" customFormat="1" ht="15" customHeight="1" x14ac:dyDescent="0.2">
      <c r="A78" s="120"/>
      <c r="B78" s="119"/>
      <c r="C78" s="268" t="s">
        <v>106</v>
      </c>
      <c r="D78" s="182"/>
      <c r="E78" s="113">
        <v>58.904712157035242</v>
      </c>
      <c r="F78" s="115">
        <v>10713</v>
      </c>
      <c r="G78" s="114">
        <v>10612</v>
      </c>
      <c r="H78" s="114">
        <v>10975</v>
      </c>
      <c r="I78" s="114">
        <v>10808</v>
      </c>
      <c r="J78" s="140">
        <v>10778</v>
      </c>
      <c r="K78" s="114">
        <v>-65</v>
      </c>
      <c r="L78" s="116">
        <v>-0.60308034885878636</v>
      </c>
    </row>
    <row r="79" spans="1:12" s="110" customFormat="1" ht="15" customHeight="1" x14ac:dyDescent="0.2">
      <c r="A79" s="123"/>
      <c r="B79" s="124"/>
      <c r="C79" s="260" t="s">
        <v>107</v>
      </c>
      <c r="D79" s="261"/>
      <c r="E79" s="125">
        <v>41.095287842964758</v>
      </c>
      <c r="F79" s="143">
        <v>7474</v>
      </c>
      <c r="G79" s="144">
        <v>7455</v>
      </c>
      <c r="H79" s="144">
        <v>7512</v>
      </c>
      <c r="I79" s="144">
        <v>7354</v>
      </c>
      <c r="J79" s="145">
        <v>7346</v>
      </c>
      <c r="K79" s="144">
        <v>128</v>
      </c>
      <c r="L79" s="146">
        <v>1.7424448679553499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132601</v>
      </c>
      <c r="E11" s="114">
        <v>132827</v>
      </c>
      <c r="F11" s="114">
        <v>133827</v>
      </c>
      <c r="G11" s="114">
        <v>130773</v>
      </c>
      <c r="H11" s="140">
        <v>130684</v>
      </c>
      <c r="I11" s="115">
        <v>1917</v>
      </c>
      <c r="J11" s="116">
        <v>1.466897248324202</v>
      </c>
    </row>
    <row r="12" spans="1:15" s="110" customFormat="1" ht="24.95" customHeight="1" x14ac:dyDescent="0.2">
      <c r="A12" s="193" t="s">
        <v>132</v>
      </c>
      <c r="B12" s="194" t="s">
        <v>133</v>
      </c>
      <c r="C12" s="113">
        <v>1.6379966968574897</v>
      </c>
      <c r="D12" s="115">
        <v>2172</v>
      </c>
      <c r="E12" s="114">
        <v>2095</v>
      </c>
      <c r="F12" s="114">
        <v>2245</v>
      </c>
      <c r="G12" s="114">
        <v>2251</v>
      </c>
      <c r="H12" s="140">
        <v>2149</v>
      </c>
      <c r="I12" s="115">
        <v>23</v>
      </c>
      <c r="J12" s="116">
        <v>1.0702652396463472</v>
      </c>
    </row>
    <row r="13" spans="1:15" s="110" customFormat="1" ht="24.95" customHeight="1" x14ac:dyDescent="0.2">
      <c r="A13" s="193" t="s">
        <v>134</v>
      </c>
      <c r="B13" s="199" t="s">
        <v>214</v>
      </c>
      <c r="C13" s="113">
        <v>1.3853590847731163</v>
      </c>
      <c r="D13" s="115">
        <v>1837</v>
      </c>
      <c r="E13" s="114">
        <v>1868</v>
      </c>
      <c r="F13" s="114">
        <v>1898</v>
      </c>
      <c r="G13" s="114">
        <v>1848</v>
      </c>
      <c r="H13" s="140">
        <v>1845</v>
      </c>
      <c r="I13" s="115">
        <v>-8</v>
      </c>
      <c r="J13" s="116">
        <v>-0.43360433604336046</v>
      </c>
    </row>
    <row r="14" spans="1:15" s="287" customFormat="1" ht="24" customHeight="1" x14ac:dyDescent="0.2">
      <c r="A14" s="193" t="s">
        <v>215</v>
      </c>
      <c r="B14" s="199" t="s">
        <v>137</v>
      </c>
      <c r="C14" s="113">
        <v>29.189825114441067</v>
      </c>
      <c r="D14" s="115">
        <v>38706</v>
      </c>
      <c r="E14" s="114">
        <v>39382</v>
      </c>
      <c r="F14" s="114">
        <v>40138</v>
      </c>
      <c r="G14" s="114">
        <v>39376</v>
      </c>
      <c r="H14" s="140">
        <v>39587</v>
      </c>
      <c r="I14" s="115">
        <v>-881</v>
      </c>
      <c r="J14" s="116">
        <v>-2.2254780609796145</v>
      </c>
      <c r="K14" s="110"/>
      <c r="L14" s="110"/>
      <c r="M14" s="110"/>
      <c r="N14" s="110"/>
      <c r="O14" s="110"/>
    </row>
    <row r="15" spans="1:15" s="110" customFormat="1" ht="24.75" customHeight="1" x14ac:dyDescent="0.2">
      <c r="A15" s="193" t="s">
        <v>216</v>
      </c>
      <c r="B15" s="199" t="s">
        <v>217</v>
      </c>
      <c r="C15" s="113">
        <v>11.069298119923682</v>
      </c>
      <c r="D15" s="115">
        <v>14678</v>
      </c>
      <c r="E15" s="114">
        <v>14949</v>
      </c>
      <c r="F15" s="114">
        <v>15246</v>
      </c>
      <c r="G15" s="114">
        <v>15057</v>
      </c>
      <c r="H15" s="140">
        <v>15104</v>
      </c>
      <c r="I15" s="115">
        <v>-426</v>
      </c>
      <c r="J15" s="116">
        <v>-2.8204449152542375</v>
      </c>
    </row>
    <row r="16" spans="1:15" s="287" customFormat="1" ht="24.95" customHeight="1" x14ac:dyDescent="0.2">
      <c r="A16" s="193" t="s">
        <v>218</v>
      </c>
      <c r="B16" s="199" t="s">
        <v>141</v>
      </c>
      <c r="C16" s="113">
        <v>12.975015271378044</v>
      </c>
      <c r="D16" s="115">
        <v>17205</v>
      </c>
      <c r="E16" s="114">
        <v>17586</v>
      </c>
      <c r="F16" s="114">
        <v>17837</v>
      </c>
      <c r="G16" s="114">
        <v>17541</v>
      </c>
      <c r="H16" s="140">
        <v>17697</v>
      </c>
      <c r="I16" s="115">
        <v>-492</v>
      </c>
      <c r="J16" s="116">
        <v>-2.7801322258009833</v>
      </c>
      <c r="K16" s="110"/>
      <c r="L16" s="110"/>
      <c r="M16" s="110"/>
      <c r="N16" s="110"/>
      <c r="O16" s="110"/>
    </row>
    <row r="17" spans="1:15" s="110" customFormat="1" ht="24.95" customHeight="1" x14ac:dyDescent="0.2">
      <c r="A17" s="193" t="s">
        <v>219</v>
      </c>
      <c r="B17" s="199" t="s">
        <v>220</v>
      </c>
      <c r="C17" s="113">
        <v>5.145511723139343</v>
      </c>
      <c r="D17" s="115">
        <v>6823</v>
      </c>
      <c r="E17" s="114">
        <v>6847</v>
      </c>
      <c r="F17" s="114">
        <v>7055</v>
      </c>
      <c r="G17" s="114">
        <v>6778</v>
      </c>
      <c r="H17" s="140">
        <v>6786</v>
      </c>
      <c r="I17" s="115">
        <v>37</v>
      </c>
      <c r="J17" s="116">
        <v>0.54524020041261423</v>
      </c>
    </row>
    <row r="18" spans="1:15" s="287" customFormat="1" ht="24.95" customHeight="1" x14ac:dyDescent="0.2">
      <c r="A18" s="201" t="s">
        <v>144</v>
      </c>
      <c r="B18" s="202" t="s">
        <v>145</v>
      </c>
      <c r="C18" s="113">
        <v>7.4350872165368287</v>
      </c>
      <c r="D18" s="115">
        <v>9859</v>
      </c>
      <c r="E18" s="114">
        <v>9753</v>
      </c>
      <c r="F18" s="114">
        <v>9882</v>
      </c>
      <c r="G18" s="114">
        <v>9590</v>
      </c>
      <c r="H18" s="140">
        <v>9580</v>
      </c>
      <c r="I18" s="115">
        <v>279</v>
      </c>
      <c r="J18" s="116">
        <v>2.9123173277661794</v>
      </c>
      <c r="K18" s="110"/>
      <c r="L18" s="110"/>
      <c r="M18" s="110"/>
      <c r="N18" s="110"/>
      <c r="O18" s="110"/>
    </row>
    <row r="19" spans="1:15" s="110" customFormat="1" ht="24.95" customHeight="1" x14ac:dyDescent="0.2">
      <c r="A19" s="193" t="s">
        <v>146</v>
      </c>
      <c r="B19" s="199" t="s">
        <v>147</v>
      </c>
      <c r="C19" s="113">
        <v>14.707279733938659</v>
      </c>
      <c r="D19" s="115">
        <v>19502</v>
      </c>
      <c r="E19" s="114">
        <v>19544</v>
      </c>
      <c r="F19" s="114">
        <v>19181</v>
      </c>
      <c r="G19" s="114">
        <v>18531</v>
      </c>
      <c r="H19" s="140">
        <v>18580</v>
      </c>
      <c r="I19" s="115">
        <v>922</v>
      </c>
      <c r="J19" s="116">
        <v>4.9623250807319694</v>
      </c>
    </row>
    <row r="20" spans="1:15" s="287" customFormat="1" ht="24.95" customHeight="1" x14ac:dyDescent="0.2">
      <c r="A20" s="193" t="s">
        <v>148</v>
      </c>
      <c r="B20" s="199" t="s">
        <v>149</v>
      </c>
      <c r="C20" s="113">
        <v>5.893620711759338</v>
      </c>
      <c r="D20" s="115">
        <v>7815</v>
      </c>
      <c r="E20" s="114">
        <v>7739</v>
      </c>
      <c r="F20" s="114">
        <v>7752</v>
      </c>
      <c r="G20" s="114">
        <v>7692</v>
      </c>
      <c r="H20" s="140">
        <v>7718</v>
      </c>
      <c r="I20" s="115">
        <v>97</v>
      </c>
      <c r="J20" s="116">
        <v>1.256802280383519</v>
      </c>
      <c r="K20" s="110"/>
      <c r="L20" s="110"/>
      <c r="M20" s="110"/>
      <c r="N20" s="110"/>
      <c r="O20" s="110"/>
    </row>
    <row r="21" spans="1:15" s="110" customFormat="1" ht="24.95" customHeight="1" x14ac:dyDescent="0.2">
      <c r="A21" s="201" t="s">
        <v>150</v>
      </c>
      <c r="B21" s="202" t="s">
        <v>151</v>
      </c>
      <c r="C21" s="113">
        <v>1.9517198211174878</v>
      </c>
      <c r="D21" s="115">
        <v>2588</v>
      </c>
      <c r="E21" s="114">
        <v>2597</v>
      </c>
      <c r="F21" s="114">
        <v>2640</v>
      </c>
      <c r="G21" s="114">
        <v>2549</v>
      </c>
      <c r="H21" s="140">
        <v>2494</v>
      </c>
      <c r="I21" s="115">
        <v>94</v>
      </c>
      <c r="J21" s="116">
        <v>3.7690457097032879</v>
      </c>
    </row>
    <row r="22" spans="1:15" s="110" customFormat="1" ht="24.95" customHeight="1" x14ac:dyDescent="0.2">
      <c r="A22" s="201" t="s">
        <v>152</v>
      </c>
      <c r="B22" s="199" t="s">
        <v>153</v>
      </c>
      <c r="C22" s="113">
        <v>0.89893741374499436</v>
      </c>
      <c r="D22" s="115">
        <v>1192</v>
      </c>
      <c r="E22" s="114">
        <v>1182</v>
      </c>
      <c r="F22" s="114">
        <v>1178</v>
      </c>
      <c r="G22" s="114">
        <v>1131</v>
      </c>
      <c r="H22" s="140">
        <v>1140</v>
      </c>
      <c r="I22" s="115">
        <v>52</v>
      </c>
      <c r="J22" s="116">
        <v>4.5614035087719298</v>
      </c>
    </row>
    <row r="23" spans="1:15" s="110" customFormat="1" ht="24.95" customHeight="1" x14ac:dyDescent="0.2">
      <c r="A23" s="193" t="s">
        <v>154</v>
      </c>
      <c r="B23" s="199" t="s">
        <v>155</v>
      </c>
      <c r="C23" s="113">
        <v>1.4328700386874911</v>
      </c>
      <c r="D23" s="115">
        <v>1900</v>
      </c>
      <c r="E23" s="114">
        <v>1899</v>
      </c>
      <c r="F23" s="114">
        <v>1909</v>
      </c>
      <c r="G23" s="114">
        <v>1875</v>
      </c>
      <c r="H23" s="140">
        <v>1893</v>
      </c>
      <c r="I23" s="115">
        <v>7</v>
      </c>
      <c r="J23" s="116">
        <v>0.36978341257263603</v>
      </c>
    </row>
    <row r="24" spans="1:15" s="110" customFormat="1" ht="24.95" customHeight="1" x14ac:dyDescent="0.2">
      <c r="A24" s="193" t="s">
        <v>156</v>
      </c>
      <c r="B24" s="199" t="s">
        <v>221</v>
      </c>
      <c r="C24" s="113">
        <v>4.1183701480380996</v>
      </c>
      <c r="D24" s="115">
        <v>5461</v>
      </c>
      <c r="E24" s="114">
        <v>5477</v>
      </c>
      <c r="F24" s="114">
        <v>5510</v>
      </c>
      <c r="G24" s="114">
        <v>5368</v>
      </c>
      <c r="H24" s="140">
        <v>5364</v>
      </c>
      <c r="I24" s="115">
        <v>97</v>
      </c>
      <c r="J24" s="116">
        <v>1.8083519761372111</v>
      </c>
    </row>
    <row r="25" spans="1:15" s="110" customFormat="1" ht="24.95" customHeight="1" x14ac:dyDescent="0.2">
      <c r="A25" s="193" t="s">
        <v>222</v>
      </c>
      <c r="B25" s="204" t="s">
        <v>159</v>
      </c>
      <c r="C25" s="113">
        <v>2.2586556662468609</v>
      </c>
      <c r="D25" s="115">
        <v>2995</v>
      </c>
      <c r="E25" s="114">
        <v>2974</v>
      </c>
      <c r="F25" s="114">
        <v>3033</v>
      </c>
      <c r="G25" s="114">
        <v>2854</v>
      </c>
      <c r="H25" s="140">
        <v>2389</v>
      </c>
      <c r="I25" s="115">
        <v>606</v>
      </c>
      <c r="J25" s="116">
        <v>25.366262034323984</v>
      </c>
    </row>
    <row r="26" spans="1:15" s="110" customFormat="1" ht="24.95" customHeight="1" x14ac:dyDescent="0.2">
      <c r="A26" s="201">
        <v>782.78300000000002</v>
      </c>
      <c r="B26" s="203" t="s">
        <v>160</v>
      </c>
      <c r="C26" s="113">
        <v>6.4720477221137092</v>
      </c>
      <c r="D26" s="115">
        <v>8582</v>
      </c>
      <c r="E26" s="114">
        <v>8450</v>
      </c>
      <c r="F26" s="114">
        <v>8788</v>
      </c>
      <c r="G26" s="114">
        <v>8697</v>
      </c>
      <c r="H26" s="140">
        <v>9002</v>
      </c>
      <c r="I26" s="115">
        <v>-420</v>
      </c>
      <c r="J26" s="116">
        <v>-4.6656298600311041</v>
      </c>
    </row>
    <row r="27" spans="1:15" s="110" customFormat="1" ht="24.95" customHeight="1" x14ac:dyDescent="0.2">
      <c r="A27" s="193" t="s">
        <v>161</v>
      </c>
      <c r="B27" s="199" t="s">
        <v>223</v>
      </c>
      <c r="C27" s="113">
        <v>2.6259228814262334</v>
      </c>
      <c r="D27" s="115">
        <v>3482</v>
      </c>
      <c r="E27" s="114">
        <v>3487</v>
      </c>
      <c r="F27" s="114">
        <v>3498</v>
      </c>
      <c r="G27" s="114">
        <v>3404</v>
      </c>
      <c r="H27" s="140">
        <v>3380</v>
      </c>
      <c r="I27" s="115">
        <v>102</v>
      </c>
      <c r="J27" s="116">
        <v>3.0177514792899407</v>
      </c>
    </row>
    <row r="28" spans="1:15" s="110" customFormat="1" ht="24.95" customHeight="1" x14ac:dyDescent="0.2">
      <c r="A28" s="193" t="s">
        <v>163</v>
      </c>
      <c r="B28" s="199" t="s">
        <v>164</v>
      </c>
      <c r="C28" s="113">
        <v>2.731502779013733</v>
      </c>
      <c r="D28" s="115">
        <v>3622</v>
      </c>
      <c r="E28" s="114">
        <v>3569</v>
      </c>
      <c r="F28" s="114">
        <v>3522</v>
      </c>
      <c r="G28" s="114">
        <v>3464</v>
      </c>
      <c r="H28" s="140">
        <v>3458</v>
      </c>
      <c r="I28" s="115">
        <v>164</v>
      </c>
      <c r="J28" s="116">
        <v>4.742625795257374</v>
      </c>
    </row>
    <row r="29" spans="1:15" s="110" customFormat="1" ht="24.95" customHeight="1" x14ac:dyDescent="0.2">
      <c r="A29" s="193">
        <v>86</v>
      </c>
      <c r="B29" s="199" t="s">
        <v>165</v>
      </c>
      <c r="C29" s="113">
        <v>7.7284485034049517</v>
      </c>
      <c r="D29" s="115">
        <v>10248</v>
      </c>
      <c r="E29" s="114">
        <v>10184</v>
      </c>
      <c r="F29" s="114">
        <v>10114</v>
      </c>
      <c r="G29" s="114">
        <v>9894</v>
      </c>
      <c r="H29" s="140">
        <v>9892</v>
      </c>
      <c r="I29" s="115">
        <v>356</v>
      </c>
      <c r="J29" s="116">
        <v>3.5988677719369186</v>
      </c>
    </row>
    <row r="30" spans="1:15" s="110" customFormat="1" ht="24.95" customHeight="1" x14ac:dyDescent="0.2">
      <c r="A30" s="193">
        <v>87.88</v>
      </c>
      <c r="B30" s="204" t="s">
        <v>166</v>
      </c>
      <c r="C30" s="113">
        <v>7.3189493291905796</v>
      </c>
      <c r="D30" s="115">
        <v>9705</v>
      </c>
      <c r="E30" s="114">
        <v>9667</v>
      </c>
      <c r="F30" s="114">
        <v>9584</v>
      </c>
      <c r="G30" s="114">
        <v>9334</v>
      </c>
      <c r="H30" s="140">
        <v>9313</v>
      </c>
      <c r="I30" s="115">
        <v>392</v>
      </c>
      <c r="J30" s="116">
        <v>4.2091699774508751</v>
      </c>
    </row>
    <row r="31" spans="1:15" s="110" customFormat="1" ht="24.95" customHeight="1" x14ac:dyDescent="0.2">
      <c r="A31" s="193" t="s">
        <v>167</v>
      </c>
      <c r="B31" s="199" t="s">
        <v>168</v>
      </c>
      <c r="C31" s="113">
        <v>2.2126529965837363</v>
      </c>
      <c r="D31" s="115">
        <v>2934</v>
      </c>
      <c r="E31" s="114">
        <v>2960</v>
      </c>
      <c r="F31" s="114">
        <v>2955</v>
      </c>
      <c r="G31" s="114">
        <v>2915</v>
      </c>
      <c r="H31" s="140">
        <v>2900</v>
      </c>
      <c r="I31" s="115">
        <v>34</v>
      </c>
      <c r="J31" s="116">
        <v>1.1724137931034482</v>
      </c>
    </row>
    <row r="32" spans="1:15" s="110" customFormat="1" ht="24.95" customHeight="1" x14ac:dyDescent="0.2">
      <c r="A32" s="193"/>
      <c r="B32" s="288" t="s">
        <v>224</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1.6379966968574897</v>
      </c>
      <c r="D34" s="115">
        <v>2172</v>
      </c>
      <c r="E34" s="114">
        <v>2095</v>
      </c>
      <c r="F34" s="114">
        <v>2245</v>
      </c>
      <c r="G34" s="114">
        <v>2251</v>
      </c>
      <c r="H34" s="140">
        <v>2149</v>
      </c>
      <c r="I34" s="115">
        <v>23</v>
      </c>
      <c r="J34" s="116">
        <v>1.0702652396463472</v>
      </c>
    </row>
    <row r="35" spans="1:10" s="110" customFormat="1" ht="24.95" customHeight="1" x14ac:dyDescent="0.2">
      <c r="A35" s="292" t="s">
        <v>171</v>
      </c>
      <c r="B35" s="293" t="s">
        <v>172</v>
      </c>
      <c r="C35" s="113">
        <v>38.010271415751014</v>
      </c>
      <c r="D35" s="115">
        <v>50402</v>
      </c>
      <c r="E35" s="114">
        <v>51003</v>
      </c>
      <c r="F35" s="114">
        <v>51918</v>
      </c>
      <c r="G35" s="114">
        <v>50814</v>
      </c>
      <c r="H35" s="140">
        <v>51012</v>
      </c>
      <c r="I35" s="115">
        <v>-610</v>
      </c>
      <c r="J35" s="116">
        <v>-1.1957970673567004</v>
      </c>
    </row>
    <row r="36" spans="1:10" s="110" customFormat="1" ht="24.95" customHeight="1" x14ac:dyDescent="0.2">
      <c r="A36" s="294" t="s">
        <v>173</v>
      </c>
      <c r="B36" s="295" t="s">
        <v>174</v>
      </c>
      <c r="C36" s="125">
        <v>60.350977745265872</v>
      </c>
      <c r="D36" s="143">
        <v>80026</v>
      </c>
      <c r="E36" s="144">
        <v>79729</v>
      </c>
      <c r="F36" s="144">
        <v>79664</v>
      </c>
      <c r="G36" s="144">
        <v>77708</v>
      </c>
      <c r="H36" s="145">
        <v>77523</v>
      </c>
      <c r="I36" s="143">
        <v>2503</v>
      </c>
      <c r="J36" s="146">
        <v>3.2287192188124814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2020-09-25T07:28:35Z</dcterms:created>
  <dcterms:modified xsi:type="dcterms:W3CDTF">2020-09-28T08:07:02Z</dcterms:modified>
</cp:coreProperties>
</file>