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I43" i="24"/>
  <c r="H43" i="24"/>
  <c r="G43" i="24"/>
  <c r="F43" i="24"/>
  <c r="E43" i="24"/>
  <c r="D43" i="24"/>
  <c r="C43" i="24"/>
  <c r="L43" i="24" s="1"/>
  <c r="B43" i="24"/>
  <c r="J43" i="24" s="1"/>
  <c r="K42" i="24"/>
  <c r="I42" i="24"/>
  <c r="D42" i="24"/>
  <c r="C42" i="24"/>
  <c r="M42" i="24" s="1"/>
  <c r="B42" i="24"/>
  <c r="J42" i="24" s="1"/>
  <c r="M41" i="24"/>
  <c r="L41" i="24"/>
  <c r="K41" i="24"/>
  <c r="I41" i="24"/>
  <c r="H41" i="24"/>
  <c r="G41" i="24"/>
  <c r="F41" i="24"/>
  <c r="E41" i="24"/>
  <c r="D41" i="24"/>
  <c r="C41" i="24"/>
  <c r="B41" i="24"/>
  <c r="J41" i="24" s="1"/>
  <c r="K40" i="24"/>
  <c r="I40" i="24"/>
  <c r="D40" i="24"/>
  <c r="C40" i="24"/>
  <c r="M40" i="24" s="1"/>
  <c r="B40" i="24"/>
  <c r="J40" i="24" s="1"/>
  <c r="M36" i="24"/>
  <c r="L36" i="24"/>
  <c r="K36" i="24"/>
  <c r="J36" i="24"/>
  <c r="I36" i="24"/>
  <c r="H36" i="24"/>
  <c r="G36" i="24"/>
  <c r="F36" i="24"/>
  <c r="E36" i="24"/>
  <c r="D36" i="24"/>
  <c r="K57" i="15"/>
  <c r="L57" i="15" s="1"/>
  <c r="C38" i="24"/>
  <c r="C37" i="24"/>
  <c r="M37" i="24" s="1"/>
  <c r="C35" i="24"/>
  <c r="C34" i="24"/>
  <c r="C33" i="24"/>
  <c r="C32" i="24"/>
  <c r="G32" i="24" s="1"/>
  <c r="C31" i="24"/>
  <c r="C30" i="24"/>
  <c r="C29" i="24"/>
  <c r="C28" i="24"/>
  <c r="G28" i="24" s="1"/>
  <c r="C27" i="24"/>
  <c r="C26" i="24"/>
  <c r="G26" i="24" s="1"/>
  <c r="C25" i="24"/>
  <c r="C24" i="24"/>
  <c r="C23" i="24"/>
  <c r="C22" i="24"/>
  <c r="G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0" i="24" l="1"/>
  <c r="J20" i="24"/>
  <c r="H20" i="24"/>
  <c r="F20" i="24"/>
  <c r="D20" i="24"/>
  <c r="F17" i="24"/>
  <c r="D17" i="24"/>
  <c r="J17" i="24"/>
  <c r="H17" i="24"/>
  <c r="K17" i="24"/>
  <c r="K28" i="24"/>
  <c r="J28" i="24"/>
  <c r="H28" i="24"/>
  <c r="F28" i="24"/>
  <c r="D28" i="24"/>
  <c r="F25" i="24"/>
  <c r="D25" i="24"/>
  <c r="J25" i="24"/>
  <c r="H25" i="24"/>
  <c r="K25" i="24"/>
  <c r="K16" i="24"/>
  <c r="J16" i="24"/>
  <c r="H16" i="24"/>
  <c r="F16" i="24"/>
  <c r="D16" i="24"/>
  <c r="F19" i="24"/>
  <c r="D19" i="24"/>
  <c r="J19" i="24"/>
  <c r="H19" i="24"/>
  <c r="K19" i="24"/>
  <c r="K22" i="24"/>
  <c r="J22" i="24"/>
  <c r="H22" i="24"/>
  <c r="F22" i="24"/>
  <c r="D22" i="24"/>
  <c r="K34" i="24"/>
  <c r="J34" i="24"/>
  <c r="H34" i="24"/>
  <c r="F34" i="24"/>
  <c r="D34" i="24"/>
  <c r="G17" i="24"/>
  <c r="M17" i="24"/>
  <c r="E17" i="24"/>
  <c r="L17" i="24"/>
  <c r="I17" i="24"/>
  <c r="G23" i="24"/>
  <c r="M23" i="24"/>
  <c r="E23" i="24"/>
  <c r="L23" i="24"/>
  <c r="I23" i="24"/>
  <c r="G29" i="24"/>
  <c r="M29" i="24"/>
  <c r="E29" i="24"/>
  <c r="L29" i="24"/>
  <c r="I29" i="24"/>
  <c r="G9" i="24"/>
  <c r="M9" i="24"/>
  <c r="L9" i="24"/>
  <c r="I9" i="24"/>
  <c r="E9" i="24"/>
  <c r="F23" i="24"/>
  <c r="D23" i="24"/>
  <c r="J23" i="24"/>
  <c r="H23" i="24"/>
  <c r="K23" i="24"/>
  <c r="F29" i="24"/>
  <c r="D29" i="24"/>
  <c r="J29" i="24"/>
  <c r="H29" i="24"/>
  <c r="K29" i="24"/>
  <c r="K32" i="24"/>
  <c r="J32" i="24"/>
  <c r="H32" i="24"/>
  <c r="F32" i="24"/>
  <c r="D32" i="24"/>
  <c r="F35" i="24"/>
  <c r="D35" i="24"/>
  <c r="J35" i="24"/>
  <c r="H35" i="24"/>
  <c r="K35" i="24"/>
  <c r="B45" i="24"/>
  <c r="B39" i="24"/>
  <c r="G27" i="24"/>
  <c r="M27" i="24"/>
  <c r="E27" i="24"/>
  <c r="L27" i="24"/>
  <c r="I27" i="24"/>
  <c r="G33" i="24"/>
  <c r="M33" i="24"/>
  <c r="E33" i="24"/>
  <c r="L33" i="24"/>
  <c r="I33" i="24"/>
  <c r="F9" i="24"/>
  <c r="D9" i="24"/>
  <c r="J9" i="24"/>
  <c r="H9" i="24"/>
  <c r="K9" i="24"/>
  <c r="B14" i="24"/>
  <c r="B6" i="24"/>
  <c r="K26" i="24"/>
  <c r="J26" i="24"/>
  <c r="H26" i="24"/>
  <c r="F26" i="24"/>
  <c r="D26" i="24"/>
  <c r="G15" i="24"/>
  <c r="M15" i="24"/>
  <c r="E15" i="24"/>
  <c r="L15" i="24"/>
  <c r="I15" i="24"/>
  <c r="G21" i="24"/>
  <c r="M21" i="24"/>
  <c r="E21" i="24"/>
  <c r="L21" i="24"/>
  <c r="I21" i="24"/>
  <c r="I24" i="24"/>
  <c r="M24" i="24"/>
  <c r="E24" i="24"/>
  <c r="L24" i="24"/>
  <c r="G24" i="24"/>
  <c r="K8" i="24"/>
  <c r="J8" i="24"/>
  <c r="H8" i="24"/>
  <c r="F8" i="24"/>
  <c r="D8" i="24"/>
  <c r="F15" i="24"/>
  <c r="D15" i="24"/>
  <c r="J15" i="24"/>
  <c r="H15" i="24"/>
  <c r="K15" i="24"/>
  <c r="F21" i="24"/>
  <c r="D21" i="24"/>
  <c r="J21" i="24"/>
  <c r="H21" i="24"/>
  <c r="K21" i="24"/>
  <c r="K24" i="24"/>
  <c r="J24" i="24"/>
  <c r="H24" i="24"/>
  <c r="F24" i="24"/>
  <c r="D24" i="24"/>
  <c r="F27" i="24"/>
  <c r="D27" i="24"/>
  <c r="J27" i="24"/>
  <c r="H27" i="24"/>
  <c r="K27" i="24"/>
  <c r="K30" i="24"/>
  <c r="J30" i="24"/>
  <c r="H30" i="24"/>
  <c r="F30" i="24"/>
  <c r="D30" i="24"/>
  <c r="F33" i="24"/>
  <c r="D33" i="24"/>
  <c r="J33" i="24"/>
  <c r="H33" i="24"/>
  <c r="K33" i="24"/>
  <c r="H37" i="24"/>
  <c r="F37" i="24"/>
  <c r="D37" i="24"/>
  <c r="K37" i="24"/>
  <c r="J37" i="24"/>
  <c r="G19" i="24"/>
  <c r="M19" i="24"/>
  <c r="E19" i="24"/>
  <c r="L19" i="24"/>
  <c r="I19" i="24"/>
  <c r="G25" i="24"/>
  <c r="M25" i="24"/>
  <c r="E25" i="24"/>
  <c r="L25" i="24"/>
  <c r="I25" i="24"/>
  <c r="G31" i="24"/>
  <c r="M31" i="24"/>
  <c r="E31" i="24"/>
  <c r="L31" i="24"/>
  <c r="I31" i="24"/>
  <c r="K18" i="24"/>
  <c r="J18" i="24"/>
  <c r="H18" i="24"/>
  <c r="F18" i="24"/>
  <c r="D18" i="24"/>
  <c r="I16" i="24"/>
  <c r="M16" i="24"/>
  <c r="E16" i="24"/>
  <c r="L16" i="24"/>
  <c r="G16" i="24"/>
  <c r="F7" i="24"/>
  <c r="D7" i="24"/>
  <c r="J7" i="24"/>
  <c r="H7" i="24"/>
  <c r="K7" i="24"/>
  <c r="F31" i="24"/>
  <c r="D31" i="24"/>
  <c r="J31" i="24"/>
  <c r="H31" i="24"/>
  <c r="K31" i="24"/>
  <c r="D38" i="24"/>
  <c r="K38" i="24"/>
  <c r="J38" i="24"/>
  <c r="H38" i="24"/>
  <c r="F38" i="24"/>
  <c r="G7" i="24"/>
  <c r="L7" i="24"/>
  <c r="I7" i="24"/>
  <c r="E7" i="24"/>
  <c r="M7" i="24"/>
  <c r="G35" i="24"/>
  <c r="M35" i="24"/>
  <c r="E35" i="24"/>
  <c r="L35" i="24"/>
  <c r="I35" i="24"/>
  <c r="M8" i="24"/>
  <c r="E8" i="24"/>
  <c r="L8" i="24"/>
  <c r="I18" i="24"/>
  <c r="M18" i="24"/>
  <c r="E18" i="24"/>
  <c r="L18" i="24"/>
  <c r="I26" i="24"/>
  <c r="M26" i="24"/>
  <c r="E26" i="24"/>
  <c r="L26" i="24"/>
  <c r="I34" i="24"/>
  <c r="M34" i="24"/>
  <c r="E34" i="24"/>
  <c r="L34" i="24"/>
  <c r="G8" i="24"/>
  <c r="E37" i="24"/>
  <c r="M38" i="24"/>
  <c r="E38" i="24"/>
  <c r="L38" i="24"/>
  <c r="G38" i="24"/>
  <c r="I8" i="24"/>
  <c r="I32" i="24"/>
  <c r="M32" i="24"/>
  <c r="E32" i="24"/>
  <c r="L32"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G34" i="24"/>
  <c r="C14" i="24"/>
  <c r="C6" i="24"/>
  <c r="I22" i="24"/>
  <c r="M22" i="24"/>
  <c r="E22" i="24"/>
  <c r="L22" i="24"/>
  <c r="I30" i="24"/>
  <c r="M30" i="24"/>
  <c r="E30" i="24"/>
  <c r="L30" i="24"/>
  <c r="C45" i="24"/>
  <c r="C39" i="24"/>
  <c r="G30" i="24"/>
  <c r="I20" i="24"/>
  <c r="M20" i="24"/>
  <c r="E20" i="24"/>
  <c r="L20" i="24"/>
  <c r="I28" i="24"/>
  <c r="M28" i="24"/>
  <c r="E28" i="24"/>
  <c r="L28" i="24"/>
  <c r="I37" i="24"/>
  <c r="G37" i="24"/>
  <c r="L37" i="24"/>
  <c r="G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0" i="24"/>
  <c r="G42" i="24"/>
  <c r="G44" i="24"/>
  <c r="H40" i="24"/>
  <c r="H42" i="24"/>
  <c r="H44" i="24"/>
  <c r="L40" i="24"/>
  <c r="L42" i="24"/>
  <c r="L44" i="24"/>
  <c r="E40" i="24"/>
  <c r="E42" i="24"/>
  <c r="E44" i="24"/>
  <c r="K77" i="24" l="1"/>
  <c r="J79" i="24"/>
  <c r="J78" i="24"/>
  <c r="I45" i="24"/>
  <c r="G45" i="24"/>
  <c r="L45" i="24"/>
  <c r="M45" i="24"/>
  <c r="E45" i="24"/>
  <c r="I78" i="24"/>
  <c r="I79" i="24"/>
  <c r="I39" i="24"/>
  <c r="G39" i="24"/>
  <c r="L39" i="24"/>
  <c r="M39" i="24"/>
  <c r="E39" i="24"/>
  <c r="M6" i="24"/>
  <c r="E6" i="24"/>
  <c r="L6" i="24"/>
  <c r="I6" i="24"/>
  <c r="G6" i="24"/>
  <c r="I14" i="24"/>
  <c r="M14" i="24"/>
  <c r="E14" i="24"/>
  <c r="L14" i="24"/>
  <c r="G14" i="24"/>
  <c r="K6" i="24"/>
  <c r="J6" i="24"/>
  <c r="H6" i="24"/>
  <c r="F6" i="24"/>
  <c r="D6" i="24"/>
  <c r="K14" i="24"/>
  <c r="J14" i="24"/>
  <c r="H14" i="24"/>
  <c r="F14" i="24"/>
  <c r="D14" i="24"/>
  <c r="H39" i="24"/>
  <c r="F39" i="24"/>
  <c r="D39" i="24"/>
  <c r="K39" i="24"/>
  <c r="J39" i="24"/>
  <c r="H45" i="24"/>
  <c r="F45" i="24"/>
  <c r="D45" i="24"/>
  <c r="K45" i="24"/>
  <c r="J45" i="24"/>
  <c r="I83" i="24" l="1"/>
  <c r="I82" i="24"/>
  <c r="I81" i="24"/>
  <c r="K79" i="24"/>
  <c r="K78" i="24"/>
</calcChain>
</file>

<file path=xl/sharedStrings.xml><?xml version="1.0" encoding="utf-8"?>
<sst xmlns="http://schemas.openxmlformats.org/spreadsheetml/2006/main" count="1697" uniqueCount="521">
  <si>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</si>
  <si>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</si>
  <si>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</si>
  <si>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</si>
  <si>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</si>
  <si>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</si>
  <si>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</si>
  <si>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</si>
  <si>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</si>
  <si>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</si>
  <si>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</si>
  <si>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</si>
  <si>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</si>
  <si>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Vechta (03460)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</si>
  <si>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</si>
  <si>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</si>
  <si>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</si>
  <si>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</si>
  <si>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</si>
  <si>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</si>
  <si>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</si>
  <si>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</si>
  <si>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</si>
  <si>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</si>
  <si>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</si>
  <si>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</si>
  <si>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</si>
  <si>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</si>
  <si>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</si>
  <si>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</si>
  <si>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</si>
  <si>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</si>
  <si>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</si>
  <si>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</si>
  <si>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</si>
  <si>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</si>
  <si>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</si>
  <si>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</si>
  <si>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</si>
  <si>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</si>
  <si>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</si>
  <si>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</si>
  <si>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</si>
  <si>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</si>
  <si>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</si>
  <si>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</si>
  <si>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</si>
  <si>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</si>
  <si>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</si>
  <si>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</si>
  <si>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</si>
  <si>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</si>
  <si>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</si>
  <si>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</si>
  <si>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</si>
  <si>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</si>
  <si>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</si>
  <si>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</si>
  <si>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</si>
  <si>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</si>
  <si>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</si>
  <si>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</si>
  <si>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</si>
  <si>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</si>
  <si>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</si>
  <si>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</si>
  <si>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</si>
  <si>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</si>
  <si>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</si>
  <si>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</si>
  <si>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</si>
  <si>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</si>
  <si>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</si>
  <si>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</si>
  <si>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</si>
  <si>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</si>
  <si>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</si>
  <si>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</si>
  <si>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</si>
  <si>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</si>
  <si>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</si>
  <si>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</si>
  <si>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</si>
  <si>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</si>
  <si>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</si>
  <si>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</si>
  <si>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</si>
  <si>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</si>
  <si>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</si>
  <si>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</si>
  <si>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</si>
  <si>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</si>
  <si>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Vechta (03460);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</si>
  <si>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</si>
  <si>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</si>
  <si>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</si>
  <si>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</si>
  <si>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</si>
  <si>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</si>
  <si>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</si>
  <si>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</si>
  <si>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</si>
  <si>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</si>
  <si>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</si>
  <si>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</si>
  <si>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</si>
  <si>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</si>
  <si>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</si>
  <si>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</si>
  <si>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</si>
  <si>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</si>
  <si>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</si>
  <si>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</si>
  <si>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</si>
  <si>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</si>
  <si>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</si>
  <si>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</si>
  <si>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</si>
  <si>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</si>
  <si>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</si>
  <si>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</si>
  <si>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</si>
  <si>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</si>
  <si>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</si>
  <si>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</si>
  <si>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</si>
  <si>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</si>
  <si>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</si>
  <si>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</si>
  <si>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</si>
  <si>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</si>
  <si>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</si>
  <si>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</si>
  <si>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</si>
  <si>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</si>
  <si>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</si>
  <si>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</si>
  <si>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</si>
  <si>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</si>
  <si>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</si>
  <si>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</si>
  <si>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</si>
  <si>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</si>
  <si>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</si>
  <si>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</si>
  <si>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</si>
  <si>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</si>
  <si>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</si>
  <si>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</si>
  <si>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</si>
  <si>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</si>
  <si>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</si>
  <si>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</si>
  <si>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</si>
  <si>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</si>
  <si>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</si>
  <si>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</si>
  <si>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</si>
  <si>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</si>
  <si>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</si>
  <si>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</si>
  <si>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</si>
  <si>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</si>
  <si>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</si>
  <si>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</si>
  <si>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</si>
  <si>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</si>
  <si>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</si>
  <si>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</si>
  <si>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</si>
  <si>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</si>
  <si>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</si>
  <si>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</si>
  <si>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</si>
  <si>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</si>
  <si>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</si>
  <si>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</si>
  <si>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</si>
  <si>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</si>
  <si>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</si>
  <si>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</si>
  <si>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</si>
  <si>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</si>
  <si>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Vechta (03460)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</si>
  <si>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</si>
  <si>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</si>
  <si>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</si>
  <si>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</si>
  <si>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</si>
  <si>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</si>
  <si>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</si>
  <si>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</si>
  <si>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</si>
  <si>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</si>
  <si>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</si>
  <si>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</si>
  <si>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</si>
  <si>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</si>
  <si>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</si>
  <si>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</si>
  <si>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</si>
  <si>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</si>
  <si>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</si>
  <si>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</si>
  <si>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</si>
  <si>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</si>
  <si>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</si>
  <si>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</si>
  <si>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</si>
  <si>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</si>
  <si>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</si>
  <si>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</si>
  <si>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</si>
  <si>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</si>
  <si>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</si>
  <si>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</si>
  <si>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</si>
  <si>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</si>
  <si>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</si>
  <si>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</si>
  <si>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</si>
  <si>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</si>
  <si>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</si>
  <si>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</si>
  <si>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</si>
  <si>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</si>
  <si>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</si>
  <si>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</si>
  <si>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</si>
  <si>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</si>
  <si>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</si>
  <si>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</si>
  <si>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</si>
  <si>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</si>
  <si>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</si>
  <si>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</si>
  <si>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</si>
  <si>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</si>
  <si>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</si>
  <si>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</si>
  <si>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</si>
  <si>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</si>
  <si>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</si>
  <si>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</si>
  <si>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</si>
  <si>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</si>
  <si>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</si>
  <si>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</si>
  <si>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</si>
  <si>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</si>
  <si>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</si>
  <si>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</si>
  <si>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</si>
  <si>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</si>
  <si>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</si>
  <si>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</si>
  <si>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</si>
  <si>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</si>
  <si>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</si>
  <si>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</si>
  <si>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</si>
  <si>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</si>
  <si>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</si>
  <si>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</si>
  <si>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</si>
  <si>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</si>
  <si>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</si>
  <si>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</si>
  <si>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</si>
  <si>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</si>
  <si>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</si>
  <si>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</si>
  <si>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</si>
  <si>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</si>
  <si>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</si>
  <si>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</si>
  <si>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</si>
  <si>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</si>
  <si>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</si>
  <si>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</si>
  <si>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</si>
  <si>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</si>
  <si>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</si>
  <si>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</si>
  <si>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</si>
  <si>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</si>
  <si>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</si>
  <si>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</si>
  <si>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</si>
  <si>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</si>
  <si>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</si>
  <si>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</si>
  <si>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</si>
  <si>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</si>
  <si>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</si>
  <si>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</si>
  <si>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</si>
  <si>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</si>
  <si>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</si>
  <si>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</si>
  <si>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</si>
  <si>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</si>
  <si>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</si>
  <si>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</si>
  <si>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</si>
  <si>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</si>
  <si>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</si>
  <si>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</si>
  <si>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</si>
  <si>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</si>
  <si>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</si>
  <si>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</si>
  <si>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</si>
  <si>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</si>
  <si>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</si>
  <si>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</si>
  <si>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</si>
  <si>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</si>
  <si>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</si>
  <si>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</si>
  <si>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</si>
  <si>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</si>
  <si>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</si>
  <si>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</si>
  <si>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</si>
  <si>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</si>
  <si>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</si>
  <si>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</si>
  <si>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</si>
  <si>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</si>
  <si>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</si>
  <si>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</si>
  <si>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</si>
  <si>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</si>
  <si>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</si>
  <si>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</si>
  <si>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</si>
  <si>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</si>
  <si>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</si>
  <si>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</si>
  <si>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</si>
  <si>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</si>
  <si>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</si>
  <si>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</si>
  <si>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</si>
  <si>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</si>
  <si>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</si>
  <si>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</si>
  <si>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</si>
  <si>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</si>
  <si>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</si>
  <si>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</si>
  <si>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</si>
  <si>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</si>
  <si>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</si>
  <si>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</si>
  <si>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</si>
  <si>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</si>
  <si>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</si>
  <si>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</si>
  <si>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</si>
  <si>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</si>
  <si>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</si>
  <si>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</si>
  <si>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</si>
  <si>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</si>
  <si>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</si>
  <si>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</si>
  <si>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</si>
  <si>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</si>
  <si>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</si>
  <si>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</si>
  <si>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</si>
  <si>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Vechta (03460);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</si>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</sst>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{2D0D8D66-83CA-4729-A534-7FFC8360366C}</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83D8-4ECB-A0B0-F21410312306}"/>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{E96CA77A-4FAF-43B5-812C-FA8C6797317B}</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83D8-4ECB-A0B0-F2141031230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{0FEB5239-8F00-4084-983A-CB3A44DEEE45}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3D8-4ECB-A0B0-F2141031230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{2552CF21-65E7-44CF-BE03-8DC88EC0FA4D}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3D8-4ECB-A0B0-F2141031230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1.5563073948767521</c:v>
                </c:pt>
                <c:pt idx="1">
                  <c:v>1.4040057212208159</c:v>
                </c:pt>
                <c:pt idx="2">
                  <c:v>1.1186464311118853</c:v>
                </c:pt>
                <c:pt idx="3">
                  <c:v>1.0875687030768</c:v>
                </c:pt>
              </c:numCache>
            </c:numRef>
          </c:val>
          <c:extLst>
            <c:ext xmlns:c16="http://schemas.microsoft.com/office/drawing/2014/chart" uri="{C3380CC4-5D6E-409C-BE32-E72D297353CC}">
              <c16:uniqueId val="{00000004-83D8-4ECB-A0B0-F2141031230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{23728748-FC28-40F9-8F35-394A513C07F6}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3D8-4ECB-A0B0-F2141031230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{C8665E05-CAAD-4DC5-99C7-370A54BD50BD}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3D8-4ECB-A0B0-F2141031230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{EDD20C68-21B7-448D-BB2E-522649C57CC6}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3D8-4ECB-A0B0-F2141031230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{DBEF6228-0BFA-4BC8-BF78-51581A4E826A}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3D8-4ECB-A0B0-F214103123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3D8-4ECB-A0B0-F2141031230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3D8-4ECB-A0B0-F2141031230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{A63B6570-55D0-41FA-9C1F-F3EF0AA3FC88}</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B418-4BEF-9CB2-D81E0D110AE5}"/>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{76BDAC4D-B305-4BB1-9F98-F1FD9C1DD36C}</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B418-4BEF-9CB2-D81E0D110AE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{98BA7C86-7523-45B9-889A-A635E517499A}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418-4BEF-9CB2-D81E0D110AE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{824E9F85-7A3D-4539-A180-E7B5CBA6A73E}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418-4BEF-9CB2-D81E0D110A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-3.1444315252009503</c:v>
                </c:pt>
                <c:pt idx="1">
                  <c:v>-2.8801937126160149</c:v>
                </c:pt>
                <c:pt idx="2">
                  <c:v>-2.7637010795899166</c:v>
                </c:pt>
                <c:pt idx="3">
                  <c:v>-2.8655893304673015</c:v>
                </c:pt>
              </c:numCache>
            </c:numRef>
          </c:val>
          <c:extLst>
            <c:ext xmlns:c16="http://schemas.microsoft.com/office/drawing/2014/chart" uri="{C3380CC4-5D6E-409C-BE32-E72D297353CC}">
              <c16:uniqueId val="{00000004-B418-4BEF-9CB2-D81E0D110AE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{E0C0B334-9663-4612-8AAF-DC8CF72B8963}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418-4BEF-9CB2-D81E0D110AE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{35C8BA10-EB3D-41B5-B2DF-C4001130F8E5}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418-4BEF-9CB2-D81E0D110AE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{532C2C30-93EF-49B9-B3C7-352B60EE8EB1}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418-4BEF-9CB2-D81E0D110AE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{1EF12840-DE32-4878-93C1-8D7B68494A0E}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418-4BEF-9CB2-D81E0D110A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418-4BEF-9CB2-D81E0D110AE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418-4BEF-9CB2-D81E0D110AE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{65E9941F-9C9D-49D1-ABF9-399469AA20F2}</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D492-40FD-8B16-AA79CB7E90E4}"/>
                </c:ext>
              </c:extLst>
            </c:dLbl>
            <c:dLbl>
              <c:idx val="1"/>
              <c:tx>
                <c:strRef>
                  <c:f>Daten_Diagramme!$D$15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{30B382CC-6DEB-42C8-8866-0190280EC5B8}</c15:txfldGUID>
                      <c15:f>Daten_Diagramme!$D$15</c15:f>
                      <c15:dlblFieldTableCache>
                        <c:ptCount val="1"/>
                        <c:pt idx="0">
                          <c:v>6.0</c:v>
                        </c:pt>
                      </c15:dlblFieldTableCache>
                    </c15:dlblFTEntry>
                  </c15:dlblFieldTable>
                  <c15:showDataLabelsRange val="0"/>
                </c:ext>
                <c:ext xmlns:c16="http://schemas.microsoft.com/office/drawing/2014/chart" uri="{C3380CC4-5D6E-409C-BE32-E72D297353CC}">
                  <c16:uniqueId val="{00000001-D492-40FD-8B16-AA79CB7E90E4}"/>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{EB73C2C3-CE76-49E8-A605-C3792F01D113}</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D492-40FD-8B16-AA79CB7E90E4}"/>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{22978D5B-42CD-4481-BA8A-01227883194E}</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D492-40FD-8B16-AA79CB7E90E4}"/>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{FE74772E-B9E9-4D0E-BB8A-CCD85201D501}</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D492-40FD-8B16-AA79CB7E90E4}"/>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{301103C1-BEA5-40B2-A53D-80F1C688D998}</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D492-40FD-8B16-AA79CB7E90E4}"/>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{8BA56985-6EE9-4B72-ACF5-B57354EF5CA6}</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D492-40FD-8B16-AA79CB7E90E4}"/>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{A3E24A66-A33B-4B43-8717-F76FA2CD2B21}</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D492-40FD-8B16-AA79CB7E90E4}"/>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{7F14652D-227E-4321-A57E-7CB5D1B32DB1}</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D492-40FD-8B16-AA79CB7E90E4}"/>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{8526EB8A-BF86-42ED-87C4-C3D5FC6368ED}</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D492-40FD-8B16-AA79CB7E90E4}"/>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{28171E13-B4CE-40A6-A321-544EB263C22A}</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D492-40FD-8B16-AA79CB7E90E4}"/>
                </c:ext>
              </c:extLst>
            </c:dLbl>
            <c:dLbl>
              <c:idx val="11"/>
              <c:tx>
                <c:strRef>
                  <c:f>Daten_Diagramme!$D$25</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{083978FA-917C-4EE8-B519-2182EAE3BDA4}</c15:txfldGUID>
                      <c15:f>Daten_Diagramme!$D$25</c15:f>
                      <c15:dlblFieldTableCache>
                        <c:ptCount val="1"/>
                        <c:pt idx="0">
                          <c:v>11.5</c:v>
                        </c:pt>
                      </c15:dlblFieldTableCache>
                    </c15:dlblFTEntry>
                  </c15:dlblFieldTable>
                  <c15:showDataLabelsRange val="0"/>
                </c:ext>
                <c:ext xmlns:c16="http://schemas.microsoft.com/office/drawing/2014/chart" uri="{C3380CC4-5D6E-409C-BE32-E72D297353CC}">
                  <c16:uniqueId val="{0000000B-D492-40FD-8B16-AA79CB7E90E4}"/>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{62505CD9-8C93-47E7-963A-6A82472F55EF}</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D492-40FD-8B16-AA79CB7E90E4}"/>
                </c:ext>
              </c:extLst>
            </c:dLbl>
            <c:dLbl>
              <c:idx val="13"/>
              <c:tx>
                <c:strRef>
                  <c:f>Daten_Diagramme!$D$27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{F47504A2-D8B4-4C25-B387-D7BC57889E3D}</c15:txfldGUID>
                      <c15:f>Daten_Diagramme!$D$27</c15:f>
                      <c15:dlblFieldTableCache>
                        <c:ptCount val="1"/>
                        <c:pt idx="0">
                          <c:v>3.2</c:v>
                        </c:pt>
                      </c15:dlblFieldTableCache>
                    </c15:dlblFTEntry>
                  </c15:dlblFieldTable>
                  <c15:showDataLabelsRange val="0"/>
                </c:ext>
                <c:ext xmlns:c16="http://schemas.microsoft.com/office/drawing/2014/chart" uri="{C3380CC4-5D6E-409C-BE32-E72D297353CC}">
                  <c16:uniqueId val="{0000000D-D492-40FD-8B16-AA79CB7E90E4}"/>
                </c:ext>
              </c:extLst>
            </c:dLbl>
            <c:dLbl>
              <c:idx val="14"/>
              <c:tx>
                <c:strRef>
                  <c:f>Daten_Diagramme!$D$28</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{F3CCE9D1-8924-4F45-83E8-324E2AB7DFEF}</c15:txfldGUID>
                      <c15:f>Daten_Diagramme!$D$28</c15:f>
                      <c15:dlblFieldTableCache>
                        <c:ptCount val="1"/>
                        <c:pt idx="0">
                          <c:v>11.6</c:v>
                        </c:pt>
                      </c15:dlblFieldTableCache>
                    </c15:dlblFTEntry>
                  </c15:dlblFieldTable>
                  <c15:showDataLabelsRange val="0"/>
                </c:ext>
                <c:ext xmlns:c16="http://schemas.microsoft.com/office/drawing/2014/chart" uri="{C3380CC4-5D6E-409C-BE32-E72D297353CC}">
                  <c16:uniqueId val="{0000000E-D492-40FD-8B16-AA79CB7E90E4}"/>
                </c:ext>
              </c:extLst>
            </c:dLbl>
            <c:dLbl>
              <c:idx val="15"/>
              <c:tx>
                <c:strRef>
                  <c:f>Daten_Diagramme!$D$29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{B40F1961-18F7-4B57-B0F3-4A78325A8727}</c15:txfldGUID>
                      <c15:f>Daten_Diagramme!$D$29</c15:f>
                      <c15:dlblFieldTableCache>
                        <c:ptCount val="1"/>
                        <c:pt idx="0">
                          <c:v>4.2</c:v>
                        </c:pt>
                      </c15:dlblFieldTableCache>
                    </c15:dlblFTEntry>
                  </c15:dlblFieldTable>
                  <c15:showDataLabelsRange val="0"/>
                </c:ext>
                <c:ext xmlns:c16="http://schemas.microsoft.com/office/drawing/2014/chart" uri="{C3380CC4-5D6E-409C-BE32-E72D297353CC}">
                  <c16:uniqueId val="{0000000F-D492-40FD-8B16-AA79CB7E90E4}"/>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{9860A3EF-9FE4-4EB8-9D13-866BB1656445}</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D492-40FD-8B16-AA79CB7E90E4}"/>
                </c:ext>
              </c:extLst>
            </c:dLbl>
            <c:dLbl>
              <c:idx val="17"/>
              <c:tx>
                <c:strRef>
                  <c:f>Daten_Diagramme!$D$31</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{373D61E1-8E60-4D48-AA59-9B68C98B9156}</c15:txfldGUID>
                      <c15:f>Daten_Diagramme!$D$31</c15:f>
                      <c15:dlblFieldTableCache>
                        <c:ptCount val="1"/>
                        <c:pt idx="0">
                          <c:v>9.0</c:v>
                        </c:pt>
                      </c15:dlblFieldTableCache>
                    </c15:dlblFTEntry>
                  </c15:dlblFieldTable>
                  <c15:showDataLabelsRange val="0"/>
                </c:ext>
                <c:ext xmlns:c16="http://schemas.microsoft.com/office/drawing/2014/chart" uri="{C3380CC4-5D6E-409C-BE32-E72D297353CC}">
                  <c16:uniqueId val="{00000011-D492-40FD-8B16-AA79CB7E90E4}"/>
                </c:ext>
              </c:extLst>
            </c:dLbl>
            <c:dLbl>
              <c:idx val="18"/>
              <c:tx>
                <c:strRef>
                  <c:f>Daten_Diagramme!$D$32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{C6A93A2B-42D2-4679-AA2D-5B13134C2C9E}</c15:txfldGUID>
                      <c15:f>Daten_Diagramme!$D$32</c15:f>
                      <c15:dlblFieldTableCache>
                        <c:ptCount val="1"/>
                        <c:pt idx="0">
                          <c:v>3.2</c:v>
                        </c:pt>
                      </c15:dlblFieldTableCache>
                    </c15:dlblFTEntry>
                  </c15:dlblFieldTable>
                  <c15:showDataLabelsRange val="0"/>
                </c:ext>
                <c:ext xmlns:c16="http://schemas.microsoft.com/office/drawing/2014/chart" uri="{C3380CC4-5D6E-409C-BE32-E72D297353CC}">
                  <c16:uniqueId val="{00000012-D492-40FD-8B16-AA79CB7E90E4}"/>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{27F575C0-4D78-4DD8-86B0-601C03DD6BF5}</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D492-40FD-8B16-AA79CB7E90E4}"/>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{788DA71B-AED6-4056-AEBA-D7BC18295FC9}</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D492-40FD-8B16-AA79CB7E90E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{A53D9C15-3D41-4B24-8921-DEC1F650B76A}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D492-40FD-8B16-AA79CB7E90E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{5FD62813-0173-4CED-BBB3-622DDD2B5CA2}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492-40FD-8B16-AA79CB7E90E4}"/>
                </c:ext>
              </c:extLst>
            </c:dLbl>
            <c:dLbl>
              <c:idx val="23"/>
              <c:tx>
                <c:strRef>
                  <c:f>Daten_Diagramme!$D$37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{6BA92DA4-12E3-4E3B-B5A5-C03D80771EAA}</c15:txfldGUID>
                      <c15:f>Daten_Diagramme!$D$37</c15:f>
                      <c15:dlblFieldTableCache>
                        <c:ptCount val="1"/>
                        <c:pt idx="0">
                          <c:v>6.0</c:v>
                        </c:pt>
                      </c15:dlblFieldTableCache>
                    </c15:dlblFTEntry>
                  </c15:dlblFieldTable>
                  <c15:showDataLabelsRange val="0"/>
                </c:ext>
                <c:ext xmlns:c16="http://schemas.microsoft.com/office/drawing/2014/chart" uri="{C3380CC4-5D6E-409C-BE32-E72D297353CC}">
                  <c16:uniqueId val="{00000017-D492-40FD-8B16-AA79CB7E90E4}"/>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{D8876B0A-4844-4300-B8EB-CE04AE3E4F6E}</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D492-40FD-8B16-AA79CB7E90E4}"/>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{693A96DF-5711-49C6-961E-ADA34AAD246B}</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D492-40FD-8B16-AA79CB7E90E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{BEBDCA6D-7AFD-49F8-B8A2-87B19BB34749}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492-40FD-8B16-AA79CB7E90E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{030BB437-3ECB-43D9-B526-B00F936CAB20}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492-40FD-8B16-AA79CB7E90E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{8361716E-EE6E-4FA2-814C-DC9C7140BD80}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492-40FD-8B16-AA79CB7E90E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{4DE29088-98C6-4538-8268-AAEBE09CF7DC}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492-40FD-8B16-AA79CB7E90E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{6599F030-E89C-4284-8A48-63A129A38C49}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492-40FD-8B16-AA79CB7E90E4}"/>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{ED1C3074-7717-4487-B04E-90E86D314603}</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D492-40FD-8B16-AA79CB7E90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1.5563073948767521</c:v>
                </c:pt>
                <c:pt idx="1">
                  <c:v>5.9794734493529678</c:v>
                </c:pt>
                <c:pt idx="2">
                  <c:v>-1.1111111111111112</c:v>
                </c:pt>
                <c:pt idx="3">
                  <c:v>-0.83653141304816525</c:v>
                </c:pt>
                <c:pt idx="4">
                  <c:v>-0.63672922252010722</c:v>
                </c:pt>
                <c:pt idx="5">
                  <c:v>-1.1109548586696667</c:v>
                </c:pt>
                <c:pt idx="6">
                  <c:v>-0.76147151898734178</c:v>
                </c:pt>
                <c:pt idx="7">
                  <c:v>1.9545694664553619</c:v>
                </c:pt>
                <c:pt idx="8">
                  <c:v>0.32148075986361424</c:v>
                </c:pt>
                <c:pt idx="9">
                  <c:v>2.1574111066719937</c:v>
                </c:pt>
                <c:pt idx="10">
                  <c:v>1.9966722129783694</c:v>
                </c:pt>
                <c:pt idx="11">
                  <c:v>11.453744493392071</c:v>
                </c:pt>
                <c:pt idx="12">
                  <c:v>0.95168374816983892</c:v>
                </c:pt>
                <c:pt idx="13">
                  <c:v>3.2153179190751446</c:v>
                </c:pt>
                <c:pt idx="14">
                  <c:v>11.614173228346457</c:v>
                </c:pt>
                <c:pt idx="15">
                  <c:v>4.2260442260442259</c:v>
                </c:pt>
                <c:pt idx="16">
                  <c:v>1.0567296996662958</c:v>
                </c:pt>
                <c:pt idx="17">
                  <c:v>8.9872262773722635</c:v>
                </c:pt>
                <c:pt idx="18">
                  <c:v>3.2276881197744509</c:v>
                </c:pt>
                <c:pt idx="19">
                  <c:v>2.1568627450980391</c:v>
                </c:pt>
                <c:pt idx="20">
                  <c:v>2.6276648487853249</c:v>
                </c:pt>
                <c:pt idx="21">
                  <c:v>0</c:v>
                </c:pt>
                <c:pt idx="23">
                  <c:v>5.9794734493529678</c:v>
                </c:pt>
                <c:pt idx="24">
                  <c:v>-0.31957390146471371</c:v>
                </c:pt>
                <c:pt idx="25">
                  <c:v>2.7159694017392173</c:v>
                </c:pt>
              </c:numCache>
            </c:numRef>
          </c:val>
          <c:extLst>
            <c:ext xmlns:c16="http://schemas.microsoft.com/office/drawing/2014/chart" uri="{C3380CC4-5D6E-409C-BE32-E72D297353CC}">
              <c16:uniqueId val="{00000020-D492-40FD-8B16-AA79CB7E90E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{79CDF279-56DD-4FFD-9229-DAC3AF5BC21F}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492-40FD-8B16-AA79CB7E90E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{78632FE3-8488-47DA-AEB4-D0384B5146EA}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492-40FD-8B16-AA79CB7E90E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{8AC03F8B-AD7A-4764-B091-200456FCCC55}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492-40FD-8B16-AA79CB7E90E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{64CB5658-6FFF-41B1-ACB1-14A2305772BA}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492-40FD-8B16-AA79CB7E90E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{779981A7-B259-49DE-898F-86224E2FC9E1}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492-40FD-8B16-AA79CB7E90E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{548C6389-A1A6-4970-8A8A-43A125CE3506}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492-40FD-8B16-AA79CB7E90E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{5F51DFC8-CF83-4D1B-BBCE-3549E0437FD5}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492-40FD-8B16-AA79CB7E90E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{F104E55E-D006-4453-BF51-1807E7DF677E}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492-40FD-8B16-AA79CB7E90E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{30B2F06F-3384-4960-9013-EF249D247098}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492-40FD-8B16-AA79CB7E90E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{A8750337-8760-4B26-AD28-C3E7E0F9EC4A}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492-40FD-8B16-AA79CB7E90E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{4DF0D0F4-1812-486F-97B0-699D46F5B494}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492-40FD-8B16-AA79CB7E90E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{B9C3AF3B-9421-4B1D-87C3-E00A4AFAD859}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492-40FD-8B16-AA79CB7E90E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{928B8CC1-4C18-4BBB-AC9D-29B42FEF4DF2}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492-40FD-8B16-AA79CB7E90E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{D839F583-42C7-4577-B701-9FBFA06AF915}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492-40FD-8B16-AA79CB7E90E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{648C0494-1ED2-414D-B853-624AD2B8E555}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492-40FD-8B16-AA79CB7E90E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{94B844D9-D7C3-4F64-943E-114131F3D871}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492-40FD-8B16-AA79CB7E90E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{81C1601D-7EFA-480A-8C06-133F3ADD6A75}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492-40FD-8B16-AA79CB7E90E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{DD87835A-1943-42DD-8E9D-F8ED4968344E}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492-40FD-8B16-AA79CB7E90E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{9A72962A-6CA1-41F8-ABB0-F69E0DAE97CF}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492-40FD-8B16-AA79CB7E90E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{DBE1CD91-9E9E-4066-9B1B-76FB4914AEBF}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492-40FD-8B16-AA79CB7E90E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{B08E3D59-8A7B-49EA-BBF8-EF9655315DF1}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492-40FD-8B16-AA79CB7E90E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{036860CC-3A6D-4678-97D1-2A0B10C6B034}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492-40FD-8B16-AA79CB7E90E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{E0DA178B-732A-4C60-AA47-DF7CB740A4DC}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492-40FD-8B16-AA79CB7E90E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{25FA943D-435F-42AA-8B1F-C91275C384CE}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492-40FD-8B16-AA79CB7E90E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{60FACCE7-A916-4D30-9292-FF774CFC4F70}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492-40FD-8B16-AA79CB7E90E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{7F7EEBCF-1F73-4B6D-BDD9-B459582720DE}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492-40FD-8B16-AA79CB7E90E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{CBA85B4B-A301-413B-A3DB-EC0F9B0C72B0}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492-40FD-8B16-AA79CB7E90E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{A07534CD-90F7-4FEE-90FD-BFD1F034EAEB}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492-40FD-8B16-AA79CB7E90E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{B9E3AC07-DE04-4BDF-B36D-281A634B9809}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492-40FD-8B16-AA79CB7E90E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{2D54949F-9DB7-46F8-8026-528F9C18C107}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492-40FD-8B16-AA79CB7E90E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{E20C6D62-7A07-43D0-9A95-03AA2D978CB3}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492-40FD-8B16-AA79CB7E90E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{197786BA-071D-4415-A721-97093046E4B5}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492-40FD-8B16-AA79CB7E90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492-40FD-8B16-AA79CB7E90E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492-40FD-8B16-AA79CB7E90E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{FAEE29E0-6413-423E-BB67-9CDDDE397473}</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F487-43B0-986C-25862FD61598}"/>
                </c:ext>
              </c:extLst>
            </c:dLbl>
            <c:dLbl>
              <c:idx val="1"/>
              <c:tx>
                <c:strRef>
                  <c:f>Daten_Diagramme!$E$15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{E7B48637-B80D-4994-AFD0-A852F362FEDF}</c15:txfldGUID>
                      <c15:f>Daten_Diagramme!$E$15</c15:f>
                      <c15:dlblFieldTableCache>
                        <c:ptCount val="1"/>
                        <c:pt idx="0">
                          <c:v>1.4</c:v>
                        </c:pt>
                      </c15:dlblFieldTableCache>
                    </c15:dlblFTEntry>
                  </c15:dlblFieldTable>
                  <c15:showDataLabelsRange val="0"/>
                </c:ext>
                <c:ext xmlns:c16="http://schemas.microsoft.com/office/drawing/2014/chart" uri="{C3380CC4-5D6E-409C-BE32-E72D297353CC}">
                  <c16:uniqueId val="{00000001-F487-43B0-986C-25862FD61598}"/>
                </c:ext>
              </c:extLst>
            </c:dLbl>
            <c:dLbl>
              <c:idx val="2"/>
              <c:tx>
                <c:strRef>
                  <c:f>Daten_Diagramme!$E$16</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{3D96FFB2-5904-489F-B510-D217D84191C1}</c15:txfldGUID>
                      <c15:f>Daten_Diagramme!$E$16</c15:f>
                      <c15:dlblFieldTableCache>
                        <c:ptCount val="1"/>
                        <c:pt idx="0">
                          <c:v>10.1</c:v>
                        </c:pt>
                      </c15:dlblFieldTableCache>
                    </c15:dlblFTEntry>
                  </c15:dlblFieldTable>
                  <c15:showDataLabelsRange val="0"/>
                </c:ext>
                <c:ext xmlns:c16="http://schemas.microsoft.com/office/drawing/2014/chart" uri="{C3380CC4-5D6E-409C-BE32-E72D297353CC}">
                  <c16:uniqueId val="{00000002-F487-43B0-986C-25862FD61598}"/>
                </c:ext>
              </c:extLst>
            </c:dLbl>
            <c:dLbl>
              <c:idx val="3"/>
              <c:tx>
                <c:strRef>
                  <c:f>Daten_Diagramme!$E$17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{53D3CD11-3E94-42E6-BBAF-1D8DF261EE01}</c15:txfldGUID>
                      <c15:f>Daten_Diagramme!$E$17</c15:f>
                      <c15:dlblFieldTableCache>
                        <c:ptCount val="1"/>
                        <c:pt idx="0">
                          <c:v>-2.6</c:v>
                        </c:pt>
                      </c15:dlblFieldTableCache>
                    </c15:dlblFTEntry>
                  </c15:dlblFieldTable>
                  <c15:showDataLabelsRange val="0"/>
                </c:ext>
                <c:ext xmlns:c16="http://schemas.microsoft.com/office/drawing/2014/chart" uri="{C3380CC4-5D6E-409C-BE32-E72D297353CC}">
                  <c16:uniqueId val="{00000003-F487-43B0-986C-25862FD61598}"/>
                </c:ext>
              </c:extLst>
            </c:dLbl>
            <c:dLbl>
              <c:idx val="4"/>
              <c:tx>
                <c:strRef>
                  <c:f>Daten_Diagramme!$E$18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{7B62937F-58A3-486E-83E3-65F51D68C1C6}</c15:txfldGUID>
                      <c15:f>Daten_Diagramme!$E$18</c15:f>
                      <c15:dlblFieldTableCache>
                        <c:ptCount val="1"/>
                        <c:pt idx="0">
                          <c:v>-4.0</c:v>
                        </c:pt>
                      </c15:dlblFieldTableCache>
                    </c15:dlblFTEntry>
                  </c15:dlblFieldTable>
                  <c15:showDataLabelsRange val="0"/>
                </c:ext>
                <c:ext xmlns:c16="http://schemas.microsoft.com/office/drawing/2014/chart" uri="{C3380CC4-5D6E-409C-BE32-E72D297353CC}">
                  <c16:uniqueId val="{00000004-F487-43B0-986C-25862FD61598}"/>
                </c:ext>
              </c:extLst>
            </c:dLbl>
            <c:dLbl>
              <c:idx val="5"/>
              <c:tx>
                <c:strRef>
                  <c:f>Daten_Diagramme!$E$19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{3D2177E8-0433-403A-B8FC-5AC284B69A5C}</c15:txfldGUID>
                      <c15:f>Daten_Diagramme!$E$19</c15:f>
                      <c15:dlblFieldTableCache>
                        <c:ptCount val="1"/>
                        <c:pt idx="0">
                          <c:v>0.7</c:v>
                        </c:pt>
                      </c15:dlblFieldTableCache>
                    </c15:dlblFTEntry>
                  </c15:dlblFieldTable>
                  <c15:showDataLabelsRange val="0"/>
                </c:ext>
                <c:ext xmlns:c16="http://schemas.microsoft.com/office/drawing/2014/chart" uri="{C3380CC4-5D6E-409C-BE32-E72D297353CC}">
                  <c16:uniqueId val="{00000005-F487-43B0-986C-25862FD61598}"/>
                </c:ext>
              </c:extLst>
            </c:dLbl>
            <c:dLbl>
              <c:idx val="6"/>
              <c:tx>
                <c:strRef>
                  <c:f>Daten_Diagramme!$E$20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{FC7C3461-2D1E-44CC-B4C3-C0C933EF7CF6}</c15:txfldGUID>
                      <c15:f>Daten_Diagramme!$E$20</c15:f>
                      <c15:dlblFieldTableCache>
                        <c:ptCount val="1"/>
                        <c:pt idx="0">
                          <c:v>-6.3</c:v>
                        </c:pt>
                      </c15:dlblFieldTableCache>
                    </c15:dlblFTEntry>
                  </c15:dlblFieldTable>
                  <c15:showDataLabelsRange val="0"/>
                </c:ext>
                <c:ext xmlns:c16="http://schemas.microsoft.com/office/drawing/2014/chart" uri="{C3380CC4-5D6E-409C-BE32-E72D297353CC}">
                  <c16:uniqueId val="{00000006-F487-43B0-986C-25862FD61598}"/>
                </c:ext>
              </c:extLst>
            </c:dLbl>
            <c:dLbl>
              <c:idx val="7"/>
              <c:tx>
                <c:strRef>
                  <c:f>Daten_Diagramme!$E$21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{91CCFDF0-3B2A-449A-9FB8-FCC553DD3EE6}</c15:txfldGUID>
                      <c15:f>Daten_Diagramme!$E$21</c15:f>
                      <c15:dlblFieldTableCache>
                        <c:ptCount val="1"/>
                        <c:pt idx="0">
                          <c:v>2.6</c:v>
                        </c:pt>
                      </c15:dlblFieldTableCache>
                    </c15:dlblFTEntry>
                  </c15:dlblFieldTable>
                  <c15:showDataLabelsRange val="0"/>
                </c:ext>
                <c:ext xmlns:c16="http://schemas.microsoft.com/office/drawing/2014/chart" uri="{C3380CC4-5D6E-409C-BE32-E72D297353CC}">
                  <c16:uniqueId val="{00000007-F487-43B0-986C-25862FD61598}"/>
                </c:ext>
              </c:extLst>
            </c:dLbl>
            <c:dLbl>
              <c:idx val="8"/>
              <c:tx>
                <c:strRef>
                  <c:f>Daten_Diagramme!$E$22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{4B54AB39-5C4F-4338-ADCA-E203C46F2F24}</c15:txfldGUID>
                      <c15:f>Daten_Diagramme!$E$22</c15:f>
                      <c15:dlblFieldTableCache>
                        <c:ptCount val="1"/>
                        <c:pt idx="0">
                          <c:v>-4.7</c:v>
                        </c:pt>
                      </c15:dlblFieldTableCache>
                    </c15:dlblFTEntry>
                  </c15:dlblFieldTable>
                  <c15:showDataLabelsRange val="0"/>
                </c:ext>
                <c:ext xmlns:c16="http://schemas.microsoft.com/office/drawing/2014/chart" uri="{C3380CC4-5D6E-409C-BE32-E72D297353CC}">
                  <c16:uniqueId val="{00000008-F487-43B0-986C-25862FD61598}"/>
                </c:ext>
              </c:extLst>
            </c:dLbl>
            <c:dLbl>
              <c:idx val="9"/>
              <c:tx>
                <c:strRef>
                  <c:f>Daten_Diagramme!$E$23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{4B4C3AAC-297E-4E99-9DA1-1894D2BFBFE1}</c15:txfldGUID>
                      <c15:f>Daten_Diagramme!$E$23</c15:f>
                      <c15:dlblFieldTableCache>
                        <c:ptCount val="1"/>
                        <c:pt idx="0">
                          <c:v>-0.9</c:v>
                        </c:pt>
                      </c15:dlblFieldTableCache>
                    </c15:dlblFTEntry>
                  </c15:dlblFieldTable>
                  <c15:showDataLabelsRange val="0"/>
                </c:ext>
                <c:ext xmlns:c16="http://schemas.microsoft.com/office/drawing/2014/chart" uri="{C3380CC4-5D6E-409C-BE32-E72D297353CC}">
                  <c16:uniqueId val="{00000009-F487-43B0-986C-25862FD61598}"/>
                </c:ext>
              </c:extLst>
            </c:dLbl>
            <c:dLbl>
              <c:idx val="10"/>
              <c:tx>
                <c:strRef>
                  <c:f>Daten_Diagramme!$E$24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{AC3B170A-642C-431B-8329-179E4F6C84D9}</c15:txfldGUID>
                      <c15:f>Daten_Diagramme!$E$24</c15:f>
                      <c15:dlblFieldTableCache>
                        <c:ptCount val="1"/>
                        <c:pt idx="0">
                          <c:v>-10.1</c:v>
                        </c:pt>
                      </c15:dlblFieldTableCache>
                    </c15:dlblFTEntry>
                  </c15:dlblFieldTable>
                  <c15:showDataLabelsRange val="0"/>
                </c:ext>
                <c:ext xmlns:c16="http://schemas.microsoft.com/office/drawing/2014/chart" uri="{C3380CC4-5D6E-409C-BE32-E72D297353CC}">
                  <c16:uniqueId val="{0000000A-F487-43B0-986C-25862FD61598}"/>
                </c:ext>
              </c:extLst>
            </c:dLbl>
            <c:dLbl>
              <c:idx val="11"/>
              <c:tx>
                <c:strRef>
                  <c:f>Daten_Diagramme!$E$25</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{D6EEF1F8-FB81-49F1-AA2D-B09F2134077C}</c15:txfldGUID>
                      <c15:f>Daten_Diagramme!$E$25</c15:f>
                      <c15:dlblFieldTableCache>
                        <c:ptCount val="1"/>
                        <c:pt idx="0">
                          <c:v>-11.9</c:v>
                        </c:pt>
                      </c15:dlblFieldTableCache>
                    </c15:dlblFTEntry>
                  </c15:dlblFieldTable>
                  <c15:showDataLabelsRange val="0"/>
                </c:ext>
                <c:ext xmlns:c16="http://schemas.microsoft.com/office/drawing/2014/chart" uri="{C3380CC4-5D6E-409C-BE32-E72D297353CC}">
                  <c16:uniqueId val="{0000000B-F487-43B0-986C-25862FD61598}"/>
                </c:ext>
              </c:extLst>
            </c:dLbl>
            <c:dLbl>
              <c:idx val="12"/>
              <c:tx>
                <c:strRef>
                  <c:f>Daten_Diagramme!$E$26</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{00B3331E-5C18-4536-BF3F-F6D8C902A4D8}</c15:txfldGUID>
                      <c15:f>Daten_Diagramme!$E$26</c15:f>
                      <c15:dlblFieldTableCache>
                        <c:ptCount val="1"/>
                        <c:pt idx="0">
                          <c:v>10.2</c:v>
                        </c:pt>
                      </c15:dlblFieldTableCache>
                    </c15:dlblFTEntry>
                  </c15:dlblFieldTable>
                  <c15:showDataLabelsRange val="0"/>
                </c:ext>
                <c:ext xmlns:c16="http://schemas.microsoft.com/office/drawing/2014/chart" uri="{C3380CC4-5D6E-409C-BE32-E72D297353CC}">
                  <c16:uniqueId val="{0000000C-F487-43B0-986C-25862FD61598}"/>
                </c:ext>
              </c:extLst>
            </c:dLbl>
            <c:dLbl>
              <c:idx val="13"/>
              <c:tx>
                <c:strRef>
                  <c:f>Daten_Diagramme!$E$27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{67BD8280-47EE-40CE-A550-78F31EE073F0}</c15:txfldGUID>
                      <c15:f>Daten_Diagramme!$E$27</c15:f>
                      <c15:dlblFieldTableCache>
                        <c:ptCount val="1"/>
                        <c:pt idx="0">
                          <c:v>-3.8</c:v>
                        </c:pt>
                      </c15:dlblFieldTableCache>
                    </c15:dlblFTEntry>
                  </c15:dlblFieldTable>
                  <c15:showDataLabelsRange val="0"/>
                </c:ext>
                <c:ext xmlns:c16="http://schemas.microsoft.com/office/drawing/2014/chart" uri="{C3380CC4-5D6E-409C-BE32-E72D297353CC}">
                  <c16:uniqueId val="{0000000D-F487-43B0-986C-25862FD61598}"/>
                </c:ext>
              </c:extLst>
            </c:dLbl>
            <c:dLbl>
              <c:idx val="14"/>
              <c:tx>
                <c:strRef>
                  <c:f>Daten_Diagramme!$E$28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{DCA65066-3EDE-47FF-A156-AC0A1A8F9D5A}</c15:txfldGUID>
                      <c15:f>Daten_Diagramme!$E$28</c15:f>
                      <c15:dlblFieldTableCache>
                        <c:ptCount val="1"/>
                        <c:pt idx="0">
                          <c:v>-4.8</c:v>
                        </c:pt>
                      </c15:dlblFieldTableCache>
                    </c15:dlblFTEntry>
                  </c15:dlblFieldTable>
                  <c15:showDataLabelsRange val="0"/>
                </c:ext>
                <c:ext xmlns:c16="http://schemas.microsoft.com/office/drawing/2014/chart" uri="{C3380CC4-5D6E-409C-BE32-E72D297353CC}">
                  <c16:uniqueId val="{0000000E-F487-43B0-986C-25862FD61598}"/>
                </c:ext>
              </c:extLst>
            </c:dLbl>
            <c:dLbl>
              <c:idx val="15"/>
              <c:tx>
                <c:strRef>
                  <c:f>Daten_Diagramme!$E$29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{8662D693-7844-497A-8BDD-532DE891153D}</c15:txfldGUID>
                      <c15:f>Daten_Diagramme!$E$29</c15:f>
                      <c15:dlblFieldTableCache>
                        <c:ptCount val="1"/>
                        <c:pt idx="0">
                          <c:v>-3.0</c:v>
                        </c:pt>
                      </c15:dlblFieldTableCache>
                    </c15:dlblFTEntry>
                  </c15:dlblFieldTable>
                  <c15:showDataLabelsRange val="0"/>
                </c:ext>
                <c:ext xmlns:c16="http://schemas.microsoft.com/office/drawing/2014/chart" uri="{C3380CC4-5D6E-409C-BE32-E72D297353CC}">
                  <c16:uniqueId val="{0000000F-F487-43B0-986C-25862FD61598}"/>
                </c:ext>
              </c:extLst>
            </c:dLbl>
            <c:dLbl>
              <c:idx val="16"/>
              <c:tx>
                <c:strRef>
                  <c:f>Daten_Diagramme!$E$30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{79206597-8E83-4002-8E30-DB2A5186E7F0}</c15:txfldGUID>
                      <c15:f>Daten_Diagramme!$E$30</c15:f>
                      <c15:dlblFieldTableCache>
                        <c:ptCount val="1"/>
                        <c:pt idx="0">
                          <c:v>11.1</c:v>
                        </c:pt>
                      </c15:dlblFieldTableCache>
                    </c15:dlblFTEntry>
                  </c15:dlblFieldTable>
                  <c15:showDataLabelsRange val="0"/>
                </c:ext>
                <c:ext xmlns:c16="http://schemas.microsoft.com/office/drawing/2014/chart" uri="{C3380CC4-5D6E-409C-BE32-E72D297353CC}">
                  <c16:uniqueId val="{00000010-F487-43B0-986C-25862FD61598}"/>
                </c:ext>
              </c:extLst>
            </c:dLbl>
            <c:dLbl>
              <c:idx val="17"/>
              <c:tx>
                <c:strRef>
                  <c:f>Daten_Diagramme!$E$31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{55381BC3-5272-4BCD-A0E3-6A3451D0D2B3}</c15:txfldGUID>
                      <c15:f>Daten_Diagramme!$E$31</c15:f>
                      <c15:dlblFieldTableCache>
                        <c:ptCount val="1"/>
                        <c:pt idx="0">
                          <c:v>2.7</c:v>
                        </c:pt>
                      </c15:dlblFieldTableCache>
                    </c15:dlblFTEntry>
                  </c15:dlblFieldTable>
                  <c15:showDataLabelsRange val="0"/>
                </c:ext>
                <c:ext xmlns:c16="http://schemas.microsoft.com/office/drawing/2014/chart" uri="{C3380CC4-5D6E-409C-BE32-E72D297353CC}">
                  <c16:uniqueId val="{00000011-F487-43B0-986C-25862FD61598}"/>
                </c:ext>
              </c:extLst>
            </c:dLbl>
            <c:dLbl>
              <c:idx val="18"/>
              <c:tx>
                <c:strRef>
                  <c:f>Daten_Diagramme!$E$32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{A16C461C-1371-49B7-9D5B-B972FDB2A109}</c15:txfldGUID>
                      <c15:f>Daten_Diagramme!$E$32</c15:f>
                      <c15:dlblFieldTableCache>
                        <c:ptCount val="1"/>
                        <c:pt idx="0">
                          <c:v>-3.4</c:v>
                        </c:pt>
                      </c15:dlblFieldTableCache>
                    </c15:dlblFTEntry>
                  </c15:dlblFieldTable>
                  <c15:showDataLabelsRange val="0"/>
                </c:ext>
                <c:ext xmlns:c16="http://schemas.microsoft.com/office/drawing/2014/chart" uri="{C3380CC4-5D6E-409C-BE32-E72D297353CC}">
                  <c16:uniqueId val="{00000012-F487-43B0-986C-25862FD61598}"/>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{E348773C-53E8-4174-AAC3-C2246AAF1C64}</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F487-43B0-986C-25862FD61598}"/>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{3884D5BA-3563-4608-BD3D-3A25B1B4C52E}</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F487-43B0-986C-25862FD6159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{0463B4B4-08EF-48B9-A752-A86AA125B629}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487-43B0-986C-25862FD6159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{F8BEC9D9-4D59-475B-B62A-AEBC3221BB2E}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487-43B0-986C-25862FD61598}"/>
                </c:ext>
              </c:extLst>
            </c:dLbl>
            <c:dLbl>
              <c:idx val="23"/>
              <c:tx>
                <c:strRef>
                  <c:f>Daten_Diagramme!$E$37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{861CA30C-6E37-4556-84E2-64146FB84911}</c15:txfldGUID>
                      <c15:f>Daten_Diagramme!$E$37</c15:f>
                      <c15:dlblFieldTableCache>
                        <c:ptCount val="1"/>
                        <c:pt idx="0">
                          <c:v>1.4</c:v>
                        </c:pt>
                      </c15:dlblFieldTableCache>
                    </c15:dlblFTEntry>
                  </c15:dlblFieldTable>
                  <c15:showDataLabelsRange val="0"/>
                </c:ext>
                <c:ext xmlns:c16="http://schemas.microsoft.com/office/drawing/2014/chart" uri="{C3380CC4-5D6E-409C-BE32-E72D297353CC}">
                  <c16:uniqueId val="{00000017-F487-43B0-986C-25862FD61598}"/>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{E2880B28-9C68-4D13-9B0F-89C28D52367D}</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F487-43B0-986C-25862FD61598}"/>
                </c:ext>
              </c:extLst>
            </c:dLbl>
            <c:dLbl>
              <c:idx val="25"/>
              <c:tx>
                <c:strRef>
                  <c:f>Daten_Diagramme!$E$39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{23CF0F26-2B18-4990-8E90-3EF819DC0EEA}</c15:txfldGUID>
                      <c15:f>Daten_Diagramme!$E$39</c15:f>
                      <c15:dlblFieldTableCache>
                        <c:ptCount val="1"/>
                        <c:pt idx="0">
                          <c:v>-4.2</c:v>
                        </c:pt>
                      </c15:dlblFieldTableCache>
                    </c15:dlblFTEntry>
                  </c15:dlblFieldTable>
                  <c15:showDataLabelsRange val="0"/>
                </c:ext>
                <c:ext xmlns:c16="http://schemas.microsoft.com/office/drawing/2014/chart" uri="{C3380CC4-5D6E-409C-BE32-E72D297353CC}">
                  <c16:uniqueId val="{00000019-F487-43B0-986C-25862FD6159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{0534D14D-919A-4D80-A4E6-A32C962C417D}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487-43B0-986C-25862FD6159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{BE388DCD-EDE1-4A6A-9DAC-997C3850C88E}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487-43B0-986C-25862FD6159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{AE3D0739-F534-463E-982A-FF8C94323350}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487-43B0-986C-25862FD6159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{1EEF4EF2-89FF-458F-AB96-45C6529D2942}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487-43B0-986C-25862FD6159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{D697827E-9D48-434F-AA21-E3BBB18C2D79}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487-43B0-986C-25862FD61598}"/>
                </c:ext>
              </c:extLst>
            </c:dLbl>
            <c:dLbl>
              <c:idx val="31"/>
              <c:tx>
                <c:strRef>
                  <c:f>Daten_Diagramme!$E$45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{F5F7632F-1D78-4E23-805A-A4BB6C1A3FA1}</c15:txfldGUID>
                      <c15:f>Daten_Diagramme!$E$45</c15:f>
                      <c15:dlblFieldTableCache>
                        <c:ptCount val="1"/>
                        <c:pt idx="0">
                          <c:v>-4.2</c:v>
                        </c:pt>
                      </c15:dlblFieldTableCache>
                    </c15:dlblFTEntry>
                  </c15:dlblFieldTable>
                  <c15:showDataLabelsRange val="0"/>
                </c:ext>
                <c:ext xmlns:c16="http://schemas.microsoft.com/office/drawing/2014/chart" uri="{C3380CC4-5D6E-409C-BE32-E72D297353CC}">
                  <c16:uniqueId val="{0000001F-F487-43B0-986C-25862FD615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-3.1444315252009503</c:v>
                </c:pt>
                <c:pt idx="1">
                  <c:v>1.4418999151823579</c:v>
                </c:pt>
                <c:pt idx="2">
                  <c:v>10.087719298245615</c:v>
                </c:pt>
                <c:pt idx="3">
                  <c:v>-2.6263627353815657</c:v>
                </c:pt>
                <c:pt idx="4">
                  <c:v>-4.0214477211796247</c:v>
                </c:pt>
                <c:pt idx="5">
                  <c:v>0.7407407407407407</c:v>
                </c:pt>
                <c:pt idx="6">
                  <c:v>-6.2770562770562774</c:v>
                </c:pt>
                <c:pt idx="7">
                  <c:v>2.5500910746812386</c:v>
                </c:pt>
                <c:pt idx="8">
                  <c:v>-4.7143649473100391</c:v>
                </c:pt>
                <c:pt idx="9">
                  <c:v>-0.93378607809847203</c:v>
                </c:pt>
                <c:pt idx="10">
                  <c:v>-10.131195335276969</c:v>
                </c:pt>
                <c:pt idx="11">
                  <c:v>-11.949685534591195</c:v>
                </c:pt>
                <c:pt idx="12">
                  <c:v>10.194174757281553</c:v>
                </c:pt>
                <c:pt idx="13">
                  <c:v>-3.7861915367483294</c:v>
                </c:pt>
                <c:pt idx="14">
                  <c:v>-4.7710843373493974</c:v>
                </c:pt>
                <c:pt idx="15">
                  <c:v>-3.0434782608695654</c:v>
                </c:pt>
                <c:pt idx="16">
                  <c:v>11.111111111111111</c:v>
                </c:pt>
                <c:pt idx="17">
                  <c:v>2.7397260273972601</c:v>
                </c:pt>
                <c:pt idx="18">
                  <c:v>-3.354487760652765</c:v>
                </c:pt>
                <c:pt idx="19">
                  <c:v>-0.70422535211267601</c:v>
                </c:pt>
                <c:pt idx="20">
                  <c:v>-1.3801035077630823</c:v>
                </c:pt>
                <c:pt idx="21">
                  <c:v>0</c:v>
                </c:pt>
                <c:pt idx="23">
                  <c:v>1.4418999151823579</c:v>
                </c:pt>
                <c:pt idx="24">
                  <c:v>-5.9808612440191387E-2</c:v>
                </c:pt>
                <c:pt idx="25">
                  <c:v>-4.1814130292305673</c:v>
                </c:pt>
              </c:numCache>
            </c:numRef>
          </c:val>
          <c:extLst>
            <c:ext xmlns:c16="http://schemas.microsoft.com/office/drawing/2014/chart" uri="{C3380CC4-5D6E-409C-BE32-E72D297353CC}">
              <c16:uniqueId val="{00000020-F487-43B0-986C-25862FD6159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{792AA5C3-FC20-474D-8E77-55F0BA69A55C}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487-43B0-986C-25862FD6159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{4B8A4C7B-6BF0-4F90-B298-2D0B11EF531E}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487-43B0-986C-25862FD6159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{E1A62F68-3D90-4AE2-9D1A-0CD95F26920D}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487-43B0-986C-25862FD6159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{CE42F2D8-740C-4170-8FEB-01E81ECB83BC}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487-43B0-986C-25862FD6159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{77294461-42FF-4501-85B9-90E3A759E475}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487-43B0-986C-25862FD6159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{18AF860D-695C-4E60-8536-7C8421E7C9B2}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487-43B0-986C-25862FD6159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{FEFAE1EA-9B5F-43B5-874A-04DD6DF399E9}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487-43B0-986C-25862FD6159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{D2C308DE-3B89-4A33-991A-1BEAE7C7E6CD}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487-43B0-986C-25862FD6159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{86EAD889-C489-41EE-82D6-B6F60195A650}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487-43B0-986C-25862FD6159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{A6CAF0E5-8A05-4410-A78B-9473E36DDE8A}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487-43B0-986C-25862FD6159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{FB80E148-BB2E-4E38-8753-3F3D9F73C99B}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487-43B0-986C-25862FD6159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{B7C52BE1-B12C-4007-93E9-0DAF47842C6A}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487-43B0-986C-25862FD6159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{DD8E0F14-1B54-4FD6-8742-7616F30869E0}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487-43B0-986C-25862FD6159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{02DBCDD3-C09F-4996-9881-11AE299079A0}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487-43B0-986C-25862FD6159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{97FE4AE7-996E-4160-9920-C6CC48924B03}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487-43B0-986C-25862FD6159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{486B9A40-3F57-4A1D-85F1-90854BFBB729}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487-43B0-986C-25862FD6159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{5577038B-C086-49BD-8FF9-C913052706C7}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487-43B0-986C-25862FD6159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{D829D887-76BF-44F3-A175-064720957AE2}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487-43B0-986C-25862FD6159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{139DBFB5-0C9B-4A47-B7C6-18957B86B8BB}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487-43B0-986C-25862FD6159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{CB4FA58B-CF9A-4F87-AFEA-176CC847B9F1}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487-43B0-986C-25862FD6159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{C82C0E8C-67F2-4075-B2B5-2FB856657F61}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487-43B0-986C-25862FD6159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{1AFB3455-564B-47AF-8114-934C7E9985F9}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487-43B0-986C-25862FD6159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{0384BE97-2E77-4886-BEA5-4567064D03A5}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487-43B0-986C-25862FD6159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{C0DD5BF5-69F3-416F-96ED-CE47BD7FD73D}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487-43B0-986C-25862FD6159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{29A83E69-CC0D-4709-877A-D9877D343E1B}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487-43B0-986C-25862FD6159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{874B5393-558E-4719-8F89-360FC6D2CD6C}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487-43B0-986C-25862FD6159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{8F255B85-8A9F-4D66-B1F6-EAC69D716695}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487-43B0-986C-25862FD6159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{4534344D-9E55-4010-ACE1-063F98984304}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487-43B0-986C-25862FD6159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{9CDE1813-534E-4BFB-8530-B70BDB13D50D}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487-43B0-986C-25862FD6159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{4560B3C1-A350-4D5D-A039-CE21A183B336}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487-43B0-986C-25862FD6159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{BEAADD0D-E3F5-4DF2-B7A2-42229DBDD6BB}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487-43B0-986C-25862FD6159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{1B3CE71D-3911-4506-AA78-318C7322852F}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487-43B0-986C-25862FD615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487-43B0-986C-25862FD6159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487-43B0-986C-25862FD6159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{B95685CE-B788-4788-B42D-E918CA532D56}</c15:txfldGUID>
                      <c15:f>Diagramm!$I$46</c15:f>
                      <c15:dlblFieldTableCache>
                        <c:ptCount val="1"/>
                      </c15:dlblFieldTableCache>
                    </c15:dlblFTEntry>
                  </c15:dlblFieldTable>
                  <c15:showDataLabelsRange val="0"/>
                </c:ext>
                <c:ext xmlns:c16="http://schemas.microsoft.com/office/drawing/2014/chart" uri="{C3380CC4-5D6E-409C-BE32-E72D297353CC}">
                  <c16:uniqueId val="{00000000-5713-4748-B9C2-4CC96B7E746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{395C3910-A3B0-430F-A598-66AC8EECCE37}</c15:txfldGUID>
                      <c15:f>Diagramm!$I$47</c15:f>
                      <c15:dlblFieldTableCache>
                        <c:ptCount val="1"/>
                      </c15:dlblFieldTableCache>
                    </c15:dlblFTEntry>
                  </c15:dlblFieldTable>
                  <c15:showDataLabelsRange val="0"/>
                </c:ext>
                <c:ext xmlns:c16="http://schemas.microsoft.com/office/drawing/2014/chart" uri="{C3380CC4-5D6E-409C-BE32-E72D297353CC}">
                  <c16:uniqueId val="{00000001-5713-4748-B9C2-4CC96B7E746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{0C2482EF-9378-4E4E-8FA3-A9EF16EFC907}</c15:txfldGUID>
                      <c15:f>Diagramm!$I$48</c15:f>
                      <c15:dlblFieldTableCache>
                        <c:ptCount val="1"/>
                      </c15:dlblFieldTableCache>
                    </c15:dlblFTEntry>
                  </c15:dlblFieldTable>
                  <c15:showDataLabelsRange val="0"/>
                </c:ext>
                <c:ext xmlns:c16="http://schemas.microsoft.com/office/drawing/2014/chart" uri="{C3380CC4-5D6E-409C-BE32-E72D297353CC}">
                  <c16:uniqueId val="{00000002-5713-4748-B9C2-4CC96B7E746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{222A37A7-47C4-443B-AD5E-69B1D87A58F6}</c15:txfldGUID>
                      <c15:f>Diagramm!$I$49</c15:f>
                      <c15:dlblFieldTableCache>
                        <c:ptCount val="1"/>
                      </c15:dlblFieldTableCache>
                    </c15:dlblFTEntry>
                  </c15:dlblFieldTable>
                  <c15:showDataLabelsRange val="0"/>
                </c:ext>
                <c:ext xmlns:c16="http://schemas.microsoft.com/office/drawing/2014/chart" uri="{C3380CC4-5D6E-409C-BE32-E72D297353CC}">
                  <c16:uniqueId val="{00000003-5713-4748-B9C2-4CC96B7E746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{97644AB8-C4F6-4163-A745-A4C056B73C3E}</c15:txfldGUID>
                      <c15:f>Diagramm!$I$50</c15:f>
                      <c15:dlblFieldTableCache>
                        <c:ptCount val="1"/>
                      </c15:dlblFieldTableCache>
                    </c15:dlblFTEntry>
                  </c15:dlblFieldTable>
                  <c15:showDataLabelsRange val="0"/>
                </c:ext>
                <c:ext xmlns:c16="http://schemas.microsoft.com/office/drawing/2014/chart" uri="{C3380CC4-5D6E-409C-BE32-E72D297353CC}">
                  <c16:uniqueId val="{00000004-5713-4748-B9C2-4CC96B7E746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{F441BDE0-04F0-4F10-BA9C-0F158D1EBA8C}</c15:txfldGUID>
                      <c15:f>Diagramm!$I$51</c15:f>
                      <c15:dlblFieldTableCache>
                        <c:ptCount val="1"/>
                      </c15:dlblFieldTableCache>
                    </c15:dlblFTEntry>
                  </c15:dlblFieldTable>
                  <c15:showDataLabelsRange val="0"/>
                </c:ext>
                <c:ext xmlns:c16="http://schemas.microsoft.com/office/drawing/2014/chart" uri="{C3380CC4-5D6E-409C-BE32-E72D297353CC}">
                  <c16:uniqueId val="{00000005-5713-4748-B9C2-4CC96B7E746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{7359D1C4-381D-462E-830D-F61DF87F6314}</c15:txfldGUID>
                      <c15:f>Diagramm!$I$52</c15:f>
                      <c15:dlblFieldTableCache>
                        <c:ptCount val="1"/>
                      </c15:dlblFieldTableCache>
                    </c15:dlblFTEntry>
                  </c15:dlblFieldTable>
                  <c15:showDataLabelsRange val="0"/>
                </c:ext>
                <c:ext xmlns:c16="http://schemas.microsoft.com/office/drawing/2014/chart" uri="{C3380CC4-5D6E-409C-BE32-E72D297353CC}">
                  <c16:uniqueId val="{00000006-5713-4748-B9C2-4CC96B7E746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{61A18582-4910-4256-B9A8-66A0E92C409D}</c15:txfldGUID>
                      <c15:f>Diagramm!$I$53</c15:f>
                      <c15:dlblFieldTableCache>
                        <c:ptCount val="1"/>
                      </c15:dlblFieldTableCache>
                    </c15:dlblFTEntry>
                  </c15:dlblFieldTable>
                  <c15:showDataLabelsRange val="0"/>
                </c:ext>
                <c:ext xmlns:c16="http://schemas.microsoft.com/office/drawing/2014/chart" uri="{C3380CC4-5D6E-409C-BE32-E72D297353CC}">
                  <c16:uniqueId val="{00000007-5713-4748-B9C2-4CC96B7E746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{15921E62-B4CD-47EA-9A29-188A1C9A6FEB}</c15:txfldGUID>
                      <c15:f>Diagramm!$I$54</c15:f>
                      <c15:dlblFieldTableCache>
                        <c:ptCount val="1"/>
                      </c15:dlblFieldTableCache>
                    </c15:dlblFTEntry>
                  </c15:dlblFieldTable>
                  <c15:showDataLabelsRange val="0"/>
                </c:ext>
                <c:ext xmlns:c16="http://schemas.microsoft.com/office/drawing/2014/chart" uri="{C3380CC4-5D6E-409C-BE32-E72D297353CC}">
                  <c16:uniqueId val="{00000008-5713-4748-B9C2-4CC96B7E746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{89147450-A11D-4140-A8B5-834DD7190B42}</c15:txfldGUID>
                      <c15:f>Diagramm!$I$55</c15:f>
                      <c15:dlblFieldTableCache>
                        <c:ptCount val="1"/>
                      </c15:dlblFieldTableCache>
                    </c15:dlblFTEntry>
                  </c15:dlblFieldTable>
                  <c15:showDataLabelsRange val="0"/>
                </c:ext>
                <c:ext xmlns:c16="http://schemas.microsoft.com/office/drawing/2014/chart" uri="{C3380CC4-5D6E-409C-BE32-E72D297353CC}">
                  <c16:uniqueId val="{00000009-5713-4748-B9C2-4CC96B7E746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{ED6D68A0-42F4-45D2-AE46-5B759DD167DB}</c15:txfldGUID>
                      <c15:f>Diagramm!$I$56</c15:f>
                      <c15:dlblFieldTableCache>
                        <c:ptCount val="1"/>
                      </c15:dlblFieldTableCache>
                    </c15:dlblFTEntry>
                  </c15:dlblFieldTable>
                  <c15:showDataLabelsRange val="0"/>
                </c:ext>
                <c:ext xmlns:c16="http://schemas.microsoft.com/office/drawing/2014/chart" uri="{C3380CC4-5D6E-409C-BE32-E72D297353CC}">
                  <c16:uniqueId val="{0000000A-5713-4748-B9C2-4CC96B7E746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{FA0C1F75-4A67-4371-9E3B-D873F02BB64F}</c15:txfldGUID>
                      <c15:f>Diagramm!$I$57</c15:f>
                      <c15:dlblFieldTableCache>
                        <c:ptCount val="1"/>
                      </c15:dlblFieldTableCache>
                    </c15:dlblFTEntry>
                  </c15:dlblFieldTable>
                  <c15:showDataLabelsRange val="0"/>
                </c:ext>
                <c:ext xmlns:c16="http://schemas.microsoft.com/office/drawing/2014/chart" uri="{C3380CC4-5D6E-409C-BE32-E72D297353CC}">
                  <c16:uniqueId val="{0000000B-5713-4748-B9C2-4CC96B7E746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{A67F3E75-A725-4B9D-8BDA-0E9A694EB144}</c15:txfldGUID>
                      <c15:f>Diagramm!$I$58</c15:f>
                      <c15:dlblFieldTableCache>
                        <c:ptCount val="1"/>
                      </c15:dlblFieldTableCache>
                    </c15:dlblFTEntry>
                  </c15:dlblFieldTable>
                  <c15:showDataLabelsRange val="0"/>
                </c:ext>
                <c:ext xmlns:c16="http://schemas.microsoft.com/office/drawing/2014/chart" uri="{C3380CC4-5D6E-409C-BE32-E72D297353CC}">
                  <c16:uniqueId val="{0000000C-5713-4748-B9C2-4CC96B7E746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{D7AC0776-D6FF-4267-A255-8742335654A0}</c15:txfldGUID>
                      <c15:f>Diagramm!$I$59</c15:f>
                      <c15:dlblFieldTableCache>
                        <c:ptCount val="1"/>
                      </c15:dlblFieldTableCache>
                    </c15:dlblFTEntry>
                  </c15:dlblFieldTable>
                  <c15:showDataLabelsRange val="0"/>
                </c:ext>
                <c:ext xmlns:c16="http://schemas.microsoft.com/office/drawing/2014/chart" uri="{C3380CC4-5D6E-409C-BE32-E72D297353CC}">
                  <c16:uniqueId val="{0000000D-5713-4748-B9C2-4CC96B7E746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{DA0B628A-4D53-413A-9705-185287E7C230}</c15:txfldGUID>
                      <c15:f>Diagramm!$I$60</c15:f>
                      <c15:dlblFieldTableCache>
                        <c:ptCount val="1"/>
                      </c15:dlblFieldTableCache>
                    </c15:dlblFTEntry>
                  </c15:dlblFieldTable>
                  <c15:showDataLabelsRange val="0"/>
                </c:ext>
                <c:ext xmlns:c16="http://schemas.microsoft.com/office/drawing/2014/chart" uri="{C3380CC4-5D6E-409C-BE32-E72D297353CC}">
                  <c16:uniqueId val="{0000000E-5713-4748-B9C2-4CC96B7E746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{7033943F-F9F5-4E7F-9595-417FF2A0E8BB}</c15:txfldGUID>
                      <c15:f>Diagramm!$I$61</c15:f>
                      <c15:dlblFieldTableCache>
                        <c:ptCount val="1"/>
                      </c15:dlblFieldTableCache>
                    </c15:dlblFTEntry>
                  </c15:dlblFieldTable>
                  <c15:showDataLabelsRange val="0"/>
                </c:ext>
                <c:ext xmlns:c16="http://schemas.microsoft.com/office/drawing/2014/chart" uri="{C3380CC4-5D6E-409C-BE32-E72D297353CC}">
                  <c16:uniqueId val="{0000000F-5713-4748-B9C2-4CC96B7E746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{EBDADA69-5A67-4253-8594-02DE9D86B5AB}</c15:txfldGUID>
                      <c15:f>Diagramm!$I$62</c15:f>
                      <c15:dlblFieldTableCache>
                        <c:ptCount val="1"/>
                      </c15:dlblFieldTableCache>
                    </c15:dlblFTEntry>
                  </c15:dlblFieldTable>
                  <c15:showDataLabelsRange val="0"/>
                </c:ext>
                <c:ext xmlns:c16="http://schemas.microsoft.com/office/drawing/2014/chart" uri="{C3380CC4-5D6E-409C-BE32-E72D297353CC}">
                  <c16:uniqueId val="{00000010-5713-4748-B9C2-4CC96B7E746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{5656A6AE-0E20-4868-AC3B-590E55140158}</c15:txfldGUID>
                      <c15:f>Diagramm!$I$63</c15:f>
                      <c15:dlblFieldTableCache>
                        <c:ptCount val="1"/>
                      </c15:dlblFieldTableCache>
                    </c15:dlblFTEntry>
                  </c15:dlblFieldTable>
                  <c15:showDataLabelsRange val="0"/>
                </c:ext>
                <c:ext xmlns:c16="http://schemas.microsoft.com/office/drawing/2014/chart" uri="{C3380CC4-5D6E-409C-BE32-E72D297353CC}">
                  <c16:uniqueId val="{00000011-5713-4748-B9C2-4CC96B7E746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{0F1C6E73-A22E-44BE-BAC7-DA5650862F27}</c15:txfldGUID>
                      <c15:f>Diagramm!$I$64</c15:f>
                      <c15:dlblFieldTableCache>
                        <c:ptCount val="1"/>
                      </c15:dlblFieldTableCache>
                    </c15:dlblFTEntry>
                  </c15:dlblFieldTable>
                  <c15:showDataLabelsRange val="0"/>
                </c:ext>
                <c:ext xmlns:c16="http://schemas.microsoft.com/office/drawing/2014/chart" uri="{C3380CC4-5D6E-409C-BE32-E72D297353CC}">
                  <c16:uniqueId val="{00000012-5713-4748-B9C2-4CC96B7E746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{9949660A-D7C8-4FCC-B5C7-D72059B3409D}</c15:txfldGUID>
                      <c15:f>Diagramm!$I$65</c15:f>
                      <c15:dlblFieldTableCache>
                        <c:ptCount val="1"/>
                      </c15:dlblFieldTableCache>
                    </c15:dlblFTEntry>
                  </c15:dlblFieldTable>
                  <c15:showDataLabelsRange val="0"/>
                </c:ext>
                <c:ext xmlns:c16="http://schemas.microsoft.com/office/drawing/2014/chart" uri="{C3380CC4-5D6E-409C-BE32-E72D297353CC}">
                  <c16:uniqueId val="{00000013-5713-4748-B9C2-4CC96B7E746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{1AF8294D-D263-4C17-B919-3E96D977DC77}</c15:txfldGUID>
                      <c15:f>Diagramm!$I$66</c15:f>
                      <c15:dlblFieldTableCache>
                        <c:ptCount val="1"/>
                      </c15:dlblFieldTableCache>
                    </c15:dlblFTEntry>
                  </c15:dlblFieldTable>
                  <c15:showDataLabelsRange val="0"/>
                </c:ext>
                <c:ext xmlns:c16="http://schemas.microsoft.com/office/drawing/2014/chart" uri="{C3380CC4-5D6E-409C-BE32-E72D297353CC}">
                  <c16:uniqueId val="{00000014-5713-4748-B9C2-4CC96B7E746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{BCFD9865-BBAA-4400-A094-C5D6AEEBF92B}</c15:txfldGUID>
                      <c15:f>Diagramm!$I$67</c15:f>
                      <c15:dlblFieldTableCache>
                        <c:ptCount val="1"/>
                      </c15:dlblFieldTableCache>
                    </c15:dlblFTEntry>
                  </c15:dlblFieldTable>
                  <c15:showDataLabelsRange val="0"/>
                </c:ext>
                <c:ext xmlns:c16="http://schemas.microsoft.com/office/drawing/2014/chart" uri="{C3380CC4-5D6E-409C-BE32-E72D297353CC}">
                  <c16:uniqueId val="{00000015-5713-4748-B9C2-4CC96B7E74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713-4748-B9C2-4CC96B7E746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{53CF7B55-17BA-4C7D-9D86-E2199562C34E}</c15:txfldGUID>
                      <c15:f>Diagramm!$K$46</c15:f>
                      <c15:dlblFieldTableCache>
                        <c:ptCount val="1"/>
                      </c15:dlblFieldTableCache>
                    </c15:dlblFTEntry>
                  </c15:dlblFieldTable>
                  <c15:showDataLabelsRange val="0"/>
                </c:ext>
                <c:ext xmlns:c16="http://schemas.microsoft.com/office/drawing/2014/chart" uri="{C3380CC4-5D6E-409C-BE32-E72D297353CC}">
                  <c16:uniqueId val="{00000017-5713-4748-B9C2-4CC96B7E746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{6A700E4E-8872-4F3E-A415-1439053D0421}</c15:txfldGUID>
                      <c15:f>Diagramm!$K$47</c15:f>
                      <c15:dlblFieldTableCache>
                        <c:ptCount val="1"/>
                      </c15:dlblFieldTableCache>
                    </c15:dlblFTEntry>
                  </c15:dlblFieldTable>
                  <c15:showDataLabelsRange val="0"/>
                </c:ext>
                <c:ext xmlns:c16="http://schemas.microsoft.com/office/drawing/2014/chart" uri="{C3380CC4-5D6E-409C-BE32-E72D297353CC}">
                  <c16:uniqueId val="{00000018-5713-4748-B9C2-4CC96B7E746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{319156D4-1BEC-43D8-9A2D-005AC7D972BF}</c15:txfldGUID>
                      <c15:f>Diagramm!$K$48</c15:f>
                      <c15:dlblFieldTableCache>
                        <c:ptCount val="1"/>
                      </c15:dlblFieldTableCache>
                    </c15:dlblFTEntry>
                  </c15:dlblFieldTable>
                  <c15:showDataLabelsRange val="0"/>
                </c:ext>
                <c:ext xmlns:c16="http://schemas.microsoft.com/office/drawing/2014/chart" uri="{C3380CC4-5D6E-409C-BE32-E72D297353CC}">
                  <c16:uniqueId val="{00000019-5713-4748-B9C2-4CC96B7E746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{0D50EC01-C0A2-44E3-AF19-472500FD21EB}</c15:txfldGUID>
                      <c15:f>Diagramm!$K$49</c15:f>
                      <c15:dlblFieldTableCache>
                        <c:ptCount val="1"/>
                      </c15:dlblFieldTableCache>
                    </c15:dlblFTEntry>
                  </c15:dlblFieldTable>
                  <c15:showDataLabelsRange val="0"/>
                </c:ext>
                <c:ext xmlns:c16="http://schemas.microsoft.com/office/drawing/2014/chart" uri="{C3380CC4-5D6E-409C-BE32-E72D297353CC}">
                  <c16:uniqueId val="{0000001A-5713-4748-B9C2-4CC96B7E746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{345934CC-1C25-4A5A-A1DE-4DE4E0CC9A93}</c15:txfldGUID>
                      <c15:f>Diagramm!$K$50</c15:f>
                      <c15:dlblFieldTableCache>
                        <c:ptCount val="1"/>
                      </c15:dlblFieldTableCache>
                    </c15:dlblFTEntry>
                  </c15:dlblFieldTable>
                  <c15:showDataLabelsRange val="0"/>
                </c:ext>
                <c:ext xmlns:c16="http://schemas.microsoft.com/office/drawing/2014/chart" uri="{C3380CC4-5D6E-409C-BE32-E72D297353CC}">
                  <c16:uniqueId val="{0000001B-5713-4748-B9C2-4CC96B7E746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{22F7F19B-28F8-45E4-A22F-430786A17327}</c15:txfldGUID>
                      <c15:f>Diagramm!$K$51</c15:f>
                      <c15:dlblFieldTableCache>
                        <c:ptCount val="1"/>
                      </c15:dlblFieldTableCache>
                    </c15:dlblFTEntry>
                  </c15:dlblFieldTable>
                  <c15:showDataLabelsRange val="0"/>
                </c:ext>
                <c:ext xmlns:c16="http://schemas.microsoft.com/office/drawing/2014/chart" uri="{C3380CC4-5D6E-409C-BE32-E72D297353CC}">
                  <c16:uniqueId val="{0000001C-5713-4748-B9C2-4CC96B7E746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{890D1F48-3589-4388-A229-EFBBD9DD052D}</c15:txfldGUID>
                      <c15:f>Diagramm!$K$52</c15:f>
                      <c15:dlblFieldTableCache>
                        <c:ptCount val="1"/>
                      </c15:dlblFieldTableCache>
                    </c15:dlblFTEntry>
                  </c15:dlblFieldTable>
                  <c15:showDataLabelsRange val="0"/>
                </c:ext>
                <c:ext xmlns:c16="http://schemas.microsoft.com/office/drawing/2014/chart" uri="{C3380CC4-5D6E-409C-BE32-E72D297353CC}">
                  <c16:uniqueId val="{0000001D-5713-4748-B9C2-4CC96B7E746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{573B2A44-690A-4B14-98AA-16823991EC3B}</c15:txfldGUID>
                      <c15:f>Diagramm!$K$53</c15:f>
                      <c15:dlblFieldTableCache>
                        <c:ptCount val="1"/>
                      </c15:dlblFieldTableCache>
                    </c15:dlblFTEntry>
                  </c15:dlblFieldTable>
                  <c15:showDataLabelsRange val="0"/>
                </c:ext>
                <c:ext xmlns:c16="http://schemas.microsoft.com/office/drawing/2014/chart" uri="{C3380CC4-5D6E-409C-BE32-E72D297353CC}">
                  <c16:uniqueId val="{0000001E-5713-4748-B9C2-4CC96B7E746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{FE5B50B2-07E9-4CBC-8DFD-A3D8CF8BFCAE}</c15:txfldGUID>
                      <c15:f>Diagramm!$K$54</c15:f>
                      <c15:dlblFieldTableCache>
                        <c:ptCount val="1"/>
                      </c15:dlblFieldTableCache>
                    </c15:dlblFTEntry>
                  </c15:dlblFieldTable>
                  <c15:showDataLabelsRange val="0"/>
                </c:ext>
                <c:ext xmlns:c16="http://schemas.microsoft.com/office/drawing/2014/chart" uri="{C3380CC4-5D6E-409C-BE32-E72D297353CC}">
                  <c16:uniqueId val="{0000001F-5713-4748-B9C2-4CC96B7E746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{0D6CE4EE-540B-4347-84E1-53AAA89761E8}</c15:txfldGUID>
                      <c15:f>Diagramm!$K$55</c15:f>
                      <c15:dlblFieldTableCache>
                        <c:ptCount val="1"/>
                      </c15:dlblFieldTableCache>
                    </c15:dlblFTEntry>
                  </c15:dlblFieldTable>
                  <c15:showDataLabelsRange val="0"/>
                </c:ext>
                <c:ext xmlns:c16="http://schemas.microsoft.com/office/drawing/2014/chart" uri="{C3380CC4-5D6E-409C-BE32-E72D297353CC}">
                  <c16:uniqueId val="{00000020-5713-4748-B9C2-4CC96B7E746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{615C937C-DDD0-4AA4-9B51-6F466EE343D4}</c15:txfldGUID>
                      <c15:f>Diagramm!$K$56</c15:f>
                      <c15:dlblFieldTableCache>
                        <c:ptCount val="1"/>
                      </c15:dlblFieldTableCache>
                    </c15:dlblFTEntry>
                  </c15:dlblFieldTable>
                  <c15:showDataLabelsRange val="0"/>
                </c:ext>
                <c:ext xmlns:c16="http://schemas.microsoft.com/office/drawing/2014/chart" uri="{C3380CC4-5D6E-409C-BE32-E72D297353CC}">
                  <c16:uniqueId val="{00000021-5713-4748-B9C2-4CC96B7E746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{F192905A-C1BE-4D17-86B2-C0430BA3D169}</c15:txfldGUID>
                      <c15:f>Diagramm!$K$57</c15:f>
                      <c15:dlblFieldTableCache>
                        <c:ptCount val="1"/>
                      </c15:dlblFieldTableCache>
                    </c15:dlblFTEntry>
                  </c15:dlblFieldTable>
                  <c15:showDataLabelsRange val="0"/>
                </c:ext>
                <c:ext xmlns:c16="http://schemas.microsoft.com/office/drawing/2014/chart" uri="{C3380CC4-5D6E-409C-BE32-E72D297353CC}">
                  <c16:uniqueId val="{00000022-5713-4748-B9C2-4CC96B7E746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{89D90221-E765-40A9-A897-9B49F228D5B3}</c15:txfldGUID>
                      <c15:f>Diagramm!$K$58</c15:f>
                      <c15:dlblFieldTableCache>
                        <c:ptCount val="1"/>
                      </c15:dlblFieldTableCache>
                    </c15:dlblFTEntry>
                  </c15:dlblFieldTable>
                  <c15:showDataLabelsRange val="0"/>
                </c:ext>
                <c:ext xmlns:c16="http://schemas.microsoft.com/office/drawing/2014/chart" uri="{C3380CC4-5D6E-409C-BE32-E72D297353CC}">
                  <c16:uniqueId val="{00000023-5713-4748-B9C2-4CC96B7E746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{66A59883-ADDA-48F4-8527-1FF3049BCABE}</c15:txfldGUID>
                      <c15:f>Diagramm!$K$59</c15:f>
                      <c15:dlblFieldTableCache>
                        <c:ptCount val="1"/>
                      </c15:dlblFieldTableCache>
                    </c15:dlblFTEntry>
                  </c15:dlblFieldTable>
                  <c15:showDataLabelsRange val="0"/>
                </c:ext>
                <c:ext xmlns:c16="http://schemas.microsoft.com/office/drawing/2014/chart" uri="{C3380CC4-5D6E-409C-BE32-E72D297353CC}">
                  <c16:uniqueId val="{00000024-5713-4748-B9C2-4CC96B7E746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{6F214F22-82E7-4E3B-AC53-CCC0DCE34A5A}</c15:txfldGUID>
                      <c15:f>Diagramm!$K$60</c15:f>
                      <c15:dlblFieldTableCache>
                        <c:ptCount val="1"/>
                      </c15:dlblFieldTableCache>
                    </c15:dlblFTEntry>
                  </c15:dlblFieldTable>
                  <c15:showDataLabelsRange val="0"/>
                </c:ext>
                <c:ext xmlns:c16="http://schemas.microsoft.com/office/drawing/2014/chart" uri="{C3380CC4-5D6E-409C-BE32-E72D297353CC}">
                  <c16:uniqueId val="{00000025-5713-4748-B9C2-4CC96B7E746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{8A9B874C-87F5-4347-BEC0-F2E2F9D93739}</c15:txfldGUID>
                      <c15:f>Diagramm!$K$61</c15:f>
                      <c15:dlblFieldTableCache>
                        <c:ptCount val="1"/>
                      </c15:dlblFieldTableCache>
                    </c15:dlblFTEntry>
                  </c15:dlblFieldTable>
                  <c15:showDataLabelsRange val="0"/>
                </c:ext>
                <c:ext xmlns:c16="http://schemas.microsoft.com/office/drawing/2014/chart" uri="{C3380CC4-5D6E-409C-BE32-E72D297353CC}">
                  <c16:uniqueId val="{00000026-5713-4748-B9C2-4CC96B7E746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{C3C04F8E-5B57-454A-8E52-874B9E70C565}</c15:txfldGUID>
                      <c15:f>Diagramm!$K$62</c15:f>
                      <c15:dlblFieldTableCache>
                        <c:ptCount val="1"/>
                      </c15:dlblFieldTableCache>
                    </c15:dlblFTEntry>
                  </c15:dlblFieldTable>
                  <c15:showDataLabelsRange val="0"/>
                </c:ext>
                <c:ext xmlns:c16="http://schemas.microsoft.com/office/drawing/2014/chart" uri="{C3380CC4-5D6E-409C-BE32-E72D297353CC}">
                  <c16:uniqueId val="{00000027-5713-4748-B9C2-4CC96B7E746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{F13A2A5D-0080-4F90-9CE0-BEC40C36205A}</c15:txfldGUID>
                      <c15:f>Diagramm!$K$63</c15:f>
                      <c15:dlblFieldTableCache>
                        <c:ptCount val="1"/>
                      </c15:dlblFieldTableCache>
                    </c15:dlblFTEntry>
                  </c15:dlblFieldTable>
                  <c15:showDataLabelsRange val="0"/>
                </c:ext>
                <c:ext xmlns:c16="http://schemas.microsoft.com/office/drawing/2014/chart" uri="{C3380CC4-5D6E-409C-BE32-E72D297353CC}">
                  <c16:uniqueId val="{00000028-5713-4748-B9C2-4CC96B7E746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{B549893E-1DD7-44F9-8B86-D95A84609F1F}</c15:txfldGUID>
                      <c15:f>Diagramm!$K$64</c15:f>
                      <c15:dlblFieldTableCache>
                        <c:ptCount val="1"/>
                      </c15:dlblFieldTableCache>
                    </c15:dlblFTEntry>
                  </c15:dlblFieldTable>
                  <c15:showDataLabelsRange val="0"/>
                </c:ext>
                <c:ext xmlns:c16="http://schemas.microsoft.com/office/drawing/2014/chart" uri="{C3380CC4-5D6E-409C-BE32-E72D297353CC}">
                  <c16:uniqueId val="{00000029-5713-4748-B9C2-4CC96B7E746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{EA1D3A3B-C9B0-413B-8820-A47DBD3AD104}</c15:txfldGUID>
                      <c15:f>Diagramm!$K$65</c15:f>
                      <c15:dlblFieldTableCache>
                        <c:ptCount val="1"/>
                      </c15:dlblFieldTableCache>
                    </c15:dlblFTEntry>
                  </c15:dlblFieldTable>
                  <c15:showDataLabelsRange val="0"/>
                </c:ext>
                <c:ext xmlns:c16="http://schemas.microsoft.com/office/drawing/2014/chart" uri="{C3380CC4-5D6E-409C-BE32-E72D297353CC}">
                  <c16:uniqueId val="{0000002A-5713-4748-B9C2-4CC96B7E746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{6CD1E1EC-54C0-43CD-BCD2-E17AD2DA61D5}</c15:txfldGUID>
                      <c15:f>Diagramm!$K$66</c15:f>
                      <c15:dlblFieldTableCache>
                        <c:ptCount val="1"/>
                      </c15:dlblFieldTableCache>
                    </c15:dlblFTEntry>
                  </c15:dlblFieldTable>
                  <c15:showDataLabelsRange val="0"/>
                </c:ext>
                <c:ext xmlns:c16="http://schemas.microsoft.com/office/drawing/2014/chart" uri="{C3380CC4-5D6E-409C-BE32-E72D297353CC}">
                  <c16:uniqueId val="{0000002B-5713-4748-B9C2-4CC96B7E746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{5E2FDE10-AAA7-451A-A56E-37B8E183E134}</c15:txfldGUID>
                      <c15:f>Diagramm!$K$67</c15:f>
                      <c15:dlblFieldTableCache>
                        <c:ptCount val="1"/>
                      </c15:dlblFieldTableCache>
                    </c15:dlblFTEntry>
                  </c15:dlblFieldTable>
                  <c15:showDataLabelsRange val="0"/>
                </c:ext>
                <c:ext xmlns:c16="http://schemas.microsoft.com/office/drawing/2014/chart" uri="{C3380CC4-5D6E-409C-BE32-E72D297353CC}">
                  <c16:uniqueId val="{0000002C-5713-4748-B9C2-4CC96B7E746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713-4748-B9C2-4CC96B7E746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{73797390-7AB3-4371-83AF-157A66066695}</c15:txfldGUID>
                      <c15:f>Diagramm!$J$46</c15:f>
                      <c15:dlblFieldTableCache>
                        <c:ptCount val="1"/>
                      </c15:dlblFieldTableCache>
                    </c15:dlblFTEntry>
                  </c15:dlblFieldTable>
                  <c15:showDataLabelsRange val="0"/>
                </c:ext>
                <c:ext xmlns:c16="http://schemas.microsoft.com/office/drawing/2014/chart" uri="{C3380CC4-5D6E-409C-BE32-E72D297353CC}">
                  <c16:uniqueId val="{0000002E-5713-4748-B9C2-4CC96B7E746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{DBFBD134-AA04-4DDC-A3C7-946B17617FBF}</c15:txfldGUID>
                      <c15:f>Diagramm!$J$47</c15:f>
                      <c15:dlblFieldTableCache>
                        <c:ptCount val="1"/>
                      </c15:dlblFieldTableCache>
                    </c15:dlblFTEntry>
                  </c15:dlblFieldTable>
                  <c15:showDataLabelsRange val="0"/>
                </c:ext>
                <c:ext xmlns:c16="http://schemas.microsoft.com/office/drawing/2014/chart" uri="{C3380CC4-5D6E-409C-BE32-E72D297353CC}">
                  <c16:uniqueId val="{0000002F-5713-4748-B9C2-4CC96B7E746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{61178B15-6296-4250-938C-AD7148889EAC}</c15:txfldGUID>
                      <c15:f>Diagramm!$J$48</c15:f>
                      <c15:dlblFieldTableCache>
                        <c:ptCount val="1"/>
                      </c15:dlblFieldTableCache>
                    </c15:dlblFTEntry>
                  </c15:dlblFieldTable>
                  <c15:showDataLabelsRange val="0"/>
                </c:ext>
                <c:ext xmlns:c16="http://schemas.microsoft.com/office/drawing/2014/chart" uri="{C3380CC4-5D6E-409C-BE32-E72D297353CC}">
                  <c16:uniqueId val="{00000030-5713-4748-B9C2-4CC96B7E746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{619B52A0-D7BD-4A9F-A3A2-4579FF10C05F}</c15:txfldGUID>
                      <c15:f>Diagramm!$J$49</c15:f>
                      <c15:dlblFieldTableCache>
                        <c:ptCount val="1"/>
                      </c15:dlblFieldTableCache>
                    </c15:dlblFTEntry>
                  </c15:dlblFieldTable>
                  <c15:showDataLabelsRange val="0"/>
                </c:ext>
                <c:ext xmlns:c16="http://schemas.microsoft.com/office/drawing/2014/chart" uri="{C3380CC4-5D6E-409C-BE32-E72D297353CC}">
                  <c16:uniqueId val="{00000031-5713-4748-B9C2-4CC96B7E746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{B5341927-4322-47DE-9DA7-9144D55DBC55}</c15:txfldGUID>
                      <c15:f>Diagramm!$J$50</c15:f>
                      <c15:dlblFieldTableCache>
                        <c:ptCount val="1"/>
                      </c15:dlblFieldTableCache>
                    </c15:dlblFTEntry>
                  </c15:dlblFieldTable>
                  <c15:showDataLabelsRange val="0"/>
                </c:ext>
                <c:ext xmlns:c16="http://schemas.microsoft.com/office/drawing/2014/chart" uri="{C3380CC4-5D6E-409C-BE32-E72D297353CC}">
                  <c16:uniqueId val="{00000032-5713-4748-B9C2-4CC96B7E746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{81C7B67F-E732-4E0D-8E3F-71DDC01EFFD2}</c15:txfldGUID>
                      <c15:f>Diagramm!$J$51</c15:f>
                      <c15:dlblFieldTableCache>
                        <c:ptCount val="1"/>
                      </c15:dlblFieldTableCache>
                    </c15:dlblFTEntry>
                  </c15:dlblFieldTable>
                  <c15:showDataLabelsRange val="0"/>
                </c:ext>
                <c:ext xmlns:c16="http://schemas.microsoft.com/office/drawing/2014/chart" uri="{C3380CC4-5D6E-409C-BE32-E72D297353CC}">
                  <c16:uniqueId val="{00000033-5713-4748-B9C2-4CC96B7E746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{08B544E9-14A4-444F-940F-41CEB9DB1F40}</c15:txfldGUID>
                      <c15:f>Diagramm!$J$52</c15:f>
                      <c15:dlblFieldTableCache>
                        <c:ptCount val="1"/>
                      </c15:dlblFieldTableCache>
                    </c15:dlblFTEntry>
                  </c15:dlblFieldTable>
                  <c15:showDataLabelsRange val="0"/>
                </c:ext>
                <c:ext xmlns:c16="http://schemas.microsoft.com/office/drawing/2014/chart" uri="{C3380CC4-5D6E-409C-BE32-E72D297353CC}">
                  <c16:uniqueId val="{00000034-5713-4748-B9C2-4CC96B7E746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{13582266-DC07-452C-986D-BA21DCF3A722}</c15:txfldGUID>
                      <c15:f>Diagramm!$J$53</c15:f>
                      <c15:dlblFieldTableCache>
                        <c:ptCount val="1"/>
                      </c15:dlblFieldTableCache>
                    </c15:dlblFTEntry>
                  </c15:dlblFieldTable>
                  <c15:showDataLabelsRange val="0"/>
                </c:ext>
                <c:ext xmlns:c16="http://schemas.microsoft.com/office/drawing/2014/chart" uri="{C3380CC4-5D6E-409C-BE32-E72D297353CC}">
                  <c16:uniqueId val="{00000035-5713-4748-B9C2-4CC96B7E746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{F05DDC85-9331-4A57-9E03-FE6355F77FBA}</c15:txfldGUID>
                      <c15:f>Diagramm!$J$54</c15:f>
                      <c15:dlblFieldTableCache>
                        <c:ptCount val="1"/>
                      </c15:dlblFieldTableCache>
                    </c15:dlblFTEntry>
                  </c15:dlblFieldTable>
                  <c15:showDataLabelsRange val="0"/>
                </c:ext>
                <c:ext xmlns:c16="http://schemas.microsoft.com/office/drawing/2014/chart" uri="{C3380CC4-5D6E-409C-BE32-E72D297353CC}">
                  <c16:uniqueId val="{00000036-5713-4748-B9C2-4CC96B7E746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{EFFD1597-43AE-4387-846F-D5EBEAB665D2}</c15:txfldGUID>
                      <c15:f>Diagramm!$J$55</c15:f>
                      <c15:dlblFieldTableCache>
                        <c:ptCount val="1"/>
                      </c15:dlblFieldTableCache>
                    </c15:dlblFTEntry>
                  </c15:dlblFieldTable>
                  <c15:showDataLabelsRange val="0"/>
                </c:ext>
                <c:ext xmlns:c16="http://schemas.microsoft.com/office/drawing/2014/chart" uri="{C3380CC4-5D6E-409C-BE32-E72D297353CC}">
                  <c16:uniqueId val="{00000037-5713-4748-B9C2-4CC96B7E746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{D3F41931-083F-4B14-B7E4-31CAABF9A0F6}</c15:txfldGUID>
                      <c15:f>Diagramm!$J$56</c15:f>
                      <c15:dlblFieldTableCache>
                        <c:ptCount val="1"/>
                      </c15:dlblFieldTableCache>
                    </c15:dlblFTEntry>
                  </c15:dlblFieldTable>
                  <c15:showDataLabelsRange val="0"/>
                </c:ext>
                <c:ext xmlns:c16="http://schemas.microsoft.com/office/drawing/2014/chart" uri="{C3380CC4-5D6E-409C-BE32-E72D297353CC}">
                  <c16:uniqueId val="{00000038-5713-4748-B9C2-4CC96B7E746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{4D4B2E5B-427C-41AE-90FB-5EA538751B01}</c15:txfldGUID>
                      <c15:f>Diagramm!$J$57</c15:f>
                      <c15:dlblFieldTableCache>
                        <c:ptCount val="1"/>
                      </c15:dlblFieldTableCache>
                    </c15:dlblFTEntry>
                  </c15:dlblFieldTable>
                  <c15:showDataLabelsRange val="0"/>
                </c:ext>
                <c:ext xmlns:c16="http://schemas.microsoft.com/office/drawing/2014/chart" uri="{C3380CC4-5D6E-409C-BE32-E72D297353CC}">
                  <c16:uniqueId val="{00000039-5713-4748-B9C2-4CC96B7E746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{702FA8BC-4A52-4FB5-AD4A-52157D1E7C87}</c15:txfldGUID>
                      <c15:f>Diagramm!$J$58</c15:f>
                      <c15:dlblFieldTableCache>
                        <c:ptCount val="1"/>
                      </c15:dlblFieldTableCache>
                    </c15:dlblFTEntry>
                  </c15:dlblFieldTable>
                  <c15:showDataLabelsRange val="0"/>
                </c:ext>
                <c:ext xmlns:c16="http://schemas.microsoft.com/office/drawing/2014/chart" uri="{C3380CC4-5D6E-409C-BE32-E72D297353CC}">
                  <c16:uniqueId val="{0000003A-5713-4748-B9C2-4CC96B7E746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{A219024A-0846-45EC-9E38-C8F1480A9E3B}</c15:txfldGUID>
                      <c15:f>Diagramm!$J$59</c15:f>
                      <c15:dlblFieldTableCache>
                        <c:ptCount val="1"/>
                      </c15:dlblFieldTableCache>
                    </c15:dlblFTEntry>
                  </c15:dlblFieldTable>
                  <c15:showDataLabelsRange val="0"/>
                </c:ext>
                <c:ext xmlns:c16="http://schemas.microsoft.com/office/drawing/2014/chart" uri="{C3380CC4-5D6E-409C-BE32-E72D297353CC}">
                  <c16:uniqueId val="{0000003B-5713-4748-B9C2-4CC96B7E746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{DD48CD1D-483F-41F2-A522-FFEC83DF3735}</c15:txfldGUID>
                      <c15:f>Diagramm!$J$60</c15:f>
                      <c15:dlblFieldTableCache>
                        <c:ptCount val="1"/>
                      </c15:dlblFieldTableCache>
                    </c15:dlblFTEntry>
                  </c15:dlblFieldTable>
                  <c15:showDataLabelsRange val="0"/>
                </c:ext>
                <c:ext xmlns:c16="http://schemas.microsoft.com/office/drawing/2014/chart" uri="{C3380CC4-5D6E-409C-BE32-E72D297353CC}">
                  <c16:uniqueId val="{0000003C-5713-4748-B9C2-4CC96B7E746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{B9D47A4A-3706-4E2E-97D5-871C2EDD7166}</c15:txfldGUID>
                      <c15:f>Diagramm!$J$61</c15:f>
                      <c15:dlblFieldTableCache>
                        <c:ptCount val="1"/>
                      </c15:dlblFieldTableCache>
                    </c15:dlblFTEntry>
                  </c15:dlblFieldTable>
                  <c15:showDataLabelsRange val="0"/>
                </c:ext>
                <c:ext xmlns:c16="http://schemas.microsoft.com/office/drawing/2014/chart" uri="{C3380CC4-5D6E-409C-BE32-E72D297353CC}">
                  <c16:uniqueId val="{0000003D-5713-4748-B9C2-4CC96B7E746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{A407612E-12BD-4147-883D-462EFC041C63}</c15:txfldGUID>
                      <c15:f>Diagramm!$J$62</c15:f>
                      <c15:dlblFieldTableCache>
                        <c:ptCount val="1"/>
                      </c15:dlblFieldTableCache>
                    </c15:dlblFTEntry>
                  </c15:dlblFieldTable>
                  <c15:showDataLabelsRange val="0"/>
                </c:ext>
                <c:ext xmlns:c16="http://schemas.microsoft.com/office/drawing/2014/chart" uri="{C3380CC4-5D6E-409C-BE32-E72D297353CC}">
                  <c16:uniqueId val="{0000003E-5713-4748-B9C2-4CC96B7E746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{3DE40AC7-BB40-46E3-A222-062A85910120}</c15:txfldGUID>
                      <c15:f>Diagramm!$J$63</c15:f>
                      <c15:dlblFieldTableCache>
                        <c:ptCount val="1"/>
                      </c15:dlblFieldTableCache>
                    </c15:dlblFTEntry>
                  </c15:dlblFieldTable>
                  <c15:showDataLabelsRange val="0"/>
                </c:ext>
                <c:ext xmlns:c16="http://schemas.microsoft.com/office/drawing/2014/chart" uri="{C3380CC4-5D6E-409C-BE32-E72D297353CC}">
                  <c16:uniqueId val="{0000003F-5713-4748-B9C2-4CC96B7E746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{B7E5A8D7-7B31-4910-94BD-88712098536F}</c15:txfldGUID>
                      <c15:f>Diagramm!$J$64</c15:f>
                      <c15:dlblFieldTableCache>
                        <c:ptCount val="1"/>
                      </c15:dlblFieldTableCache>
                    </c15:dlblFTEntry>
                  </c15:dlblFieldTable>
                  <c15:showDataLabelsRange val="0"/>
                </c:ext>
                <c:ext xmlns:c16="http://schemas.microsoft.com/office/drawing/2014/chart" uri="{C3380CC4-5D6E-409C-BE32-E72D297353CC}">
                  <c16:uniqueId val="{00000040-5713-4748-B9C2-4CC96B7E746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{CD3FE794-06BC-4EFA-8E15-439C4DE98729}</c15:txfldGUID>
                      <c15:f>Diagramm!$J$65</c15:f>
                      <c15:dlblFieldTableCache>
                        <c:ptCount val="1"/>
                      </c15:dlblFieldTableCache>
                    </c15:dlblFTEntry>
                  </c15:dlblFieldTable>
                  <c15:showDataLabelsRange val="0"/>
                </c:ext>
                <c:ext xmlns:c16="http://schemas.microsoft.com/office/drawing/2014/chart" uri="{C3380CC4-5D6E-409C-BE32-E72D297353CC}">
                  <c16:uniqueId val="{00000041-5713-4748-B9C2-4CC96B7E746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{A30BD3F7-C863-41D8-A8C3-EF257F7C734B}</c15:txfldGUID>
                      <c15:f>Diagramm!$J$66</c15:f>
                      <c15:dlblFieldTableCache>
                        <c:ptCount val="1"/>
                      </c15:dlblFieldTableCache>
                    </c15:dlblFTEntry>
                  </c15:dlblFieldTable>
                  <c15:showDataLabelsRange val="0"/>
                </c:ext>
                <c:ext xmlns:c16="http://schemas.microsoft.com/office/drawing/2014/chart" uri="{C3380CC4-5D6E-409C-BE32-E72D297353CC}">
                  <c16:uniqueId val="{00000042-5713-4748-B9C2-4CC96B7E746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{E0559F19-6D54-4D9E-9C08-06063BB39B84}</c15:txfldGUID>
                      <c15:f>Diagramm!$J$67</c15:f>
                      <c15:dlblFieldTableCache>
                        <c:ptCount val="1"/>
                      </c15:dlblFieldTableCache>
                    </c15:dlblFTEntry>
                  </c15:dlblFieldTable>
                  <c15:showDataLabelsRange val="0"/>
                </c:ext>
                <c:ext xmlns:c16="http://schemas.microsoft.com/office/drawing/2014/chart" uri="{C3380CC4-5D6E-409C-BE32-E72D297353CC}">
                  <c16:uniqueId val="{00000043-5713-4748-B9C2-4CC96B7E74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713-4748-B9C2-4CC96B7E746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77-45A7-8071-AD841F225E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77-45A7-8071-AD841F225E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77-45A7-8071-AD841F225E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77-45A7-8071-AD841F225E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77-45A7-8071-AD841F225E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77-45A7-8071-AD841F225E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77-45A7-8071-AD841F225E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C77-45A7-8071-AD841F225E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C77-45A7-8071-AD841F225E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C77-45A7-8071-AD841F225E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C77-45A7-8071-AD841F225E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C77-45A7-8071-AD841F225E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C77-45A7-8071-AD841F225E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C77-45A7-8071-AD841F225E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C77-45A7-8071-AD841F225E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C77-45A7-8071-AD841F225E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C77-45A7-8071-AD841F225E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C77-45A7-8071-AD841F225E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C77-45A7-8071-AD841F225E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C77-45A7-8071-AD841F225E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C77-45A7-8071-AD841F225E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C77-45A7-8071-AD841F225E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C77-45A7-8071-AD841F225EC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C77-45A7-8071-AD841F225E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C77-45A7-8071-AD841F225E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C77-45A7-8071-AD841F225E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C77-45A7-8071-AD841F225E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C77-45A7-8071-AD841F225E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C77-45A7-8071-AD841F225E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C77-45A7-8071-AD841F225E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C77-45A7-8071-AD841F225E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C77-45A7-8071-AD841F225E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C77-45A7-8071-AD841F225E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C77-45A7-8071-AD841F225E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C77-45A7-8071-AD841F225E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C77-45A7-8071-AD841F225E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C77-45A7-8071-AD841F225E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C77-45A7-8071-AD841F225E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C77-45A7-8071-AD841F225E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C77-45A7-8071-AD841F225E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C77-45A7-8071-AD841F225E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C77-45A7-8071-AD841F225E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C77-45A7-8071-AD841F225E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C77-45A7-8071-AD841F225E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C77-45A7-8071-AD841F225E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C77-45A7-8071-AD841F225EC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C77-45A7-8071-AD841F225E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C77-45A7-8071-AD841F225E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C77-45A7-8071-AD841F225E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C77-45A7-8071-AD841F225E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C77-45A7-8071-AD841F225E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C77-45A7-8071-AD841F225E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C77-45A7-8071-AD841F225E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C77-45A7-8071-AD841F225E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C77-45A7-8071-AD841F225E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C77-45A7-8071-AD841F225E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C77-45A7-8071-AD841F225E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C77-45A7-8071-AD841F225E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C77-45A7-8071-AD841F225E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C77-45A7-8071-AD841F225E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C77-45A7-8071-AD841F225E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C77-45A7-8071-AD841F225E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C77-45A7-8071-AD841F225E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C77-45A7-8071-AD841F225E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C77-45A7-8071-AD841F225E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C77-45A7-8071-AD841F225E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C77-45A7-8071-AD841F225E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C77-45A7-8071-AD841F225E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C77-45A7-8071-AD841F225EC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101.1433023788322</c:v>
                </c:pt>
                <c:pt idx="2">
                  <c:v>103.08166899885511</c:v>
                </c:pt>
                <c:pt idx="3">
                  <c:v>102.05285587075437</c:v>
                </c:pt>
                <c:pt idx="4">
                  <c:v>103.74157231904337</c:v>
                </c:pt>
                <c:pt idx="5">
                  <c:v>105.5082050629691</c:v>
                </c:pt>
                <c:pt idx="6">
                  <c:v>107.79321969215113</c:v>
                </c:pt>
                <c:pt idx="7">
                  <c:v>106.84709324513422</c:v>
                </c:pt>
                <c:pt idx="8">
                  <c:v>107.66759954204299</c:v>
                </c:pt>
                <c:pt idx="9">
                  <c:v>108.35453504643175</c:v>
                </c:pt>
                <c:pt idx="10">
                  <c:v>110.2801806385956</c:v>
                </c:pt>
                <c:pt idx="11">
                  <c:v>108.37997710214987</c:v>
                </c:pt>
                <c:pt idx="12">
                  <c:v>109.43741254293346</c:v>
                </c:pt>
                <c:pt idx="13">
                  <c:v>110.35014629182038</c:v>
                </c:pt>
                <c:pt idx="14">
                  <c:v>112.5779162956367</c:v>
                </c:pt>
                <c:pt idx="15">
                  <c:v>111.85440783615317</c:v>
                </c:pt>
                <c:pt idx="16">
                  <c:v>112.30123393970233</c:v>
                </c:pt>
                <c:pt idx="17">
                  <c:v>113.0374634270449</c:v>
                </c:pt>
                <c:pt idx="18">
                  <c:v>115.56258745706654</c:v>
                </c:pt>
                <c:pt idx="19">
                  <c:v>114.58624856888437</c:v>
                </c:pt>
                <c:pt idx="20">
                  <c:v>115.14915405164736</c:v>
                </c:pt>
                <c:pt idx="21">
                  <c:v>115.80269685790611</c:v>
                </c:pt>
                <c:pt idx="22">
                  <c:v>118.2117415087139</c:v>
                </c:pt>
                <c:pt idx="23">
                  <c:v>116.70111945045161</c:v>
                </c:pt>
                <c:pt idx="24">
                  <c:v>116.94122885129119</c:v>
                </c:pt>
              </c:numCache>
            </c:numRef>
          </c:val>
          <c:smooth val="0"/>
          <c:extLst>
            <c:ext xmlns:c16="http://schemas.microsoft.com/office/drawing/2014/chart" uri="{C3380CC4-5D6E-409C-BE32-E72D297353CC}">
              <c16:uniqueId val="{00000000-1B9E-4147-81EA-C277D0FEE75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102.29767305722231</c:v>
                </c:pt>
                <c:pt idx="2">
                  <c:v>105.57588175032929</c:v>
                </c:pt>
                <c:pt idx="3">
                  <c:v>104.02458656519831</c:v>
                </c:pt>
                <c:pt idx="4">
                  <c:v>99.956095419288744</c:v>
                </c:pt>
                <c:pt idx="5">
                  <c:v>104.24410946875457</c:v>
                </c:pt>
                <c:pt idx="6">
                  <c:v>105.69296063222595</c:v>
                </c:pt>
                <c:pt idx="7">
                  <c:v>103.46846187618908</c:v>
                </c:pt>
                <c:pt idx="8">
                  <c:v>102.25376847651104</c:v>
                </c:pt>
                <c:pt idx="9">
                  <c:v>104.93194789989755</c:v>
                </c:pt>
                <c:pt idx="10">
                  <c:v>107.41987414020196</c:v>
                </c:pt>
                <c:pt idx="11">
                  <c:v>105.22464510463925</c:v>
                </c:pt>
                <c:pt idx="12">
                  <c:v>105.69296063222595</c:v>
                </c:pt>
                <c:pt idx="13">
                  <c:v>107.71257134494365</c:v>
                </c:pt>
                <c:pt idx="14">
                  <c:v>112.35182204009952</c:v>
                </c:pt>
                <c:pt idx="15">
                  <c:v>111.44446070540026</c:v>
                </c:pt>
                <c:pt idx="16">
                  <c:v>111.62007902824529</c:v>
                </c:pt>
                <c:pt idx="17">
                  <c:v>115.68857017415483</c:v>
                </c:pt>
                <c:pt idx="18">
                  <c:v>120.12293282599151</c:v>
                </c:pt>
                <c:pt idx="19">
                  <c:v>118.3960193180155</c:v>
                </c:pt>
                <c:pt idx="20">
                  <c:v>119.66925215864188</c:v>
                </c:pt>
                <c:pt idx="21">
                  <c:v>121.24981706424704</c:v>
                </c:pt>
                <c:pt idx="22">
                  <c:v>124.90853212351823</c:v>
                </c:pt>
                <c:pt idx="23">
                  <c:v>122.47914532416215</c:v>
                </c:pt>
                <c:pt idx="24">
                  <c:v>118.13259183374798</c:v>
                </c:pt>
              </c:numCache>
            </c:numRef>
          </c:val>
          <c:smooth val="0"/>
          <c:extLst>
            <c:ext xmlns:c16="http://schemas.microsoft.com/office/drawing/2014/chart" uri="{C3380CC4-5D6E-409C-BE32-E72D297353CC}">
              <c16:uniqueId val="{00000001-1B9E-4147-81EA-C277D0FEE75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102.8158422459893</c:v>
                </c:pt>
                <c:pt idx="2">
                  <c:v>101.32018716577539</c:v>
                </c:pt>
                <c:pt idx="3">
                  <c:v>102.67379679144386</c:v>
                </c:pt>
                <c:pt idx="4">
                  <c:v>98.387366310160431</c:v>
                </c:pt>
                <c:pt idx="5">
                  <c:v>99.473596256684488</c:v>
                </c:pt>
                <c:pt idx="6">
                  <c:v>96.356951871657756</c:v>
                </c:pt>
                <c:pt idx="7">
                  <c:v>96.331885026737979</c:v>
                </c:pt>
                <c:pt idx="8">
                  <c:v>95.362633689839569</c:v>
                </c:pt>
                <c:pt idx="9">
                  <c:v>98.487633689839569</c:v>
                </c:pt>
                <c:pt idx="10">
                  <c:v>97.167446524064175</c:v>
                </c:pt>
                <c:pt idx="11">
                  <c:v>98.295454545454547</c:v>
                </c:pt>
                <c:pt idx="12">
                  <c:v>96.933489304812838</c:v>
                </c:pt>
                <c:pt idx="13">
                  <c:v>99.273061497326196</c:v>
                </c:pt>
                <c:pt idx="14">
                  <c:v>96.799799465240639</c:v>
                </c:pt>
                <c:pt idx="15">
                  <c:v>98.019719251336895</c:v>
                </c:pt>
                <c:pt idx="16">
                  <c:v>97.12566844919786</c:v>
                </c:pt>
                <c:pt idx="17">
                  <c:v>99.54044117647058</c:v>
                </c:pt>
                <c:pt idx="18">
                  <c:v>96.106283422459896</c:v>
                </c:pt>
                <c:pt idx="19">
                  <c:v>97.76069518716578</c:v>
                </c:pt>
                <c:pt idx="20">
                  <c:v>96.958556149732615</c:v>
                </c:pt>
                <c:pt idx="21">
                  <c:v>100.09191176470588</c:v>
                </c:pt>
                <c:pt idx="22">
                  <c:v>95.454545454545453</c:v>
                </c:pt>
                <c:pt idx="23">
                  <c:v>95.755347593582883</c:v>
                </c:pt>
                <c:pt idx="24">
                  <c:v>92.638703208556151</c:v>
                </c:pt>
              </c:numCache>
            </c:numRef>
          </c:val>
          <c:smooth val="0"/>
          <c:extLst>
            <c:ext xmlns:c16="http://schemas.microsoft.com/office/drawing/2014/chart" uri="{C3380CC4-5D6E-409C-BE32-E72D297353CC}">
              <c16:uniqueId val="{00000002-1B9E-4147-81EA-C277D0FEE75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B9E-4147-81EA-C277D0FEE75C}"/>
                </c:ext>
              </c:extLst>
            </c:dLbl>
            <c:dLbl>
              <c:idx val="1"/>
              <c:delete val="1"/>
              <c:extLst>
                <c:ext xmlns:c15="http://schemas.microsoft.com/office/drawing/2012/chart" uri="{CE6537A1-D6FC-4f65-9D91-7224C49458BB}"/>
                <c:ext xmlns:c16="http://schemas.microsoft.com/office/drawing/2014/chart" uri="{C3380CC4-5D6E-409C-BE32-E72D297353CC}">
                  <c16:uniqueId val="{00000004-1B9E-4147-81EA-C277D0FEE75C}"/>
                </c:ext>
              </c:extLst>
            </c:dLbl>
            <c:dLbl>
              <c:idx val="2"/>
              <c:delete val="1"/>
              <c:extLst>
                <c:ext xmlns:c15="http://schemas.microsoft.com/office/drawing/2012/chart" uri="{CE6537A1-D6FC-4f65-9D91-7224C49458BB}"/>
                <c:ext xmlns:c16="http://schemas.microsoft.com/office/drawing/2014/chart" uri="{C3380CC4-5D6E-409C-BE32-E72D297353CC}">
                  <c16:uniqueId val="{00000005-1B9E-4147-81EA-C277D0FEE75C}"/>
                </c:ext>
              </c:extLst>
            </c:dLbl>
            <c:dLbl>
              <c:idx val="3"/>
              <c:delete val="1"/>
              <c:extLst>
                <c:ext xmlns:c15="http://schemas.microsoft.com/office/drawing/2012/chart" uri="{CE6537A1-D6FC-4f65-9D91-7224C49458BB}"/>
                <c:ext xmlns:c16="http://schemas.microsoft.com/office/drawing/2014/chart" uri="{C3380CC4-5D6E-409C-BE32-E72D297353CC}">
                  <c16:uniqueId val="{00000006-1B9E-4147-81EA-C277D0FEE75C}"/>
                </c:ext>
              </c:extLst>
            </c:dLbl>
            <c:dLbl>
              <c:idx val="4"/>
              <c:delete val="1"/>
              <c:extLst>
                <c:ext xmlns:c15="http://schemas.microsoft.com/office/drawing/2012/chart" uri="{CE6537A1-D6FC-4f65-9D91-7224C49458BB}"/>
                <c:ext xmlns:c16="http://schemas.microsoft.com/office/drawing/2014/chart" uri="{C3380CC4-5D6E-409C-BE32-E72D297353CC}">
                  <c16:uniqueId val="{00000007-1B9E-4147-81EA-C277D0FEE75C}"/>
                </c:ext>
              </c:extLst>
            </c:dLbl>
            <c:dLbl>
              <c:idx val="5"/>
              <c:delete val="1"/>
              <c:extLst>
                <c:ext xmlns:c15="http://schemas.microsoft.com/office/drawing/2012/chart" uri="{CE6537A1-D6FC-4f65-9D91-7224C49458BB}"/>
                <c:ext xmlns:c16="http://schemas.microsoft.com/office/drawing/2014/chart" uri="{C3380CC4-5D6E-409C-BE32-E72D297353CC}">
                  <c16:uniqueId val="{00000008-1B9E-4147-81EA-C277D0FEE75C}"/>
                </c:ext>
              </c:extLst>
            </c:dLbl>
            <c:dLbl>
              <c:idx val="6"/>
              <c:delete val="1"/>
              <c:extLst>
                <c:ext xmlns:c15="http://schemas.microsoft.com/office/drawing/2012/chart" uri="{CE6537A1-D6FC-4f65-9D91-7224C49458BB}"/>
                <c:ext xmlns:c16="http://schemas.microsoft.com/office/drawing/2014/chart" uri="{C3380CC4-5D6E-409C-BE32-E72D297353CC}">
                  <c16:uniqueId val="{00000009-1B9E-4147-81EA-C277D0FEE75C}"/>
                </c:ext>
              </c:extLst>
            </c:dLbl>
            <c:dLbl>
              <c:idx val="7"/>
              <c:delete val="1"/>
              <c:extLst>
                <c:ext xmlns:c15="http://schemas.microsoft.com/office/drawing/2012/chart" uri="{CE6537A1-D6FC-4f65-9D91-7224C49458BB}"/>
                <c:ext xmlns:c16="http://schemas.microsoft.com/office/drawing/2014/chart" uri="{C3380CC4-5D6E-409C-BE32-E72D297353CC}">
                  <c16:uniqueId val="{0000000A-1B9E-4147-81EA-C277D0FEE75C}"/>
                </c:ext>
              </c:extLst>
            </c:dLbl>
            <c:dLbl>
              <c:idx val="8"/>
              <c:delete val="1"/>
              <c:extLst>
                <c:ext xmlns:c15="http://schemas.microsoft.com/office/drawing/2012/chart" uri="{CE6537A1-D6FC-4f65-9D91-7224C49458BB}"/>
                <c:ext xmlns:c16="http://schemas.microsoft.com/office/drawing/2014/chart" uri="{C3380CC4-5D6E-409C-BE32-E72D297353CC}">
                  <c16:uniqueId val="{0000000B-1B9E-4147-81EA-C277D0FEE75C}"/>
                </c:ext>
              </c:extLst>
            </c:dLbl>
            <c:dLbl>
              <c:idx val="9"/>
              <c:delete val="1"/>
              <c:extLst>
                <c:ext xmlns:c15="http://schemas.microsoft.com/office/drawing/2012/chart" uri="{CE6537A1-D6FC-4f65-9D91-7224C49458BB}"/>
                <c:ext xmlns:c16="http://schemas.microsoft.com/office/drawing/2014/chart" uri="{C3380CC4-5D6E-409C-BE32-E72D297353CC}">
                  <c16:uniqueId val="{0000000C-1B9E-4147-81EA-C277D0FEE75C}"/>
                </c:ext>
              </c:extLst>
            </c:dLbl>
            <c:dLbl>
              <c:idx val="10"/>
              <c:delete val="1"/>
              <c:extLst>
                <c:ext xmlns:c15="http://schemas.microsoft.com/office/drawing/2012/chart" uri="{CE6537A1-D6FC-4f65-9D91-7224C49458BB}"/>
                <c:ext xmlns:c16="http://schemas.microsoft.com/office/drawing/2014/chart" uri="{C3380CC4-5D6E-409C-BE32-E72D297353CC}">
                  <c16:uniqueId val="{0000000D-1B9E-4147-81EA-C277D0FEE75C}"/>
                </c:ext>
              </c:extLst>
            </c:dLbl>
            <c:dLbl>
              <c:idx val="11"/>
              <c:delete val="1"/>
              <c:extLst>
                <c:ext xmlns:c15="http://schemas.microsoft.com/office/drawing/2012/chart" uri="{CE6537A1-D6FC-4f65-9D91-7224C49458BB}"/>
                <c:ext xmlns:c16="http://schemas.microsoft.com/office/drawing/2014/chart" uri="{C3380CC4-5D6E-409C-BE32-E72D297353CC}">
                  <c16:uniqueId val="{0000000E-1B9E-4147-81EA-C277D0FEE75C}"/>
                </c:ext>
              </c:extLst>
            </c:dLbl>
            <c:dLbl>
              <c:idx val="12"/>
              <c:delete val="1"/>
              <c:extLst>
                <c:ext xmlns:c15="http://schemas.microsoft.com/office/drawing/2012/chart" uri="{CE6537A1-D6FC-4f65-9D91-7224C49458BB}"/>
                <c:ext xmlns:c16="http://schemas.microsoft.com/office/drawing/2014/chart" uri="{C3380CC4-5D6E-409C-BE32-E72D297353CC}">
                  <c16:uniqueId val="{0000000F-1B9E-4147-81EA-C277D0FEE75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B9E-4147-81EA-C277D0FEE75C}"/>
                </c:ext>
              </c:extLst>
            </c:dLbl>
            <c:dLbl>
              <c:idx val="14"/>
              <c:delete val="1"/>
              <c:extLst>
                <c:ext xmlns:c15="http://schemas.microsoft.com/office/drawing/2012/chart" uri="{CE6537A1-D6FC-4f65-9D91-7224C49458BB}"/>
                <c:ext xmlns:c16="http://schemas.microsoft.com/office/drawing/2014/chart" uri="{C3380CC4-5D6E-409C-BE32-E72D297353CC}">
                  <c16:uniqueId val="{00000011-1B9E-4147-81EA-C277D0FEE75C}"/>
                </c:ext>
              </c:extLst>
            </c:dLbl>
            <c:dLbl>
              <c:idx val="15"/>
              <c:delete val="1"/>
              <c:extLst>
                <c:ext xmlns:c15="http://schemas.microsoft.com/office/drawing/2012/chart" uri="{CE6537A1-D6FC-4f65-9D91-7224C49458BB}"/>
                <c:ext xmlns:c16="http://schemas.microsoft.com/office/drawing/2014/chart" uri="{C3380CC4-5D6E-409C-BE32-E72D297353CC}">
                  <c16:uniqueId val="{00000012-1B9E-4147-81EA-C277D0FEE75C}"/>
                </c:ext>
              </c:extLst>
            </c:dLbl>
            <c:dLbl>
              <c:idx val="16"/>
              <c:delete val="1"/>
              <c:extLst>
                <c:ext xmlns:c15="http://schemas.microsoft.com/office/drawing/2012/chart" uri="{CE6537A1-D6FC-4f65-9D91-7224C49458BB}"/>
                <c:ext xmlns:c16="http://schemas.microsoft.com/office/drawing/2014/chart" uri="{C3380CC4-5D6E-409C-BE32-E72D297353CC}">
                  <c16:uniqueId val="{00000013-1B9E-4147-81EA-C277D0FEE75C}"/>
                </c:ext>
              </c:extLst>
            </c:dLbl>
            <c:dLbl>
              <c:idx val="17"/>
              <c:delete val="1"/>
              <c:extLst>
                <c:ext xmlns:c15="http://schemas.microsoft.com/office/drawing/2012/chart" uri="{CE6537A1-D6FC-4f65-9D91-7224C49458BB}"/>
                <c:ext xmlns:c16="http://schemas.microsoft.com/office/drawing/2014/chart" uri="{C3380CC4-5D6E-409C-BE32-E72D297353CC}">
                  <c16:uniqueId val="{00000014-1B9E-4147-81EA-C277D0FEE75C}"/>
                </c:ext>
              </c:extLst>
            </c:dLbl>
            <c:dLbl>
              <c:idx val="18"/>
              <c:delete val="1"/>
              <c:extLst>
                <c:ext xmlns:c15="http://schemas.microsoft.com/office/drawing/2012/chart" uri="{CE6537A1-D6FC-4f65-9D91-7224C49458BB}"/>
                <c:ext xmlns:c16="http://schemas.microsoft.com/office/drawing/2014/chart" uri="{C3380CC4-5D6E-409C-BE32-E72D297353CC}">
                  <c16:uniqueId val="{00000015-1B9E-4147-81EA-C277D0FEE75C}"/>
                </c:ext>
              </c:extLst>
            </c:dLbl>
            <c:dLbl>
              <c:idx val="19"/>
              <c:delete val="1"/>
              <c:extLst>
                <c:ext xmlns:c15="http://schemas.microsoft.com/office/drawing/2012/chart" uri="{CE6537A1-D6FC-4f65-9D91-7224C49458BB}"/>
                <c:ext xmlns:c16="http://schemas.microsoft.com/office/drawing/2014/chart" uri="{C3380CC4-5D6E-409C-BE32-E72D297353CC}">
                  <c16:uniqueId val="{00000016-1B9E-4147-81EA-C277D0FEE75C}"/>
                </c:ext>
              </c:extLst>
            </c:dLbl>
            <c:dLbl>
              <c:idx val="20"/>
              <c:delete val="1"/>
              <c:extLst>
                <c:ext xmlns:c15="http://schemas.microsoft.com/office/drawing/2012/chart" uri="{CE6537A1-D6FC-4f65-9D91-7224C49458BB}"/>
                <c:ext xmlns:c16="http://schemas.microsoft.com/office/drawing/2014/chart" uri="{C3380CC4-5D6E-409C-BE32-E72D297353CC}">
                  <c16:uniqueId val="{00000017-1B9E-4147-81EA-C277D0FEE75C}"/>
                </c:ext>
              </c:extLst>
            </c:dLbl>
            <c:dLbl>
              <c:idx val="21"/>
              <c:delete val="1"/>
              <c:extLst>
                <c:ext xmlns:c15="http://schemas.microsoft.com/office/drawing/2012/chart" uri="{CE6537A1-D6FC-4f65-9D91-7224C49458BB}"/>
                <c:ext xmlns:c16="http://schemas.microsoft.com/office/drawing/2014/chart" uri="{C3380CC4-5D6E-409C-BE32-E72D297353CC}">
                  <c16:uniqueId val="{00000018-1B9E-4147-81EA-C277D0FEE75C}"/>
                </c:ext>
              </c:extLst>
            </c:dLbl>
            <c:dLbl>
              <c:idx val="22"/>
              <c:delete val="1"/>
              <c:extLst>
                <c:ext xmlns:c15="http://schemas.microsoft.com/office/drawing/2012/chart" uri="{CE6537A1-D6FC-4f65-9D91-7224C49458BB}"/>
                <c:ext xmlns:c16="http://schemas.microsoft.com/office/drawing/2014/chart" uri="{C3380CC4-5D6E-409C-BE32-E72D297353CC}">
                  <c16:uniqueId val="{00000019-1B9E-4147-81EA-C277D0FEE75C}"/>
                </c:ext>
              </c:extLst>
            </c:dLbl>
            <c:dLbl>
              <c:idx val="23"/>
              <c:delete val="1"/>
              <c:extLst>
                <c:ext xmlns:c15="http://schemas.microsoft.com/office/drawing/2012/chart" uri="{CE6537A1-D6FC-4f65-9D91-7224C49458BB}"/>
                <c:ext xmlns:c16="http://schemas.microsoft.com/office/drawing/2014/chart" uri="{C3380CC4-5D6E-409C-BE32-E72D297353CC}">
                  <c16:uniqueId val="{0000001A-1B9E-4147-81EA-C277D0FEE75C}"/>
                </c:ext>
              </c:extLst>
            </c:dLbl>
            <c:dLbl>
              <c:idx val="24"/>
              <c:delete val="1"/>
              <c:extLst>
                <c:ext xmlns:c15="http://schemas.microsoft.com/office/drawing/2012/chart" uri="{CE6537A1-D6FC-4f65-9D91-7224C49458BB}"/>
                <c:ext xmlns:c16="http://schemas.microsoft.com/office/drawing/2014/chart" uri="{C3380CC4-5D6E-409C-BE32-E72D297353CC}">
                  <c16:uniqueId val="{0000001B-1B9E-4147-81EA-C277D0FEE75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B9E-4147-81EA-C277D0FEE75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Vechta (03460)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73542</v>
      </c>
      <c r="F11" s="238">
        <v>73391</v>
      </c>
      <c r="G11" s="238">
        <v>74341</v>
      </c>
      <c r="H11" s="238">
        <v>72826</v>
      </c>
      <c r="I11" s="265">
        <v>72415</v>
      </c>
      <c r="J11" s="263">
        <v>1127</v>
      </c>
      <c r="K11" s="266">
        <v>1.5563073948767521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21.701884637350087</v>
      </c>
      <c r="E13" s="115">
        <v>15960</v>
      </c>
      <c r="F13" s="114">
        <v>15839</v>
      </c>
      <c r="G13" s="114">
        <v>16221</v>
      </c>
      <c r="H13" s="114">
        <v>16124</v>
      </c>
      <c r="I13" s="140">
        <v>15659</v>
      </c>
      <c r="J13" s="115">
        <v>301</v>
      </c>
      <c r="K13" s="116">
        <v>1.9222172552525705</v>
      </c>
    </row>
    <row r="14" spans="1:255" ht="14.1" customHeight="1" x14ac:dyDescent="0.2">
      <c r="A14" s="306" t="s">
        <v>230</v>
      </c>
      <c r="B14" s="307"/>
      <c r="C14" s="308"/>
      <c r="D14" s="113">
        <v>61.148731337195073</v>
      </c>
      <c r="E14" s="115">
        <v>44970</v>
      </c>
      <c r="F14" s="114">
        <v>44944</v>
      </c>
      <c r="G14" s="114">
        <v>45501</v>
      </c>
      <c r="H14" s="114">
        <v>44234</v>
      </c>
      <c r="I14" s="140">
        <v>44319</v>
      </c>
      <c r="J14" s="115">
        <v>651</v>
      </c>
      <c r="K14" s="116">
        <v>1.4688959588438368</v>
      </c>
    </row>
    <row r="15" spans="1:255" ht="14.1" customHeight="1" x14ac:dyDescent="0.2">
      <c r="A15" s="306" t="s">
        <v>231</v>
      </c>
      <c r="B15" s="307"/>
      <c r="C15" s="308"/>
      <c r="D15" s="113">
        <v>8.316336243235158</v>
      </c>
      <c r="E15" s="115">
        <v>6116</v>
      </c>
      <c r="F15" s="114">
        <v>6082</v>
      </c>
      <c r="G15" s="114">
        <v>6106</v>
      </c>
      <c r="H15" s="114">
        <v>6036</v>
      </c>
      <c r="I15" s="140">
        <v>6036</v>
      </c>
      <c r="J15" s="115">
        <v>80</v>
      </c>
      <c r="K15" s="116">
        <v>1.3253810470510272</v>
      </c>
    </row>
    <row r="16" spans="1:255" ht="14.1" customHeight="1" x14ac:dyDescent="0.2">
      <c r="A16" s="306" t="s">
        <v>232</v>
      </c>
      <c r="B16" s="307"/>
      <c r="C16" s="308"/>
      <c r="D16" s="113">
        <v>7.7438742487286181</v>
      </c>
      <c r="E16" s="115">
        <v>5695</v>
      </c>
      <c r="F16" s="114">
        <v>5718</v>
      </c>
      <c r="G16" s="114">
        <v>5700</v>
      </c>
      <c r="H16" s="114">
        <v>5644</v>
      </c>
      <c r="I16" s="140">
        <v>5614</v>
      </c>
      <c r="J16" s="115">
        <v>81</v>
      </c>
      <c r="K16" s="116">
        <v>1.4428215176344852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2.6977781403823666</v>
      </c>
      <c r="E18" s="115">
        <v>1984</v>
      </c>
      <c r="F18" s="114">
        <v>1957</v>
      </c>
      <c r="G18" s="114">
        <v>2051</v>
      </c>
      <c r="H18" s="114">
        <v>1958</v>
      </c>
      <c r="I18" s="140">
        <v>1873</v>
      </c>
      <c r="J18" s="115">
        <v>111</v>
      </c>
      <c r="K18" s="116">
        <v>5.92632140950347</v>
      </c>
    </row>
    <row r="19" spans="1:255" ht="14.1" customHeight="1" x14ac:dyDescent="0.2">
      <c r="A19" s="306" t="s">
        <v>235</v>
      </c>
      <c r="B19" s="307" t="s">
        <v>236</v>
      </c>
      <c r="C19" s="308"/>
      <c r="D19" s="113">
        <v>1.6888308721546872</v>
      </c>
      <c r="E19" s="115">
        <v>1242</v>
      </c>
      <c r="F19" s="114">
        <v>1248</v>
      </c>
      <c r="G19" s="114">
        <v>1327</v>
      </c>
      <c r="H19" s="114">
        <v>1241</v>
      </c>
      <c r="I19" s="140">
        <v>1184</v>
      </c>
      <c r="J19" s="115">
        <v>58</v>
      </c>
      <c r="K19" s="116">
        <v>4.8986486486486482</v>
      </c>
    </row>
    <row r="20" spans="1:255" ht="14.1" customHeight="1" x14ac:dyDescent="0.2">
      <c r="A20" s="306">
        <v>12</v>
      </c>
      <c r="B20" s="307" t="s">
        <v>237</v>
      </c>
      <c r="C20" s="308"/>
      <c r="D20" s="113">
        <v>0.90424519322292018</v>
      </c>
      <c r="E20" s="115">
        <v>665</v>
      </c>
      <c r="F20" s="114">
        <v>647</v>
      </c>
      <c r="G20" s="114">
        <v>662</v>
      </c>
      <c r="H20" s="114">
        <v>658</v>
      </c>
      <c r="I20" s="140">
        <v>639</v>
      </c>
      <c r="J20" s="115">
        <v>26</v>
      </c>
      <c r="K20" s="116">
        <v>4.0688575899843507</v>
      </c>
    </row>
    <row r="21" spans="1:255" ht="14.1" customHeight="1" x14ac:dyDescent="0.2">
      <c r="A21" s="306">
        <v>21</v>
      </c>
      <c r="B21" s="307" t="s">
        <v>238</v>
      </c>
      <c r="C21" s="308"/>
      <c r="D21" s="113">
        <v>0.62141361398928507</v>
      </c>
      <c r="E21" s="115">
        <v>457</v>
      </c>
      <c r="F21" s="114">
        <v>443</v>
      </c>
      <c r="G21" s="114">
        <v>474</v>
      </c>
      <c r="H21" s="114">
        <v>480</v>
      </c>
      <c r="I21" s="140">
        <v>474</v>
      </c>
      <c r="J21" s="115">
        <v>-17</v>
      </c>
      <c r="K21" s="116">
        <v>-3.5864978902953588</v>
      </c>
    </row>
    <row r="22" spans="1:255" ht="14.1" customHeight="1" x14ac:dyDescent="0.2">
      <c r="A22" s="306">
        <v>22</v>
      </c>
      <c r="B22" s="307" t="s">
        <v>239</v>
      </c>
      <c r="C22" s="308"/>
      <c r="D22" s="113">
        <v>7.1564548149356826</v>
      </c>
      <c r="E22" s="115">
        <v>5263</v>
      </c>
      <c r="F22" s="114">
        <v>5310</v>
      </c>
      <c r="G22" s="114">
        <v>5435</v>
      </c>
      <c r="H22" s="114">
        <v>5429</v>
      </c>
      <c r="I22" s="140">
        <v>5498</v>
      </c>
      <c r="J22" s="115">
        <v>-235</v>
      </c>
      <c r="K22" s="116">
        <v>-4.2742815569297923</v>
      </c>
    </row>
    <row r="23" spans="1:255" ht="14.1" customHeight="1" x14ac:dyDescent="0.2">
      <c r="A23" s="306">
        <v>23</v>
      </c>
      <c r="B23" s="307" t="s">
        <v>240</v>
      </c>
      <c r="C23" s="308"/>
      <c r="D23" s="113">
        <v>1.0307035435533436</v>
      </c>
      <c r="E23" s="115">
        <v>758</v>
      </c>
      <c r="F23" s="114">
        <v>736</v>
      </c>
      <c r="G23" s="114">
        <v>732</v>
      </c>
      <c r="H23" s="114">
        <v>698</v>
      </c>
      <c r="I23" s="140">
        <v>698</v>
      </c>
      <c r="J23" s="115">
        <v>60</v>
      </c>
      <c r="K23" s="116">
        <v>8.595988538681949</v>
      </c>
    </row>
    <row r="24" spans="1:255" ht="14.1" customHeight="1" x14ac:dyDescent="0.2">
      <c r="A24" s="306">
        <v>24</v>
      </c>
      <c r="B24" s="307" t="s">
        <v>241</v>
      </c>
      <c r="C24" s="308"/>
      <c r="D24" s="113">
        <v>5.0991270294525579</v>
      </c>
      <c r="E24" s="115">
        <v>3750</v>
      </c>
      <c r="F24" s="114">
        <v>3752</v>
      </c>
      <c r="G24" s="114">
        <v>3807</v>
      </c>
      <c r="H24" s="114">
        <v>3764</v>
      </c>
      <c r="I24" s="140">
        <v>3771</v>
      </c>
      <c r="J24" s="115">
        <v>-21</v>
      </c>
      <c r="K24" s="116">
        <v>-0.55688146380270487</v>
      </c>
    </row>
    <row r="25" spans="1:255" ht="14.1" customHeight="1" x14ac:dyDescent="0.2">
      <c r="A25" s="306">
        <v>25</v>
      </c>
      <c r="B25" s="307" t="s">
        <v>242</v>
      </c>
      <c r="C25" s="308"/>
      <c r="D25" s="113">
        <v>6.0808789535231567</v>
      </c>
      <c r="E25" s="115">
        <v>4472</v>
      </c>
      <c r="F25" s="114">
        <v>4475</v>
      </c>
      <c r="G25" s="114">
        <v>4567</v>
      </c>
      <c r="H25" s="114">
        <v>4467</v>
      </c>
      <c r="I25" s="140">
        <v>4457</v>
      </c>
      <c r="J25" s="115">
        <v>15</v>
      </c>
      <c r="K25" s="116">
        <v>0.33654924837334532</v>
      </c>
    </row>
    <row r="26" spans="1:255" ht="14.1" customHeight="1" x14ac:dyDescent="0.2">
      <c r="A26" s="306">
        <v>26</v>
      </c>
      <c r="B26" s="307" t="s">
        <v>243</v>
      </c>
      <c r="C26" s="308"/>
      <c r="D26" s="113">
        <v>2.5318865410241767</v>
      </c>
      <c r="E26" s="115">
        <v>1862</v>
      </c>
      <c r="F26" s="114">
        <v>1903</v>
      </c>
      <c r="G26" s="114">
        <v>1926</v>
      </c>
      <c r="H26" s="114">
        <v>1866</v>
      </c>
      <c r="I26" s="140">
        <v>1890</v>
      </c>
      <c r="J26" s="115">
        <v>-28</v>
      </c>
      <c r="K26" s="116">
        <v>-1.4814814814814814</v>
      </c>
    </row>
    <row r="27" spans="1:255" ht="14.1" customHeight="1" x14ac:dyDescent="0.2">
      <c r="A27" s="306">
        <v>27</v>
      </c>
      <c r="B27" s="307" t="s">
        <v>244</v>
      </c>
      <c r="C27" s="308"/>
      <c r="D27" s="113">
        <v>3.0431590111772864</v>
      </c>
      <c r="E27" s="115">
        <v>2238</v>
      </c>
      <c r="F27" s="114">
        <v>2246</v>
      </c>
      <c r="G27" s="114">
        <v>2255</v>
      </c>
      <c r="H27" s="114">
        <v>2180</v>
      </c>
      <c r="I27" s="140">
        <v>2179</v>
      </c>
      <c r="J27" s="115">
        <v>59</v>
      </c>
      <c r="K27" s="116">
        <v>2.7076640660853601</v>
      </c>
    </row>
    <row r="28" spans="1:255" ht="14.1" customHeight="1" x14ac:dyDescent="0.2">
      <c r="A28" s="306">
        <v>28</v>
      </c>
      <c r="B28" s="307" t="s">
        <v>245</v>
      </c>
      <c r="C28" s="308"/>
      <c r="D28" s="113">
        <v>0.20532484838595633</v>
      </c>
      <c r="E28" s="115">
        <v>151</v>
      </c>
      <c r="F28" s="114">
        <v>149</v>
      </c>
      <c r="G28" s="114">
        <v>147</v>
      </c>
      <c r="H28" s="114">
        <v>149</v>
      </c>
      <c r="I28" s="140">
        <v>151</v>
      </c>
      <c r="J28" s="115">
        <v>0</v>
      </c>
      <c r="K28" s="116">
        <v>0</v>
      </c>
    </row>
    <row r="29" spans="1:255" ht="14.1" customHeight="1" x14ac:dyDescent="0.2">
      <c r="A29" s="306">
        <v>29</v>
      </c>
      <c r="B29" s="307" t="s">
        <v>246</v>
      </c>
      <c r="C29" s="308"/>
      <c r="D29" s="113">
        <v>6.0577629109896387</v>
      </c>
      <c r="E29" s="115">
        <v>4455</v>
      </c>
      <c r="F29" s="114">
        <v>4243</v>
      </c>
      <c r="G29" s="114">
        <v>4219</v>
      </c>
      <c r="H29" s="114">
        <v>4112</v>
      </c>
      <c r="I29" s="140">
        <v>4003</v>
      </c>
      <c r="J29" s="115">
        <v>452</v>
      </c>
      <c r="K29" s="116">
        <v>11.291531351486386</v>
      </c>
    </row>
    <row r="30" spans="1:255" ht="14.1" customHeight="1" x14ac:dyDescent="0.2">
      <c r="A30" s="306" t="s">
        <v>247</v>
      </c>
      <c r="B30" s="307" t="s">
        <v>248</v>
      </c>
      <c r="C30" s="308"/>
      <c r="D30" s="113">
        <v>5.0678523836719149</v>
      </c>
      <c r="E30" s="115">
        <v>3727</v>
      </c>
      <c r="F30" s="114">
        <v>3488</v>
      </c>
      <c r="G30" s="114">
        <v>3483</v>
      </c>
      <c r="H30" s="114">
        <v>3396</v>
      </c>
      <c r="I30" s="140">
        <v>3291</v>
      </c>
      <c r="J30" s="115">
        <v>436</v>
      </c>
      <c r="K30" s="116">
        <v>13.248252810695837</v>
      </c>
    </row>
    <row r="31" spans="1:255" ht="14.1" customHeight="1" x14ac:dyDescent="0.2">
      <c r="A31" s="306" t="s">
        <v>249</v>
      </c>
      <c r="B31" s="307" t="s">
        <v>250</v>
      </c>
      <c r="C31" s="308"/>
      <c r="D31" s="113">
        <v>0.95999564874493482</v>
      </c>
      <c r="E31" s="115">
        <v>706</v>
      </c>
      <c r="F31" s="114">
        <v>733</v>
      </c>
      <c r="G31" s="114">
        <v>714</v>
      </c>
      <c r="H31" s="114">
        <v>696</v>
      </c>
      <c r="I31" s="140">
        <v>692</v>
      </c>
      <c r="J31" s="115">
        <v>14</v>
      </c>
      <c r="K31" s="116">
        <v>2.0231213872832372</v>
      </c>
    </row>
    <row r="32" spans="1:255" ht="14.1" customHeight="1" x14ac:dyDescent="0.2">
      <c r="A32" s="306">
        <v>31</v>
      </c>
      <c r="B32" s="307" t="s">
        <v>251</v>
      </c>
      <c r="C32" s="308"/>
      <c r="D32" s="113">
        <v>0.54798618476516825</v>
      </c>
      <c r="E32" s="115">
        <v>403</v>
      </c>
      <c r="F32" s="114">
        <v>393</v>
      </c>
      <c r="G32" s="114">
        <v>387</v>
      </c>
      <c r="H32" s="114">
        <v>391</v>
      </c>
      <c r="I32" s="140">
        <v>397</v>
      </c>
      <c r="J32" s="115">
        <v>6</v>
      </c>
      <c r="K32" s="116">
        <v>1.5113350125944585</v>
      </c>
    </row>
    <row r="33" spans="1:11" ht="14.1" customHeight="1" x14ac:dyDescent="0.2">
      <c r="A33" s="306">
        <v>32</v>
      </c>
      <c r="B33" s="307" t="s">
        <v>252</v>
      </c>
      <c r="C33" s="308"/>
      <c r="D33" s="113">
        <v>2.2232193848413151</v>
      </c>
      <c r="E33" s="115">
        <v>1635</v>
      </c>
      <c r="F33" s="114">
        <v>1599</v>
      </c>
      <c r="G33" s="114">
        <v>1665</v>
      </c>
      <c r="H33" s="114">
        <v>1642</v>
      </c>
      <c r="I33" s="140">
        <v>1619</v>
      </c>
      <c r="J33" s="115">
        <v>16</v>
      </c>
      <c r="K33" s="116">
        <v>0.98826436071649171</v>
      </c>
    </row>
    <row r="34" spans="1:11" ht="14.1" customHeight="1" x14ac:dyDescent="0.2">
      <c r="A34" s="306">
        <v>33</v>
      </c>
      <c r="B34" s="307" t="s">
        <v>253</v>
      </c>
      <c r="C34" s="308"/>
      <c r="D34" s="113">
        <v>1.5610127546164096</v>
      </c>
      <c r="E34" s="115">
        <v>1148</v>
      </c>
      <c r="F34" s="114">
        <v>1088</v>
      </c>
      <c r="G34" s="114">
        <v>1181</v>
      </c>
      <c r="H34" s="114">
        <v>1119</v>
      </c>
      <c r="I34" s="140">
        <v>1108</v>
      </c>
      <c r="J34" s="115">
        <v>40</v>
      </c>
      <c r="K34" s="116">
        <v>3.6101083032490973</v>
      </c>
    </row>
    <row r="35" spans="1:11" ht="14.1" customHeight="1" x14ac:dyDescent="0.2">
      <c r="A35" s="306">
        <v>34</v>
      </c>
      <c r="B35" s="307" t="s">
        <v>254</v>
      </c>
      <c r="C35" s="308"/>
      <c r="D35" s="113">
        <v>1.7010687770253732</v>
      </c>
      <c r="E35" s="115">
        <v>1251</v>
      </c>
      <c r="F35" s="114">
        <v>1243</v>
      </c>
      <c r="G35" s="114">
        <v>1249</v>
      </c>
      <c r="H35" s="114">
        <v>1273</v>
      </c>
      <c r="I35" s="140">
        <v>1261</v>
      </c>
      <c r="J35" s="115">
        <v>-10</v>
      </c>
      <c r="K35" s="116">
        <v>-0.79302141157811257</v>
      </c>
    </row>
    <row r="36" spans="1:11" ht="14.1" customHeight="1" x14ac:dyDescent="0.2">
      <c r="A36" s="306">
        <v>41</v>
      </c>
      <c r="B36" s="307" t="s">
        <v>255</v>
      </c>
      <c r="C36" s="308"/>
      <c r="D36" s="113">
        <v>0.55206548638873021</v>
      </c>
      <c r="E36" s="115">
        <v>406</v>
      </c>
      <c r="F36" s="114">
        <v>402</v>
      </c>
      <c r="G36" s="114">
        <v>406</v>
      </c>
      <c r="H36" s="114">
        <v>410</v>
      </c>
      <c r="I36" s="140">
        <v>411</v>
      </c>
      <c r="J36" s="115">
        <v>-5</v>
      </c>
      <c r="K36" s="116">
        <v>-1.2165450121654502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0.9885507601098692</v>
      </c>
      <c r="E38" s="115">
        <v>727</v>
      </c>
      <c r="F38" s="114">
        <v>720</v>
      </c>
      <c r="G38" s="114">
        <v>729</v>
      </c>
      <c r="H38" s="114">
        <v>678</v>
      </c>
      <c r="I38" s="140">
        <v>664</v>
      </c>
      <c r="J38" s="115">
        <v>63</v>
      </c>
      <c r="K38" s="116">
        <v>9.4879518072289155</v>
      </c>
    </row>
    <row r="39" spans="1:11" ht="14.1" customHeight="1" x14ac:dyDescent="0.2">
      <c r="A39" s="306">
        <v>51</v>
      </c>
      <c r="B39" s="307" t="s">
        <v>258</v>
      </c>
      <c r="C39" s="308"/>
      <c r="D39" s="113">
        <v>7.4080117483886756</v>
      </c>
      <c r="E39" s="115">
        <v>5448</v>
      </c>
      <c r="F39" s="114">
        <v>5517</v>
      </c>
      <c r="G39" s="114">
        <v>5796</v>
      </c>
      <c r="H39" s="114">
        <v>5750</v>
      </c>
      <c r="I39" s="140">
        <v>5593</v>
      </c>
      <c r="J39" s="115">
        <v>-145</v>
      </c>
      <c r="K39" s="116">
        <v>-2.5925263722510281</v>
      </c>
    </row>
    <row r="40" spans="1:11" ht="14.1" customHeight="1" x14ac:dyDescent="0.2">
      <c r="A40" s="306" t="s">
        <v>259</v>
      </c>
      <c r="B40" s="307" t="s">
        <v>260</v>
      </c>
      <c r="C40" s="308"/>
      <c r="D40" s="113">
        <v>6.7322074460852299</v>
      </c>
      <c r="E40" s="115">
        <v>4951</v>
      </c>
      <c r="F40" s="114">
        <v>5023</v>
      </c>
      <c r="G40" s="114">
        <v>5303</v>
      </c>
      <c r="H40" s="114">
        <v>5322</v>
      </c>
      <c r="I40" s="140">
        <v>5177</v>
      </c>
      <c r="J40" s="115">
        <v>-226</v>
      </c>
      <c r="K40" s="116">
        <v>-4.3654626231408153</v>
      </c>
    </row>
    <row r="41" spans="1:11" ht="14.1" customHeight="1" x14ac:dyDescent="0.2">
      <c r="A41" s="306"/>
      <c r="B41" s="307" t="s">
        <v>261</v>
      </c>
      <c r="C41" s="308"/>
      <c r="D41" s="113">
        <v>6.2141361398928501</v>
      </c>
      <c r="E41" s="115">
        <v>4570</v>
      </c>
      <c r="F41" s="114">
        <v>4650</v>
      </c>
      <c r="G41" s="114">
        <v>4920</v>
      </c>
      <c r="H41" s="114">
        <v>4939</v>
      </c>
      <c r="I41" s="140">
        <v>4800</v>
      </c>
      <c r="J41" s="115">
        <v>-230</v>
      </c>
      <c r="K41" s="116">
        <v>-4.791666666666667</v>
      </c>
    </row>
    <row r="42" spans="1:11" ht="14.1" customHeight="1" x14ac:dyDescent="0.2">
      <c r="A42" s="306">
        <v>52</v>
      </c>
      <c r="B42" s="307" t="s">
        <v>262</v>
      </c>
      <c r="C42" s="308"/>
      <c r="D42" s="113">
        <v>5.8442794593565583</v>
      </c>
      <c r="E42" s="115">
        <v>4298</v>
      </c>
      <c r="F42" s="114">
        <v>4286</v>
      </c>
      <c r="G42" s="114">
        <v>4338</v>
      </c>
      <c r="H42" s="114">
        <v>4299</v>
      </c>
      <c r="I42" s="140">
        <v>4256</v>
      </c>
      <c r="J42" s="115">
        <v>42</v>
      </c>
      <c r="K42" s="116">
        <v>0.98684210526315785</v>
      </c>
    </row>
    <row r="43" spans="1:11" ht="14.1" customHeight="1" x14ac:dyDescent="0.2">
      <c r="A43" s="306" t="s">
        <v>263</v>
      </c>
      <c r="B43" s="307" t="s">
        <v>264</v>
      </c>
      <c r="C43" s="308"/>
      <c r="D43" s="113">
        <v>5.1711946914688207</v>
      </c>
      <c r="E43" s="115">
        <v>3803</v>
      </c>
      <c r="F43" s="114">
        <v>3797</v>
      </c>
      <c r="G43" s="114">
        <v>3842</v>
      </c>
      <c r="H43" s="114">
        <v>3795</v>
      </c>
      <c r="I43" s="140">
        <v>3748</v>
      </c>
      <c r="J43" s="115">
        <v>55</v>
      </c>
      <c r="K43" s="116">
        <v>1.4674493062966916</v>
      </c>
    </row>
    <row r="44" spans="1:11" ht="14.1" customHeight="1" x14ac:dyDescent="0.2">
      <c r="A44" s="306">
        <v>53</v>
      </c>
      <c r="B44" s="307" t="s">
        <v>265</v>
      </c>
      <c r="C44" s="308"/>
      <c r="D44" s="113">
        <v>0.48271735878817545</v>
      </c>
      <c r="E44" s="115">
        <v>355</v>
      </c>
      <c r="F44" s="114">
        <v>351</v>
      </c>
      <c r="G44" s="114">
        <v>357</v>
      </c>
      <c r="H44" s="114">
        <v>359</v>
      </c>
      <c r="I44" s="140">
        <v>349</v>
      </c>
      <c r="J44" s="115">
        <v>6</v>
      </c>
      <c r="K44" s="116">
        <v>1.7191977077363896</v>
      </c>
    </row>
    <row r="45" spans="1:11" ht="14.1" customHeight="1" x14ac:dyDescent="0.2">
      <c r="A45" s="306" t="s">
        <v>266</v>
      </c>
      <c r="B45" s="307" t="s">
        <v>267</v>
      </c>
      <c r="C45" s="308"/>
      <c r="D45" s="113">
        <v>0.30458785455929943</v>
      </c>
      <c r="E45" s="115">
        <v>224</v>
      </c>
      <c r="F45" s="114">
        <v>220</v>
      </c>
      <c r="G45" s="114">
        <v>224</v>
      </c>
      <c r="H45" s="114">
        <v>225</v>
      </c>
      <c r="I45" s="140">
        <v>221</v>
      </c>
      <c r="J45" s="115">
        <v>3</v>
      </c>
      <c r="K45" s="116">
        <v>1.3574660633484164</v>
      </c>
    </row>
    <row r="46" spans="1:11" ht="14.1" customHeight="1" x14ac:dyDescent="0.2">
      <c r="A46" s="306">
        <v>54</v>
      </c>
      <c r="B46" s="307" t="s">
        <v>268</v>
      </c>
      <c r="C46" s="308"/>
      <c r="D46" s="113">
        <v>2.7045769764216367</v>
      </c>
      <c r="E46" s="115">
        <v>1989</v>
      </c>
      <c r="F46" s="114">
        <v>1951</v>
      </c>
      <c r="G46" s="114">
        <v>1954</v>
      </c>
      <c r="H46" s="114">
        <v>1909</v>
      </c>
      <c r="I46" s="140">
        <v>1857</v>
      </c>
      <c r="J46" s="115">
        <v>132</v>
      </c>
      <c r="K46" s="116">
        <v>7.1082390953150245</v>
      </c>
    </row>
    <row r="47" spans="1:11" ht="14.1" customHeight="1" x14ac:dyDescent="0.2">
      <c r="A47" s="306">
        <v>61</v>
      </c>
      <c r="B47" s="307" t="s">
        <v>269</v>
      </c>
      <c r="C47" s="308"/>
      <c r="D47" s="113">
        <v>2.6039542030404395</v>
      </c>
      <c r="E47" s="115">
        <v>1915</v>
      </c>
      <c r="F47" s="114">
        <v>1916</v>
      </c>
      <c r="G47" s="114">
        <v>1924</v>
      </c>
      <c r="H47" s="114">
        <v>1821</v>
      </c>
      <c r="I47" s="140">
        <v>1816</v>
      </c>
      <c r="J47" s="115">
        <v>99</v>
      </c>
      <c r="K47" s="116">
        <v>5.4515418502202646</v>
      </c>
    </row>
    <row r="48" spans="1:11" ht="14.1" customHeight="1" x14ac:dyDescent="0.2">
      <c r="A48" s="306">
        <v>62</v>
      </c>
      <c r="B48" s="307" t="s">
        <v>270</v>
      </c>
      <c r="C48" s="308"/>
      <c r="D48" s="113">
        <v>5.0243398330205871</v>
      </c>
      <c r="E48" s="115">
        <v>3695</v>
      </c>
      <c r="F48" s="114">
        <v>3722</v>
      </c>
      <c r="G48" s="114">
        <v>3784</v>
      </c>
      <c r="H48" s="114">
        <v>3734</v>
      </c>
      <c r="I48" s="140">
        <v>3700</v>
      </c>
      <c r="J48" s="115">
        <v>-5</v>
      </c>
      <c r="K48" s="116">
        <v>-0.13513513513513514</v>
      </c>
    </row>
    <row r="49" spans="1:11" ht="14.1" customHeight="1" x14ac:dyDescent="0.2">
      <c r="A49" s="306">
        <v>63</v>
      </c>
      <c r="B49" s="307" t="s">
        <v>271</v>
      </c>
      <c r="C49" s="308"/>
      <c r="D49" s="113">
        <v>1.2061135133665117</v>
      </c>
      <c r="E49" s="115">
        <v>887</v>
      </c>
      <c r="F49" s="114">
        <v>892</v>
      </c>
      <c r="G49" s="114">
        <v>886</v>
      </c>
      <c r="H49" s="114">
        <v>865</v>
      </c>
      <c r="I49" s="140">
        <v>866</v>
      </c>
      <c r="J49" s="115">
        <v>21</v>
      </c>
      <c r="K49" s="116">
        <v>2.4249422632794455</v>
      </c>
    </row>
    <row r="50" spans="1:11" ht="14.1" customHeight="1" x14ac:dyDescent="0.2">
      <c r="A50" s="306" t="s">
        <v>272</v>
      </c>
      <c r="B50" s="307" t="s">
        <v>273</v>
      </c>
      <c r="C50" s="308"/>
      <c r="D50" s="113">
        <v>0.1495743928639417</v>
      </c>
      <c r="E50" s="115">
        <v>110</v>
      </c>
      <c r="F50" s="114">
        <v>114</v>
      </c>
      <c r="G50" s="114">
        <v>117</v>
      </c>
      <c r="H50" s="114">
        <v>105</v>
      </c>
      <c r="I50" s="140">
        <v>104</v>
      </c>
      <c r="J50" s="115">
        <v>6</v>
      </c>
      <c r="K50" s="116">
        <v>5.7692307692307692</v>
      </c>
    </row>
    <row r="51" spans="1:11" ht="14.1" customHeight="1" x14ac:dyDescent="0.2">
      <c r="A51" s="306" t="s">
        <v>274</v>
      </c>
      <c r="B51" s="307" t="s">
        <v>275</v>
      </c>
      <c r="C51" s="308"/>
      <c r="D51" s="113">
        <v>0.83761660003807348</v>
      </c>
      <c r="E51" s="115">
        <v>616</v>
      </c>
      <c r="F51" s="114">
        <v>617</v>
      </c>
      <c r="G51" s="114">
        <v>612</v>
      </c>
      <c r="H51" s="114">
        <v>620</v>
      </c>
      <c r="I51" s="140">
        <v>626</v>
      </c>
      <c r="J51" s="115">
        <v>-10</v>
      </c>
      <c r="K51" s="116">
        <v>-1.5974440894568691</v>
      </c>
    </row>
    <row r="52" spans="1:11" ht="14.1" customHeight="1" x14ac:dyDescent="0.2">
      <c r="A52" s="306">
        <v>71</v>
      </c>
      <c r="B52" s="307" t="s">
        <v>276</v>
      </c>
      <c r="C52" s="308"/>
      <c r="D52" s="113">
        <v>9.9018248075929396</v>
      </c>
      <c r="E52" s="115">
        <v>7282</v>
      </c>
      <c r="F52" s="114">
        <v>7327</v>
      </c>
      <c r="G52" s="114">
        <v>7332</v>
      </c>
      <c r="H52" s="114">
        <v>7181</v>
      </c>
      <c r="I52" s="140">
        <v>7208</v>
      </c>
      <c r="J52" s="115">
        <v>74</v>
      </c>
      <c r="K52" s="116">
        <v>1.0266370699223086</v>
      </c>
    </row>
    <row r="53" spans="1:11" ht="14.1" customHeight="1" x14ac:dyDescent="0.2">
      <c r="A53" s="306" t="s">
        <v>277</v>
      </c>
      <c r="B53" s="307" t="s">
        <v>278</v>
      </c>
      <c r="C53" s="308"/>
      <c r="D53" s="113">
        <v>3.6618530907508635</v>
      </c>
      <c r="E53" s="115">
        <v>2693</v>
      </c>
      <c r="F53" s="114">
        <v>2702</v>
      </c>
      <c r="G53" s="114">
        <v>2728</v>
      </c>
      <c r="H53" s="114">
        <v>2652</v>
      </c>
      <c r="I53" s="140">
        <v>2677</v>
      </c>
      <c r="J53" s="115">
        <v>16</v>
      </c>
      <c r="K53" s="116">
        <v>0.59768397459843103</v>
      </c>
    </row>
    <row r="54" spans="1:11" ht="14.1" customHeight="1" x14ac:dyDescent="0.2">
      <c r="A54" s="306" t="s">
        <v>279</v>
      </c>
      <c r="B54" s="307" t="s">
        <v>280</v>
      </c>
      <c r="C54" s="308"/>
      <c r="D54" s="113">
        <v>5.4254711593375218</v>
      </c>
      <c r="E54" s="115">
        <v>3990</v>
      </c>
      <c r="F54" s="114">
        <v>4029</v>
      </c>
      <c r="G54" s="114">
        <v>4000</v>
      </c>
      <c r="H54" s="114">
        <v>3947</v>
      </c>
      <c r="I54" s="140">
        <v>3946</v>
      </c>
      <c r="J54" s="115">
        <v>44</v>
      </c>
      <c r="K54" s="116">
        <v>1.1150532184490622</v>
      </c>
    </row>
    <row r="55" spans="1:11" ht="14.1" customHeight="1" x14ac:dyDescent="0.2">
      <c r="A55" s="306">
        <v>72</v>
      </c>
      <c r="B55" s="307" t="s">
        <v>281</v>
      </c>
      <c r="C55" s="308"/>
      <c r="D55" s="113">
        <v>3.1016290011150089</v>
      </c>
      <c r="E55" s="115">
        <v>2281</v>
      </c>
      <c r="F55" s="114">
        <v>2305</v>
      </c>
      <c r="G55" s="114">
        <v>2293</v>
      </c>
      <c r="H55" s="114">
        <v>2257</v>
      </c>
      <c r="I55" s="140">
        <v>2282</v>
      </c>
      <c r="J55" s="115">
        <v>-1</v>
      </c>
      <c r="K55" s="116">
        <v>-4.3821209465381247E-2</v>
      </c>
    </row>
    <row r="56" spans="1:11" ht="14.1" customHeight="1" x14ac:dyDescent="0.2">
      <c r="A56" s="306" t="s">
        <v>282</v>
      </c>
      <c r="B56" s="307" t="s">
        <v>283</v>
      </c>
      <c r="C56" s="308"/>
      <c r="D56" s="113">
        <v>1.4413532403252562</v>
      </c>
      <c r="E56" s="115">
        <v>1060</v>
      </c>
      <c r="F56" s="114">
        <v>1070</v>
      </c>
      <c r="G56" s="114">
        <v>1060</v>
      </c>
      <c r="H56" s="114">
        <v>1039</v>
      </c>
      <c r="I56" s="140">
        <v>1052</v>
      </c>
      <c r="J56" s="115">
        <v>8</v>
      </c>
      <c r="K56" s="116">
        <v>0.76045627376425851</v>
      </c>
    </row>
    <row r="57" spans="1:11" ht="14.1" customHeight="1" x14ac:dyDescent="0.2">
      <c r="A57" s="306" t="s">
        <v>284</v>
      </c>
      <c r="B57" s="307" t="s">
        <v>285</v>
      </c>
      <c r="C57" s="308"/>
      <c r="D57" s="113">
        <v>1.0089472682276794</v>
      </c>
      <c r="E57" s="115">
        <v>742</v>
      </c>
      <c r="F57" s="114">
        <v>752</v>
      </c>
      <c r="G57" s="114">
        <v>741</v>
      </c>
      <c r="H57" s="114">
        <v>745</v>
      </c>
      <c r="I57" s="140">
        <v>745</v>
      </c>
      <c r="J57" s="115">
        <v>-3</v>
      </c>
      <c r="K57" s="116">
        <v>-0.40268456375838924</v>
      </c>
    </row>
    <row r="58" spans="1:11" ht="14.1" customHeight="1" x14ac:dyDescent="0.2">
      <c r="A58" s="306">
        <v>73</v>
      </c>
      <c r="B58" s="307" t="s">
        <v>286</v>
      </c>
      <c r="C58" s="308"/>
      <c r="D58" s="113">
        <v>1.6861113377389791</v>
      </c>
      <c r="E58" s="115">
        <v>1240</v>
      </c>
      <c r="F58" s="114">
        <v>1247</v>
      </c>
      <c r="G58" s="114">
        <v>1235</v>
      </c>
      <c r="H58" s="114">
        <v>1212</v>
      </c>
      <c r="I58" s="140">
        <v>1221</v>
      </c>
      <c r="J58" s="115">
        <v>19</v>
      </c>
      <c r="K58" s="116">
        <v>1.5561015561015561</v>
      </c>
    </row>
    <row r="59" spans="1:11" ht="14.1" customHeight="1" x14ac:dyDescent="0.2">
      <c r="A59" s="306" t="s">
        <v>287</v>
      </c>
      <c r="B59" s="307" t="s">
        <v>288</v>
      </c>
      <c r="C59" s="308"/>
      <c r="D59" s="113">
        <v>1.331212096489081</v>
      </c>
      <c r="E59" s="115">
        <v>979</v>
      </c>
      <c r="F59" s="114">
        <v>985</v>
      </c>
      <c r="G59" s="114">
        <v>971</v>
      </c>
      <c r="H59" s="114">
        <v>954</v>
      </c>
      <c r="I59" s="140">
        <v>968</v>
      </c>
      <c r="J59" s="115">
        <v>11</v>
      </c>
      <c r="K59" s="116">
        <v>1.1363636363636365</v>
      </c>
    </row>
    <row r="60" spans="1:11" ht="14.1" customHeight="1" x14ac:dyDescent="0.2">
      <c r="A60" s="306">
        <v>81</v>
      </c>
      <c r="B60" s="307" t="s">
        <v>289</v>
      </c>
      <c r="C60" s="308"/>
      <c r="D60" s="113">
        <v>6.9824046123303694</v>
      </c>
      <c r="E60" s="115">
        <v>5135</v>
      </c>
      <c r="F60" s="114">
        <v>5140</v>
      </c>
      <c r="G60" s="114">
        <v>5133</v>
      </c>
      <c r="H60" s="114">
        <v>4947</v>
      </c>
      <c r="I60" s="140">
        <v>4968</v>
      </c>
      <c r="J60" s="115">
        <v>167</v>
      </c>
      <c r="K60" s="116">
        <v>3.361513687600644</v>
      </c>
    </row>
    <row r="61" spans="1:11" ht="14.1" customHeight="1" x14ac:dyDescent="0.2">
      <c r="A61" s="306" t="s">
        <v>290</v>
      </c>
      <c r="B61" s="307" t="s">
        <v>291</v>
      </c>
      <c r="C61" s="308"/>
      <c r="D61" s="113">
        <v>1.9199912974898696</v>
      </c>
      <c r="E61" s="115">
        <v>1412</v>
      </c>
      <c r="F61" s="114">
        <v>1405</v>
      </c>
      <c r="G61" s="114">
        <v>1413</v>
      </c>
      <c r="H61" s="114">
        <v>1321</v>
      </c>
      <c r="I61" s="140">
        <v>1358</v>
      </c>
      <c r="J61" s="115">
        <v>54</v>
      </c>
      <c r="K61" s="116">
        <v>3.9764359351988219</v>
      </c>
    </row>
    <row r="62" spans="1:11" ht="14.1" customHeight="1" x14ac:dyDescent="0.2">
      <c r="A62" s="306" t="s">
        <v>292</v>
      </c>
      <c r="B62" s="307" t="s">
        <v>293</v>
      </c>
      <c r="C62" s="308"/>
      <c r="D62" s="113">
        <v>2.8908650838976366</v>
      </c>
      <c r="E62" s="115">
        <v>2126</v>
      </c>
      <c r="F62" s="114">
        <v>2135</v>
      </c>
      <c r="G62" s="114">
        <v>2122</v>
      </c>
      <c r="H62" s="114">
        <v>2057</v>
      </c>
      <c r="I62" s="140">
        <v>2057</v>
      </c>
      <c r="J62" s="115">
        <v>69</v>
      </c>
      <c r="K62" s="116">
        <v>3.3543996110841032</v>
      </c>
    </row>
    <row r="63" spans="1:11" ht="14.1" customHeight="1" x14ac:dyDescent="0.2">
      <c r="A63" s="306"/>
      <c r="B63" s="307" t="s">
        <v>294</v>
      </c>
      <c r="C63" s="308"/>
      <c r="D63" s="113">
        <v>2.5046911968670962</v>
      </c>
      <c r="E63" s="115">
        <v>1842</v>
      </c>
      <c r="F63" s="114">
        <v>1854</v>
      </c>
      <c r="G63" s="114">
        <v>1849</v>
      </c>
      <c r="H63" s="114">
        <v>1792</v>
      </c>
      <c r="I63" s="140">
        <v>1792</v>
      </c>
      <c r="J63" s="115">
        <v>50</v>
      </c>
      <c r="K63" s="116">
        <v>2.7901785714285716</v>
      </c>
    </row>
    <row r="64" spans="1:11" ht="14.1" customHeight="1" x14ac:dyDescent="0.2">
      <c r="A64" s="306" t="s">
        <v>295</v>
      </c>
      <c r="B64" s="307" t="s">
        <v>296</v>
      </c>
      <c r="C64" s="308"/>
      <c r="D64" s="113">
        <v>0.57246199450654045</v>
      </c>
      <c r="E64" s="115">
        <v>421</v>
      </c>
      <c r="F64" s="114">
        <v>416</v>
      </c>
      <c r="G64" s="114">
        <v>417</v>
      </c>
      <c r="H64" s="114">
        <v>414</v>
      </c>
      <c r="I64" s="140">
        <v>409</v>
      </c>
      <c r="J64" s="115">
        <v>12</v>
      </c>
      <c r="K64" s="116">
        <v>2.9339853300733498</v>
      </c>
    </row>
    <row r="65" spans="1:11" ht="14.1" customHeight="1" x14ac:dyDescent="0.2">
      <c r="A65" s="306" t="s">
        <v>297</v>
      </c>
      <c r="B65" s="307" t="s">
        <v>298</v>
      </c>
      <c r="C65" s="308"/>
      <c r="D65" s="113">
        <v>0.73155475782546031</v>
      </c>
      <c r="E65" s="115">
        <v>538</v>
      </c>
      <c r="F65" s="114">
        <v>535</v>
      </c>
      <c r="G65" s="114">
        <v>524</v>
      </c>
      <c r="H65" s="114">
        <v>504</v>
      </c>
      <c r="I65" s="140">
        <v>503</v>
      </c>
      <c r="J65" s="115">
        <v>35</v>
      </c>
      <c r="K65" s="116">
        <v>6.9582504970178922</v>
      </c>
    </row>
    <row r="66" spans="1:11" ht="14.1" customHeight="1" x14ac:dyDescent="0.2">
      <c r="A66" s="306">
        <v>82</v>
      </c>
      <c r="B66" s="307" t="s">
        <v>299</v>
      </c>
      <c r="C66" s="308"/>
      <c r="D66" s="113">
        <v>1.9199912974898696</v>
      </c>
      <c r="E66" s="115">
        <v>1412</v>
      </c>
      <c r="F66" s="114">
        <v>1415</v>
      </c>
      <c r="G66" s="114">
        <v>1420</v>
      </c>
      <c r="H66" s="114">
        <v>1353</v>
      </c>
      <c r="I66" s="140">
        <v>1341</v>
      </c>
      <c r="J66" s="115">
        <v>71</v>
      </c>
      <c r="K66" s="116">
        <v>5.2945563012677104</v>
      </c>
    </row>
    <row r="67" spans="1:11" ht="14.1" customHeight="1" x14ac:dyDescent="0.2">
      <c r="A67" s="306" t="s">
        <v>300</v>
      </c>
      <c r="B67" s="307" t="s">
        <v>301</v>
      </c>
      <c r="C67" s="308"/>
      <c r="D67" s="113">
        <v>1.1748388675858692</v>
      </c>
      <c r="E67" s="115">
        <v>864</v>
      </c>
      <c r="F67" s="114">
        <v>856</v>
      </c>
      <c r="G67" s="114">
        <v>854</v>
      </c>
      <c r="H67" s="114">
        <v>826</v>
      </c>
      <c r="I67" s="140">
        <v>825</v>
      </c>
      <c r="J67" s="115">
        <v>39</v>
      </c>
      <c r="K67" s="116">
        <v>4.7272727272727275</v>
      </c>
    </row>
    <row r="68" spans="1:11" ht="14.1" customHeight="1" x14ac:dyDescent="0.2">
      <c r="A68" s="306" t="s">
        <v>302</v>
      </c>
      <c r="B68" s="307" t="s">
        <v>303</v>
      </c>
      <c r="C68" s="308"/>
      <c r="D68" s="113">
        <v>0.4704794539174893</v>
      </c>
      <c r="E68" s="115">
        <v>346</v>
      </c>
      <c r="F68" s="114">
        <v>356</v>
      </c>
      <c r="G68" s="114">
        <v>362</v>
      </c>
      <c r="H68" s="114">
        <v>329</v>
      </c>
      <c r="I68" s="140">
        <v>324</v>
      </c>
      <c r="J68" s="115">
        <v>22</v>
      </c>
      <c r="K68" s="116">
        <v>6.7901234567901234</v>
      </c>
    </row>
    <row r="69" spans="1:11" ht="14.1" customHeight="1" x14ac:dyDescent="0.2">
      <c r="A69" s="306">
        <v>83</v>
      </c>
      <c r="B69" s="307" t="s">
        <v>304</v>
      </c>
      <c r="C69" s="308"/>
      <c r="D69" s="113">
        <v>4.9345951973022215</v>
      </c>
      <c r="E69" s="115">
        <v>3629</v>
      </c>
      <c r="F69" s="114">
        <v>3652</v>
      </c>
      <c r="G69" s="114">
        <v>3620</v>
      </c>
      <c r="H69" s="114">
        <v>3534</v>
      </c>
      <c r="I69" s="140">
        <v>3535</v>
      </c>
      <c r="J69" s="115">
        <v>94</v>
      </c>
      <c r="K69" s="116">
        <v>2.659123055162659</v>
      </c>
    </row>
    <row r="70" spans="1:11" ht="14.1" customHeight="1" x14ac:dyDescent="0.2">
      <c r="A70" s="306" t="s">
        <v>305</v>
      </c>
      <c r="B70" s="307" t="s">
        <v>306</v>
      </c>
      <c r="C70" s="308"/>
      <c r="D70" s="113">
        <v>4.1540888199940174</v>
      </c>
      <c r="E70" s="115">
        <v>3055</v>
      </c>
      <c r="F70" s="114">
        <v>3083</v>
      </c>
      <c r="G70" s="114">
        <v>3058</v>
      </c>
      <c r="H70" s="114">
        <v>2967</v>
      </c>
      <c r="I70" s="140">
        <v>2981</v>
      </c>
      <c r="J70" s="115">
        <v>74</v>
      </c>
      <c r="K70" s="116">
        <v>2.4823884602482389</v>
      </c>
    </row>
    <row r="71" spans="1:11" ht="14.1" customHeight="1" x14ac:dyDescent="0.2">
      <c r="A71" s="306"/>
      <c r="B71" s="307" t="s">
        <v>307</v>
      </c>
      <c r="C71" s="308"/>
      <c r="D71" s="113">
        <v>2.0899621984716217</v>
      </c>
      <c r="E71" s="115">
        <v>1537</v>
      </c>
      <c r="F71" s="114">
        <v>1561</v>
      </c>
      <c r="G71" s="114">
        <v>1545</v>
      </c>
      <c r="H71" s="114">
        <v>1481</v>
      </c>
      <c r="I71" s="140">
        <v>1494</v>
      </c>
      <c r="J71" s="115">
        <v>43</v>
      </c>
      <c r="K71" s="116">
        <v>2.8781793842034804</v>
      </c>
    </row>
    <row r="72" spans="1:11" ht="14.1" customHeight="1" x14ac:dyDescent="0.2">
      <c r="A72" s="306">
        <v>84</v>
      </c>
      <c r="B72" s="307" t="s">
        <v>308</v>
      </c>
      <c r="C72" s="308"/>
      <c r="D72" s="113">
        <v>1.2115525821979276</v>
      </c>
      <c r="E72" s="115">
        <v>891</v>
      </c>
      <c r="F72" s="114">
        <v>907</v>
      </c>
      <c r="G72" s="114">
        <v>892</v>
      </c>
      <c r="H72" s="114">
        <v>905</v>
      </c>
      <c r="I72" s="140">
        <v>898</v>
      </c>
      <c r="J72" s="115">
        <v>-7</v>
      </c>
      <c r="K72" s="116">
        <v>-0.77951002227171495</v>
      </c>
    </row>
    <row r="73" spans="1:11" ht="14.1" customHeight="1" x14ac:dyDescent="0.2">
      <c r="A73" s="306" t="s">
        <v>309</v>
      </c>
      <c r="B73" s="307" t="s">
        <v>310</v>
      </c>
      <c r="C73" s="308"/>
      <c r="D73" s="113">
        <v>0.2379592613744527</v>
      </c>
      <c r="E73" s="115">
        <v>175</v>
      </c>
      <c r="F73" s="114">
        <v>187</v>
      </c>
      <c r="G73" s="114">
        <v>176</v>
      </c>
      <c r="H73" s="114">
        <v>193</v>
      </c>
      <c r="I73" s="140">
        <v>188</v>
      </c>
      <c r="J73" s="115">
        <v>-13</v>
      </c>
      <c r="K73" s="116">
        <v>-6.9148936170212769</v>
      </c>
    </row>
    <row r="74" spans="1:11" ht="14.1" customHeight="1" x14ac:dyDescent="0.2">
      <c r="A74" s="306" t="s">
        <v>311</v>
      </c>
      <c r="B74" s="307" t="s">
        <v>312</v>
      </c>
      <c r="C74" s="308"/>
      <c r="D74" s="113">
        <v>0.24203856299801474</v>
      </c>
      <c r="E74" s="115">
        <v>178</v>
      </c>
      <c r="F74" s="114">
        <v>181</v>
      </c>
      <c r="G74" s="114">
        <v>181</v>
      </c>
      <c r="H74" s="114">
        <v>179</v>
      </c>
      <c r="I74" s="140">
        <v>180</v>
      </c>
      <c r="J74" s="115">
        <v>-2</v>
      </c>
      <c r="K74" s="116">
        <v>-1.1111111111111112</v>
      </c>
    </row>
    <row r="75" spans="1:11" ht="14.1" customHeight="1" x14ac:dyDescent="0.2">
      <c r="A75" s="306" t="s">
        <v>313</v>
      </c>
      <c r="B75" s="307" t="s">
        <v>314</v>
      </c>
      <c r="C75" s="308"/>
      <c r="D75" s="113">
        <v>0.32362459546925565</v>
      </c>
      <c r="E75" s="115">
        <v>238</v>
      </c>
      <c r="F75" s="114">
        <v>244</v>
      </c>
      <c r="G75" s="114">
        <v>241</v>
      </c>
      <c r="H75" s="114">
        <v>245</v>
      </c>
      <c r="I75" s="140">
        <v>243</v>
      </c>
      <c r="J75" s="115">
        <v>-5</v>
      </c>
      <c r="K75" s="116">
        <v>-2.0576131687242798</v>
      </c>
    </row>
    <row r="76" spans="1:11" ht="14.1" customHeight="1" x14ac:dyDescent="0.2">
      <c r="A76" s="306">
        <v>91</v>
      </c>
      <c r="B76" s="307" t="s">
        <v>315</v>
      </c>
      <c r="C76" s="308"/>
      <c r="D76" s="113">
        <v>0.17540996981316798</v>
      </c>
      <c r="E76" s="115">
        <v>129</v>
      </c>
      <c r="F76" s="114">
        <v>124</v>
      </c>
      <c r="G76" s="114">
        <v>129</v>
      </c>
      <c r="H76" s="114">
        <v>114</v>
      </c>
      <c r="I76" s="140">
        <v>111</v>
      </c>
      <c r="J76" s="115">
        <v>18</v>
      </c>
      <c r="K76" s="116">
        <v>16.216216216216218</v>
      </c>
    </row>
    <row r="77" spans="1:11" ht="14.1" customHeight="1" x14ac:dyDescent="0.2">
      <c r="A77" s="306">
        <v>92</v>
      </c>
      <c r="B77" s="307" t="s">
        <v>316</v>
      </c>
      <c r="C77" s="308"/>
      <c r="D77" s="113">
        <v>0.4854368932038835</v>
      </c>
      <c r="E77" s="115">
        <v>357</v>
      </c>
      <c r="F77" s="114">
        <v>350</v>
      </c>
      <c r="G77" s="114">
        <v>349</v>
      </c>
      <c r="H77" s="114">
        <v>342</v>
      </c>
      <c r="I77" s="140">
        <v>338</v>
      </c>
      <c r="J77" s="115">
        <v>19</v>
      </c>
      <c r="K77" s="116">
        <v>5.6213017751479288</v>
      </c>
    </row>
    <row r="78" spans="1:11" ht="14.1" customHeight="1" x14ac:dyDescent="0.2">
      <c r="A78" s="306">
        <v>93</v>
      </c>
      <c r="B78" s="307" t="s">
        <v>317</v>
      </c>
      <c r="C78" s="308"/>
      <c r="D78" s="113">
        <v>0.1332571863696935</v>
      </c>
      <c r="E78" s="115">
        <v>98</v>
      </c>
      <c r="F78" s="114">
        <v>95</v>
      </c>
      <c r="G78" s="114">
        <v>100</v>
      </c>
      <c r="H78" s="114">
        <v>96</v>
      </c>
      <c r="I78" s="140">
        <v>96</v>
      </c>
      <c r="J78" s="115">
        <v>2</v>
      </c>
      <c r="K78" s="116">
        <v>2.0833333333333335</v>
      </c>
    </row>
    <row r="79" spans="1:11" ht="14.1" customHeight="1" x14ac:dyDescent="0.2">
      <c r="A79" s="306">
        <v>94</v>
      </c>
      <c r="B79" s="307" t="s">
        <v>318</v>
      </c>
      <c r="C79" s="308"/>
      <c r="D79" s="113">
        <v>6.118952435343069E-2</v>
      </c>
      <c r="E79" s="115">
        <v>45</v>
      </c>
      <c r="F79" s="114">
        <v>47</v>
      </c>
      <c r="G79" s="114">
        <v>59</v>
      </c>
      <c r="H79" s="114">
        <v>47</v>
      </c>
      <c r="I79" s="140">
        <v>59</v>
      </c>
      <c r="J79" s="115">
        <v>-14</v>
      </c>
      <c r="K79" s="116">
        <v>-23.728813559322035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1.0891735334910664</v>
      </c>
      <c r="E81" s="143">
        <v>801</v>
      </c>
      <c r="F81" s="144">
        <v>808</v>
      </c>
      <c r="G81" s="144">
        <v>813</v>
      </c>
      <c r="H81" s="144">
        <v>788</v>
      </c>
      <c r="I81" s="145">
        <v>787</v>
      </c>
      <c r="J81" s="143">
        <v>14</v>
      </c>
      <c r="K81" s="146">
        <v>1.7789072426937738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19159</v>
      </c>
      <c r="E12" s="114">
        <v>19829</v>
      </c>
      <c r="F12" s="114">
        <v>19959</v>
      </c>
      <c r="G12" s="114">
        <v>20264</v>
      </c>
      <c r="H12" s="140">
        <v>19781</v>
      </c>
      <c r="I12" s="115">
        <v>-622</v>
      </c>
      <c r="J12" s="116">
        <v>-3.1444315252009503</v>
      </c>
      <c r="K12"/>
      <c r="L12"/>
      <c r="M12"/>
      <c r="N12"/>
      <c r="O12"/>
      <c r="P12"/>
    </row>
    <row r="13" spans="1:16" s="110" customFormat="1" ht="14.45" customHeight="1" x14ac:dyDescent="0.2">
      <c r="A13" s="120" t="s">
        <v>105</v>
      </c>
      <c r="B13" s="119" t="s">
        <v>106</v>
      </c>
      <c r="C13" s="113">
        <v>42.450023487655933</v>
      </c>
      <c r="D13" s="115">
        <v>8133</v>
      </c>
      <c r="E13" s="114">
        <v>8260</v>
      </c>
      <c r="F13" s="114">
        <v>8355</v>
      </c>
      <c r="G13" s="114">
        <v>8417</v>
      </c>
      <c r="H13" s="140">
        <v>8236</v>
      </c>
      <c r="I13" s="115">
        <v>-103</v>
      </c>
      <c r="J13" s="116">
        <v>-1.2506070908207867</v>
      </c>
      <c r="K13"/>
      <c r="L13"/>
      <c r="M13"/>
      <c r="N13"/>
      <c r="O13"/>
      <c r="P13"/>
    </row>
    <row r="14" spans="1:16" s="110" customFormat="1" ht="14.45" customHeight="1" x14ac:dyDescent="0.2">
      <c r="A14" s="120"/>
      <c r="B14" s="119" t="s">
        <v>107</v>
      </c>
      <c r="C14" s="113">
        <v>57.549976512344067</v>
      </c>
      <c r="D14" s="115">
        <v>11026</v>
      </c>
      <c r="E14" s="114">
        <v>11569</v>
      </c>
      <c r="F14" s="114">
        <v>11604</v>
      </c>
      <c r="G14" s="114">
        <v>11847</v>
      </c>
      <c r="H14" s="140">
        <v>11545</v>
      </c>
      <c r="I14" s="115">
        <v>-519</v>
      </c>
      <c r="J14" s="116">
        <v>-4.4954525768731051</v>
      </c>
      <c r="K14"/>
      <c r="L14"/>
      <c r="M14"/>
      <c r="N14"/>
      <c r="O14"/>
      <c r="P14"/>
    </row>
    <row r="15" spans="1:16" s="110" customFormat="1" ht="14.45" customHeight="1" x14ac:dyDescent="0.2">
      <c r="A15" s="118" t="s">
        <v>105</v>
      </c>
      <c r="B15" s="121" t="s">
        <v>108</v>
      </c>
      <c r="C15" s="113">
        <v>19.875776397515526</v>
      </c>
      <c r="D15" s="115">
        <v>3808</v>
      </c>
      <c r="E15" s="114">
        <v>4076</v>
      </c>
      <c r="F15" s="114">
        <v>4038</v>
      </c>
      <c r="G15" s="114">
        <v>4335</v>
      </c>
      <c r="H15" s="140">
        <v>4017</v>
      </c>
      <c r="I15" s="115">
        <v>-209</v>
      </c>
      <c r="J15" s="116">
        <v>-5.2028877271595722</v>
      </c>
      <c r="K15"/>
      <c r="L15"/>
      <c r="M15"/>
      <c r="N15"/>
      <c r="O15"/>
      <c r="P15"/>
    </row>
    <row r="16" spans="1:16" s="110" customFormat="1" ht="14.45" customHeight="1" x14ac:dyDescent="0.2">
      <c r="A16" s="118"/>
      <c r="B16" s="121" t="s">
        <v>109</v>
      </c>
      <c r="C16" s="113">
        <v>47.272822172347198</v>
      </c>
      <c r="D16" s="115">
        <v>9057</v>
      </c>
      <c r="E16" s="114">
        <v>9388</v>
      </c>
      <c r="F16" s="114">
        <v>9486</v>
      </c>
      <c r="G16" s="114">
        <v>9555</v>
      </c>
      <c r="H16" s="140">
        <v>9560</v>
      </c>
      <c r="I16" s="115">
        <v>-503</v>
      </c>
      <c r="J16" s="116">
        <v>-5.2615062761506275</v>
      </c>
      <c r="K16"/>
      <c r="L16"/>
      <c r="M16"/>
      <c r="N16"/>
      <c r="O16"/>
      <c r="P16"/>
    </row>
    <row r="17" spans="1:16" s="110" customFormat="1" ht="14.45" customHeight="1" x14ac:dyDescent="0.2">
      <c r="A17" s="118"/>
      <c r="B17" s="121" t="s">
        <v>110</v>
      </c>
      <c r="C17" s="113">
        <v>17.537449762513702</v>
      </c>
      <c r="D17" s="115">
        <v>3360</v>
      </c>
      <c r="E17" s="114">
        <v>3394</v>
      </c>
      <c r="F17" s="114">
        <v>3472</v>
      </c>
      <c r="G17" s="114">
        <v>3456</v>
      </c>
      <c r="H17" s="140">
        <v>3356</v>
      </c>
      <c r="I17" s="115">
        <v>4</v>
      </c>
      <c r="J17" s="116">
        <v>0.11918951132300358</v>
      </c>
      <c r="K17"/>
      <c r="L17"/>
      <c r="M17"/>
      <c r="N17"/>
      <c r="O17"/>
      <c r="P17"/>
    </row>
    <row r="18" spans="1:16" s="110" customFormat="1" ht="14.45" customHeight="1" x14ac:dyDescent="0.2">
      <c r="A18" s="120"/>
      <c r="B18" s="121" t="s">
        <v>111</v>
      </c>
      <c r="C18" s="113">
        <v>15.313951667623572</v>
      </c>
      <c r="D18" s="115">
        <v>2934</v>
      </c>
      <c r="E18" s="114">
        <v>2971</v>
      </c>
      <c r="F18" s="114">
        <v>2963</v>
      </c>
      <c r="G18" s="114">
        <v>2918</v>
      </c>
      <c r="H18" s="140">
        <v>2848</v>
      </c>
      <c r="I18" s="115">
        <v>86</v>
      </c>
      <c r="J18" s="116">
        <v>3.0196629213483148</v>
      </c>
      <c r="K18"/>
      <c r="L18"/>
      <c r="M18"/>
      <c r="N18"/>
      <c r="O18"/>
      <c r="P18"/>
    </row>
    <row r="19" spans="1:16" s="110" customFormat="1" ht="14.45" customHeight="1" x14ac:dyDescent="0.2">
      <c r="A19" s="120"/>
      <c r="B19" s="121" t="s">
        <v>112</v>
      </c>
      <c r="C19" s="113">
        <v>1.5188684169319902</v>
      </c>
      <c r="D19" s="115">
        <v>291</v>
      </c>
      <c r="E19" s="114">
        <v>281</v>
      </c>
      <c r="F19" s="114">
        <v>312</v>
      </c>
      <c r="G19" s="114">
        <v>268</v>
      </c>
      <c r="H19" s="140">
        <v>256</v>
      </c>
      <c r="I19" s="115">
        <v>35</v>
      </c>
      <c r="J19" s="116">
        <v>13.671875</v>
      </c>
      <c r="K19"/>
      <c r="L19"/>
      <c r="M19"/>
      <c r="N19"/>
      <c r="O19"/>
      <c r="P19"/>
    </row>
    <row r="20" spans="1:16" s="110" customFormat="1" ht="14.45" customHeight="1" x14ac:dyDescent="0.2">
      <c r="A20" s="120" t="s">
        <v>113</v>
      </c>
      <c r="B20" s="119" t="s">
        <v>116</v>
      </c>
      <c r="C20" s="113">
        <v>90.792838874680314</v>
      </c>
      <c r="D20" s="115">
        <v>17395</v>
      </c>
      <c r="E20" s="114">
        <v>18065</v>
      </c>
      <c r="F20" s="114">
        <v>18211</v>
      </c>
      <c r="G20" s="114">
        <v>18560</v>
      </c>
      <c r="H20" s="140">
        <v>18100</v>
      </c>
      <c r="I20" s="115">
        <v>-705</v>
      </c>
      <c r="J20" s="116">
        <v>-3.8950276243093924</v>
      </c>
      <c r="K20"/>
      <c r="L20"/>
      <c r="M20"/>
      <c r="N20"/>
      <c r="O20"/>
      <c r="P20"/>
    </row>
    <row r="21" spans="1:16" s="110" customFormat="1" ht="14.45" customHeight="1" x14ac:dyDescent="0.2">
      <c r="A21" s="123"/>
      <c r="B21" s="124" t="s">
        <v>117</v>
      </c>
      <c r="C21" s="125">
        <v>9.081893627016024</v>
      </c>
      <c r="D21" s="143">
        <v>1740</v>
      </c>
      <c r="E21" s="144">
        <v>1735</v>
      </c>
      <c r="F21" s="144">
        <v>1720</v>
      </c>
      <c r="G21" s="144">
        <v>1676</v>
      </c>
      <c r="H21" s="145">
        <v>1655</v>
      </c>
      <c r="I21" s="143">
        <v>85</v>
      </c>
      <c r="J21" s="146">
        <v>5.1359516616314203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18345</v>
      </c>
      <c r="E56" s="114">
        <v>18920</v>
      </c>
      <c r="F56" s="114">
        <v>19022</v>
      </c>
      <c r="G56" s="114">
        <v>19203</v>
      </c>
      <c r="H56" s="140">
        <v>18827</v>
      </c>
      <c r="I56" s="115">
        <v>-482</v>
      </c>
      <c r="J56" s="116">
        <v>-2.5601529717958251</v>
      </c>
      <c r="K56"/>
      <c r="L56"/>
      <c r="M56"/>
      <c r="N56"/>
      <c r="O56"/>
      <c r="P56"/>
    </row>
    <row r="57" spans="1:16" s="110" customFormat="1" ht="14.45" customHeight="1" x14ac:dyDescent="0.2">
      <c r="A57" s="120" t="s">
        <v>105</v>
      </c>
      <c r="B57" s="119" t="s">
        <v>106</v>
      </c>
      <c r="C57" s="113">
        <v>41.553556827473429</v>
      </c>
      <c r="D57" s="115">
        <v>7623</v>
      </c>
      <c r="E57" s="114">
        <v>7750</v>
      </c>
      <c r="F57" s="114">
        <v>7837</v>
      </c>
      <c r="G57" s="114">
        <v>7882</v>
      </c>
      <c r="H57" s="140">
        <v>7708</v>
      </c>
      <c r="I57" s="115">
        <v>-85</v>
      </c>
      <c r="J57" s="116">
        <v>-1.1027503892060198</v>
      </c>
    </row>
    <row r="58" spans="1:16" s="110" customFormat="1" ht="14.45" customHeight="1" x14ac:dyDescent="0.2">
      <c r="A58" s="120"/>
      <c r="B58" s="119" t="s">
        <v>107</v>
      </c>
      <c r="C58" s="113">
        <v>58.446443172526571</v>
      </c>
      <c r="D58" s="115">
        <v>10722</v>
      </c>
      <c r="E58" s="114">
        <v>11170</v>
      </c>
      <c r="F58" s="114">
        <v>11185</v>
      </c>
      <c r="G58" s="114">
        <v>11321</v>
      </c>
      <c r="H58" s="140">
        <v>11119</v>
      </c>
      <c r="I58" s="115">
        <v>-397</v>
      </c>
      <c r="J58" s="116">
        <v>-3.5704649698713915</v>
      </c>
    </row>
    <row r="59" spans="1:16" s="110" customFormat="1" ht="14.45" customHeight="1" x14ac:dyDescent="0.2">
      <c r="A59" s="118" t="s">
        <v>105</v>
      </c>
      <c r="B59" s="121" t="s">
        <v>108</v>
      </c>
      <c r="C59" s="113">
        <v>21.144726083401473</v>
      </c>
      <c r="D59" s="115">
        <v>3879</v>
      </c>
      <c r="E59" s="114">
        <v>4063</v>
      </c>
      <c r="F59" s="114">
        <v>4057</v>
      </c>
      <c r="G59" s="114">
        <v>4258</v>
      </c>
      <c r="H59" s="140">
        <v>3998</v>
      </c>
      <c r="I59" s="115">
        <v>-119</v>
      </c>
      <c r="J59" s="116">
        <v>-2.976488244122061</v>
      </c>
    </row>
    <row r="60" spans="1:16" s="110" customFormat="1" ht="14.45" customHeight="1" x14ac:dyDescent="0.2">
      <c r="A60" s="118"/>
      <c r="B60" s="121" t="s">
        <v>109</v>
      </c>
      <c r="C60" s="113">
        <v>46.977378032161354</v>
      </c>
      <c r="D60" s="115">
        <v>8618</v>
      </c>
      <c r="E60" s="114">
        <v>8923</v>
      </c>
      <c r="F60" s="114">
        <v>8981</v>
      </c>
      <c r="G60" s="114">
        <v>9015</v>
      </c>
      <c r="H60" s="140">
        <v>9024</v>
      </c>
      <c r="I60" s="115">
        <v>-406</v>
      </c>
      <c r="J60" s="116">
        <v>-4.499113475177305</v>
      </c>
    </row>
    <row r="61" spans="1:16" s="110" customFormat="1" ht="14.45" customHeight="1" x14ac:dyDescent="0.2">
      <c r="A61" s="118"/>
      <c r="B61" s="121" t="s">
        <v>110</v>
      </c>
      <c r="C61" s="113">
        <v>17.154538021259199</v>
      </c>
      <c r="D61" s="115">
        <v>3147</v>
      </c>
      <c r="E61" s="114">
        <v>3189</v>
      </c>
      <c r="F61" s="114">
        <v>3247</v>
      </c>
      <c r="G61" s="114">
        <v>3238</v>
      </c>
      <c r="H61" s="140">
        <v>3158</v>
      </c>
      <c r="I61" s="115">
        <v>-11</v>
      </c>
      <c r="J61" s="116">
        <v>-0.34832172260924638</v>
      </c>
    </row>
    <row r="62" spans="1:16" s="110" customFormat="1" ht="14.45" customHeight="1" x14ac:dyDescent="0.2">
      <c r="A62" s="120"/>
      <c r="B62" s="121" t="s">
        <v>111</v>
      </c>
      <c r="C62" s="113">
        <v>14.723357863177977</v>
      </c>
      <c r="D62" s="115">
        <v>2701</v>
      </c>
      <c r="E62" s="114">
        <v>2745</v>
      </c>
      <c r="F62" s="114">
        <v>2737</v>
      </c>
      <c r="G62" s="114">
        <v>2692</v>
      </c>
      <c r="H62" s="140">
        <v>2647</v>
      </c>
      <c r="I62" s="115">
        <v>54</v>
      </c>
      <c r="J62" s="116">
        <v>2.0400453343407632</v>
      </c>
    </row>
    <row r="63" spans="1:16" s="110" customFormat="1" ht="14.45" customHeight="1" x14ac:dyDescent="0.2">
      <c r="A63" s="120"/>
      <c r="B63" s="121" t="s">
        <v>112</v>
      </c>
      <c r="C63" s="113">
        <v>1.4390842191332789</v>
      </c>
      <c r="D63" s="115">
        <v>264</v>
      </c>
      <c r="E63" s="114">
        <v>255</v>
      </c>
      <c r="F63" s="114">
        <v>284</v>
      </c>
      <c r="G63" s="114">
        <v>236</v>
      </c>
      <c r="H63" s="140">
        <v>236</v>
      </c>
      <c r="I63" s="115">
        <v>28</v>
      </c>
      <c r="J63" s="116">
        <v>11.864406779661017</v>
      </c>
    </row>
    <row r="64" spans="1:16" s="110" customFormat="1" ht="14.45" customHeight="1" x14ac:dyDescent="0.2">
      <c r="A64" s="120" t="s">
        <v>113</v>
      </c>
      <c r="B64" s="119" t="s">
        <v>116</v>
      </c>
      <c r="C64" s="113">
        <v>90.253475061324608</v>
      </c>
      <c r="D64" s="115">
        <v>16557</v>
      </c>
      <c r="E64" s="114">
        <v>17142</v>
      </c>
      <c r="F64" s="114">
        <v>17261</v>
      </c>
      <c r="G64" s="114">
        <v>17480</v>
      </c>
      <c r="H64" s="140">
        <v>17153</v>
      </c>
      <c r="I64" s="115">
        <v>-596</v>
      </c>
      <c r="J64" s="116">
        <v>-3.4746108552439807</v>
      </c>
    </row>
    <row r="65" spans="1:10" s="110" customFormat="1" ht="14.45" customHeight="1" x14ac:dyDescent="0.2">
      <c r="A65" s="123"/>
      <c r="B65" s="124" t="s">
        <v>117</v>
      </c>
      <c r="C65" s="125">
        <v>9.6266012537476158</v>
      </c>
      <c r="D65" s="143">
        <v>1766</v>
      </c>
      <c r="E65" s="144">
        <v>1751</v>
      </c>
      <c r="F65" s="144">
        <v>1731</v>
      </c>
      <c r="G65" s="144">
        <v>1695</v>
      </c>
      <c r="H65" s="145">
        <v>1647</v>
      </c>
      <c r="I65" s="143">
        <v>119</v>
      </c>
      <c r="J65" s="146">
        <v>7.2252580449301762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19159</v>
      </c>
      <c r="G11" s="114">
        <v>19829</v>
      </c>
      <c r="H11" s="114">
        <v>19959</v>
      </c>
      <c r="I11" s="114">
        <v>20264</v>
      </c>
      <c r="J11" s="140">
        <v>19781</v>
      </c>
      <c r="K11" s="114">
        <v>-622</v>
      </c>
      <c r="L11" s="116">
        <v>-3.1444315252009503</v>
      </c>
    </row>
    <row r="12" spans="1:17" s="110" customFormat="1" ht="24" customHeight="1" x14ac:dyDescent="0.2">
      <c r="A12" s="604" t="s">
        <v>185</v>
      </c>
      <c r="B12" s="605"/>
      <c r="C12" s="605"/>
      <c r="D12" s="606"/>
      <c r="E12" s="113">
        <v>42.450023487655933</v>
      </c>
      <c r="F12" s="115">
        <v>8133</v>
      </c>
      <c r="G12" s="114">
        <v>8260</v>
      </c>
      <c r="H12" s="114">
        <v>8355</v>
      </c>
      <c r="I12" s="114">
        <v>8417</v>
      </c>
      <c r="J12" s="140">
        <v>8236</v>
      </c>
      <c r="K12" s="114">
        <v>-103</v>
      </c>
      <c r="L12" s="116">
        <v>-1.2506070908207867</v>
      </c>
    </row>
    <row r="13" spans="1:17" s="110" customFormat="1" ht="15" customHeight="1" x14ac:dyDescent="0.2">
      <c r="A13" s="120"/>
      <c r="B13" s="612" t="s">
        <v>107</v>
      </c>
      <c r="C13" s="612"/>
      <c r="E13" s="113">
        <v>57.549976512344067</v>
      </c>
      <c r="F13" s="115">
        <v>11026</v>
      </c>
      <c r="G13" s="114">
        <v>11569</v>
      </c>
      <c r="H13" s="114">
        <v>11604</v>
      </c>
      <c r="I13" s="114">
        <v>11847</v>
      </c>
      <c r="J13" s="140">
        <v>11545</v>
      </c>
      <c r="K13" s="114">
        <v>-519</v>
      </c>
      <c r="L13" s="116">
        <v>-4.4954525768731051</v>
      </c>
    </row>
    <row r="14" spans="1:17" s="110" customFormat="1" ht="22.5" customHeight="1" x14ac:dyDescent="0.2">
      <c r="A14" s="604" t="s">
        <v>186</v>
      </c>
      <c r="B14" s="605"/>
      <c r="C14" s="605"/>
      <c r="D14" s="606"/>
      <c r="E14" s="113">
        <v>19.875776397515526</v>
      </c>
      <c r="F14" s="115">
        <v>3808</v>
      </c>
      <c r="G14" s="114">
        <v>4076</v>
      </c>
      <c r="H14" s="114">
        <v>4038</v>
      </c>
      <c r="I14" s="114">
        <v>4335</v>
      </c>
      <c r="J14" s="140">
        <v>4017</v>
      </c>
      <c r="K14" s="114">
        <v>-209</v>
      </c>
      <c r="L14" s="116">
        <v>-5.2028877271595722</v>
      </c>
    </row>
    <row r="15" spans="1:17" s="110" customFormat="1" ht="15" customHeight="1" x14ac:dyDescent="0.2">
      <c r="A15" s="120"/>
      <c r="B15" s="119"/>
      <c r="C15" s="258" t="s">
        <v>106</v>
      </c>
      <c r="E15" s="113">
        <v>42.542016806722692</v>
      </c>
      <c r="F15" s="115">
        <v>1620</v>
      </c>
      <c r="G15" s="114">
        <v>1663</v>
      </c>
      <c r="H15" s="114">
        <v>1679</v>
      </c>
      <c r="I15" s="114">
        <v>1747</v>
      </c>
      <c r="J15" s="140">
        <v>1672</v>
      </c>
      <c r="K15" s="114">
        <v>-52</v>
      </c>
      <c r="L15" s="116">
        <v>-3.1100478468899522</v>
      </c>
    </row>
    <row r="16" spans="1:17" s="110" customFormat="1" ht="15" customHeight="1" x14ac:dyDescent="0.2">
      <c r="A16" s="120"/>
      <c r="B16" s="119"/>
      <c r="C16" s="258" t="s">
        <v>107</v>
      </c>
      <c r="E16" s="113">
        <v>57.457983193277308</v>
      </c>
      <c r="F16" s="115">
        <v>2188</v>
      </c>
      <c r="G16" s="114">
        <v>2413</v>
      </c>
      <c r="H16" s="114">
        <v>2359</v>
      </c>
      <c r="I16" s="114">
        <v>2588</v>
      </c>
      <c r="J16" s="140">
        <v>2345</v>
      </c>
      <c r="K16" s="114">
        <v>-157</v>
      </c>
      <c r="L16" s="116">
        <v>-6.6950959488272925</v>
      </c>
    </row>
    <row r="17" spans="1:12" s="110" customFormat="1" ht="15" customHeight="1" x14ac:dyDescent="0.2">
      <c r="A17" s="120"/>
      <c r="B17" s="121" t="s">
        <v>109</v>
      </c>
      <c r="C17" s="258"/>
      <c r="E17" s="113">
        <v>47.272822172347198</v>
      </c>
      <c r="F17" s="115">
        <v>9057</v>
      </c>
      <c r="G17" s="114">
        <v>9388</v>
      </c>
      <c r="H17" s="114">
        <v>9486</v>
      </c>
      <c r="I17" s="114">
        <v>9555</v>
      </c>
      <c r="J17" s="140">
        <v>9560</v>
      </c>
      <c r="K17" s="114">
        <v>-503</v>
      </c>
      <c r="L17" s="116">
        <v>-5.2615062761506275</v>
      </c>
    </row>
    <row r="18" spans="1:12" s="110" customFormat="1" ht="15" customHeight="1" x14ac:dyDescent="0.2">
      <c r="A18" s="120"/>
      <c r="B18" s="119"/>
      <c r="C18" s="258" t="s">
        <v>106</v>
      </c>
      <c r="E18" s="113">
        <v>39.383901954289499</v>
      </c>
      <c r="F18" s="115">
        <v>3567</v>
      </c>
      <c r="G18" s="114">
        <v>3622</v>
      </c>
      <c r="H18" s="114">
        <v>3655</v>
      </c>
      <c r="I18" s="114">
        <v>3676</v>
      </c>
      <c r="J18" s="140">
        <v>3658</v>
      </c>
      <c r="K18" s="114">
        <v>-91</v>
      </c>
      <c r="L18" s="116">
        <v>-2.4876981957353745</v>
      </c>
    </row>
    <row r="19" spans="1:12" s="110" customFormat="1" ht="15" customHeight="1" x14ac:dyDescent="0.2">
      <c r="A19" s="120"/>
      <c r="B19" s="119"/>
      <c r="C19" s="258" t="s">
        <v>107</v>
      </c>
      <c r="E19" s="113">
        <v>60.616098045710501</v>
      </c>
      <c r="F19" s="115">
        <v>5490</v>
      </c>
      <c r="G19" s="114">
        <v>5766</v>
      </c>
      <c r="H19" s="114">
        <v>5831</v>
      </c>
      <c r="I19" s="114">
        <v>5879</v>
      </c>
      <c r="J19" s="140">
        <v>5902</v>
      </c>
      <c r="K19" s="114">
        <v>-412</v>
      </c>
      <c r="L19" s="116">
        <v>-6.9806845137241611</v>
      </c>
    </row>
    <row r="20" spans="1:12" s="110" customFormat="1" ht="15" customHeight="1" x14ac:dyDescent="0.2">
      <c r="A20" s="120"/>
      <c r="B20" s="121" t="s">
        <v>110</v>
      </c>
      <c r="C20" s="258"/>
      <c r="E20" s="113">
        <v>17.537449762513702</v>
      </c>
      <c r="F20" s="115">
        <v>3360</v>
      </c>
      <c r="G20" s="114">
        <v>3394</v>
      </c>
      <c r="H20" s="114">
        <v>3472</v>
      </c>
      <c r="I20" s="114">
        <v>3456</v>
      </c>
      <c r="J20" s="140">
        <v>3356</v>
      </c>
      <c r="K20" s="114">
        <v>4</v>
      </c>
      <c r="L20" s="116">
        <v>0.11918951132300358</v>
      </c>
    </row>
    <row r="21" spans="1:12" s="110" customFormat="1" ht="15" customHeight="1" x14ac:dyDescent="0.2">
      <c r="A21" s="120"/>
      <c r="B21" s="119"/>
      <c r="C21" s="258" t="s">
        <v>106</v>
      </c>
      <c r="E21" s="113">
        <v>36.726190476190474</v>
      </c>
      <c r="F21" s="115">
        <v>1234</v>
      </c>
      <c r="G21" s="114">
        <v>1245</v>
      </c>
      <c r="H21" s="114">
        <v>1281</v>
      </c>
      <c r="I21" s="114">
        <v>1268</v>
      </c>
      <c r="J21" s="140">
        <v>1213</v>
      </c>
      <c r="K21" s="114">
        <v>21</v>
      </c>
      <c r="L21" s="116">
        <v>1.7312448474855731</v>
      </c>
    </row>
    <row r="22" spans="1:12" s="110" customFormat="1" ht="15" customHeight="1" x14ac:dyDescent="0.2">
      <c r="A22" s="120"/>
      <c r="B22" s="119"/>
      <c r="C22" s="258" t="s">
        <v>107</v>
      </c>
      <c r="E22" s="113">
        <v>63.273809523809526</v>
      </c>
      <c r="F22" s="115">
        <v>2126</v>
      </c>
      <c r="G22" s="114">
        <v>2149</v>
      </c>
      <c r="H22" s="114">
        <v>2191</v>
      </c>
      <c r="I22" s="114">
        <v>2188</v>
      </c>
      <c r="J22" s="140">
        <v>2143</v>
      </c>
      <c r="K22" s="114">
        <v>-17</v>
      </c>
      <c r="L22" s="116">
        <v>-0.79328044797013531</v>
      </c>
    </row>
    <row r="23" spans="1:12" s="110" customFormat="1" ht="15" customHeight="1" x14ac:dyDescent="0.2">
      <c r="A23" s="120"/>
      <c r="B23" s="121" t="s">
        <v>111</v>
      </c>
      <c r="C23" s="258"/>
      <c r="E23" s="113">
        <v>15.313951667623572</v>
      </c>
      <c r="F23" s="115">
        <v>2934</v>
      </c>
      <c r="G23" s="114">
        <v>2971</v>
      </c>
      <c r="H23" s="114">
        <v>2963</v>
      </c>
      <c r="I23" s="114">
        <v>2918</v>
      </c>
      <c r="J23" s="140">
        <v>2848</v>
      </c>
      <c r="K23" s="114">
        <v>86</v>
      </c>
      <c r="L23" s="116">
        <v>3.0196629213483148</v>
      </c>
    </row>
    <row r="24" spans="1:12" s="110" customFormat="1" ht="15" customHeight="1" x14ac:dyDescent="0.2">
      <c r="A24" s="120"/>
      <c r="B24" s="119"/>
      <c r="C24" s="258" t="s">
        <v>106</v>
      </c>
      <c r="E24" s="113">
        <v>58.350374914792091</v>
      </c>
      <c r="F24" s="115">
        <v>1712</v>
      </c>
      <c r="G24" s="114">
        <v>1730</v>
      </c>
      <c r="H24" s="114">
        <v>1740</v>
      </c>
      <c r="I24" s="114">
        <v>1726</v>
      </c>
      <c r="J24" s="140">
        <v>1693</v>
      </c>
      <c r="K24" s="114">
        <v>19</v>
      </c>
      <c r="L24" s="116">
        <v>1.1222681630242173</v>
      </c>
    </row>
    <row r="25" spans="1:12" s="110" customFormat="1" ht="15" customHeight="1" x14ac:dyDescent="0.2">
      <c r="A25" s="120"/>
      <c r="B25" s="119"/>
      <c r="C25" s="258" t="s">
        <v>107</v>
      </c>
      <c r="E25" s="113">
        <v>41.649625085207909</v>
      </c>
      <c r="F25" s="115">
        <v>1222</v>
      </c>
      <c r="G25" s="114">
        <v>1241</v>
      </c>
      <c r="H25" s="114">
        <v>1223</v>
      </c>
      <c r="I25" s="114">
        <v>1192</v>
      </c>
      <c r="J25" s="140">
        <v>1155</v>
      </c>
      <c r="K25" s="114">
        <v>67</v>
      </c>
      <c r="L25" s="116">
        <v>5.8008658008658012</v>
      </c>
    </row>
    <row r="26" spans="1:12" s="110" customFormat="1" ht="15" customHeight="1" x14ac:dyDescent="0.2">
      <c r="A26" s="120"/>
      <c r="C26" s="121" t="s">
        <v>187</v>
      </c>
      <c r="D26" s="110" t="s">
        <v>188</v>
      </c>
      <c r="E26" s="113">
        <v>1.5188684169319902</v>
      </c>
      <c r="F26" s="115">
        <v>291</v>
      </c>
      <c r="G26" s="114">
        <v>281</v>
      </c>
      <c r="H26" s="114">
        <v>312</v>
      </c>
      <c r="I26" s="114">
        <v>268</v>
      </c>
      <c r="J26" s="140">
        <v>256</v>
      </c>
      <c r="K26" s="114">
        <v>35</v>
      </c>
      <c r="L26" s="116">
        <v>13.671875</v>
      </c>
    </row>
    <row r="27" spans="1:12" s="110" customFormat="1" ht="15" customHeight="1" x14ac:dyDescent="0.2">
      <c r="A27" s="120"/>
      <c r="B27" s="119"/>
      <c r="D27" s="259" t="s">
        <v>106</v>
      </c>
      <c r="E27" s="113">
        <v>51.890034364261169</v>
      </c>
      <c r="F27" s="115">
        <v>151</v>
      </c>
      <c r="G27" s="114">
        <v>138</v>
      </c>
      <c r="H27" s="114">
        <v>149</v>
      </c>
      <c r="I27" s="114">
        <v>126</v>
      </c>
      <c r="J27" s="140">
        <v>125</v>
      </c>
      <c r="K27" s="114">
        <v>26</v>
      </c>
      <c r="L27" s="116">
        <v>20.8</v>
      </c>
    </row>
    <row r="28" spans="1:12" s="110" customFormat="1" ht="15" customHeight="1" x14ac:dyDescent="0.2">
      <c r="A28" s="120"/>
      <c r="B28" s="119"/>
      <c r="D28" s="259" t="s">
        <v>107</v>
      </c>
      <c r="E28" s="113">
        <v>48.109965635738831</v>
      </c>
      <c r="F28" s="115">
        <v>140</v>
      </c>
      <c r="G28" s="114">
        <v>143</v>
      </c>
      <c r="H28" s="114">
        <v>163</v>
      </c>
      <c r="I28" s="114">
        <v>142</v>
      </c>
      <c r="J28" s="140">
        <v>131</v>
      </c>
      <c r="K28" s="114">
        <v>9</v>
      </c>
      <c r="L28" s="116">
        <v>6.8702290076335881</v>
      </c>
    </row>
    <row r="29" spans="1:12" s="110" customFormat="1" ht="24" customHeight="1" x14ac:dyDescent="0.2">
      <c r="A29" s="604" t="s">
        <v>189</v>
      </c>
      <c r="B29" s="605"/>
      <c r="C29" s="605"/>
      <c r="D29" s="606"/>
      <c r="E29" s="113">
        <v>90.792838874680314</v>
      </c>
      <c r="F29" s="115">
        <v>17395</v>
      </c>
      <c r="G29" s="114">
        <v>18065</v>
      </c>
      <c r="H29" s="114">
        <v>18211</v>
      </c>
      <c r="I29" s="114">
        <v>18560</v>
      </c>
      <c r="J29" s="140">
        <v>18100</v>
      </c>
      <c r="K29" s="114">
        <v>-705</v>
      </c>
      <c r="L29" s="116">
        <v>-3.8950276243093924</v>
      </c>
    </row>
    <row r="30" spans="1:12" s="110" customFormat="1" ht="15" customHeight="1" x14ac:dyDescent="0.2">
      <c r="A30" s="120"/>
      <c r="B30" s="119"/>
      <c r="C30" s="258" t="s">
        <v>106</v>
      </c>
      <c r="E30" s="113">
        <v>42.448979591836732</v>
      </c>
      <c r="F30" s="115">
        <v>7384</v>
      </c>
      <c r="G30" s="114">
        <v>7536</v>
      </c>
      <c r="H30" s="114">
        <v>7627</v>
      </c>
      <c r="I30" s="114">
        <v>7700</v>
      </c>
      <c r="J30" s="140">
        <v>7521</v>
      </c>
      <c r="K30" s="114">
        <v>-137</v>
      </c>
      <c r="L30" s="116">
        <v>-1.8215662810796436</v>
      </c>
    </row>
    <row r="31" spans="1:12" s="110" customFormat="1" ht="15" customHeight="1" x14ac:dyDescent="0.2">
      <c r="A31" s="120"/>
      <c r="B31" s="119"/>
      <c r="C31" s="258" t="s">
        <v>107</v>
      </c>
      <c r="E31" s="113">
        <v>57.551020408163268</v>
      </c>
      <c r="F31" s="115">
        <v>10011</v>
      </c>
      <c r="G31" s="114">
        <v>10529</v>
      </c>
      <c r="H31" s="114">
        <v>10584</v>
      </c>
      <c r="I31" s="114">
        <v>10860</v>
      </c>
      <c r="J31" s="140">
        <v>10579</v>
      </c>
      <c r="K31" s="114">
        <v>-568</v>
      </c>
      <c r="L31" s="116">
        <v>-5.3691275167785237</v>
      </c>
    </row>
    <row r="32" spans="1:12" s="110" customFormat="1" ht="15" customHeight="1" x14ac:dyDescent="0.2">
      <c r="A32" s="120"/>
      <c r="B32" s="119" t="s">
        <v>117</v>
      </c>
      <c r="C32" s="258"/>
      <c r="E32" s="113">
        <v>9.081893627016024</v>
      </c>
      <c r="F32" s="114">
        <v>1740</v>
      </c>
      <c r="G32" s="114">
        <v>1735</v>
      </c>
      <c r="H32" s="114">
        <v>1720</v>
      </c>
      <c r="I32" s="114">
        <v>1676</v>
      </c>
      <c r="J32" s="140">
        <v>1655</v>
      </c>
      <c r="K32" s="114">
        <v>85</v>
      </c>
      <c r="L32" s="116">
        <v>5.1359516616314203</v>
      </c>
    </row>
    <row r="33" spans="1:12" s="110" customFormat="1" ht="15" customHeight="1" x14ac:dyDescent="0.2">
      <c r="A33" s="120"/>
      <c r="B33" s="119"/>
      <c r="C33" s="258" t="s">
        <v>106</v>
      </c>
      <c r="E33" s="113">
        <v>42.643678160919542</v>
      </c>
      <c r="F33" s="114">
        <v>742</v>
      </c>
      <c r="G33" s="114">
        <v>716</v>
      </c>
      <c r="H33" s="114">
        <v>719</v>
      </c>
      <c r="I33" s="114">
        <v>707</v>
      </c>
      <c r="J33" s="140">
        <v>706</v>
      </c>
      <c r="K33" s="114">
        <v>36</v>
      </c>
      <c r="L33" s="116">
        <v>5.0991501416430598</v>
      </c>
    </row>
    <row r="34" spans="1:12" s="110" customFormat="1" ht="15" customHeight="1" x14ac:dyDescent="0.2">
      <c r="A34" s="120"/>
      <c r="B34" s="119"/>
      <c r="C34" s="258" t="s">
        <v>107</v>
      </c>
      <c r="E34" s="113">
        <v>57.356321839080458</v>
      </c>
      <c r="F34" s="114">
        <v>998</v>
      </c>
      <c r="G34" s="114">
        <v>1019</v>
      </c>
      <c r="H34" s="114">
        <v>1001</v>
      </c>
      <c r="I34" s="114">
        <v>969</v>
      </c>
      <c r="J34" s="140">
        <v>949</v>
      </c>
      <c r="K34" s="114">
        <v>49</v>
      </c>
      <c r="L34" s="116">
        <v>5.1633298208640674</v>
      </c>
    </row>
    <row r="35" spans="1:12" s="110" customFormat="1" ht="24" customHeight="1" x14ac:dyDescent="0.2">
      <c r="A35" s="604" t="s">
        <v>192</v>
      </c>
      <c r="B35" s="605"/>
      <c r="C35" s="605"/>
      <c r="D35" s="606"/>
      <c r="E35" s="113">
        <v>21.686935643822746</v>
      </c>
      <c r="F35" s="114">
        <v>4155</v>
      </c>
      <c r="G35" s="114">
        <v>4333</v>
      </c>
      <c r="H35" s="114">
        <v>4320</v>
      </c>
      <c r="I35" s="114">
        <v>4604</v>
      </c>
      <c r="J35" s="114">
        <v>4287</v>
      </c>
      <c r="K35" s="318">
        <v>-132</v>
      </c>
      <c r="L35" s="319">
        <v>-3.0790762771168652</v>
      </c>
    </row>
    <row r="36" spans="1:12" s="110" customFormat="1" ht="15" customHeight="1" x14ac:dyDescent="0.2">
      <c r="A36" s="120"/>
      <c r="B36" s="119"/>
      <c r="C36" s="258" t="s">
        <v>106</v>
      </c>
      <c r="E36" s="113">
        <v>38.700361010830328</v>
      </c>
      <c r="F36" s="114">
        <v>1608</v>
      </c>
      <c r="G36" s="114">
        <v>1604</v>
      </c>
      <c r="H36" s="114">
        <v>1632</v>
      </c>
      <c r="I36" s="114">
        <v>1747</v>
      </c>
      <c r="J36" s="114">
        <v>1625</v>
      </c>
      <c r="K36" s="318">
        <v>-17</v>
      </c>
      <c r="L36" s="116">
        <v>-1.0461538461538462</v>
      </c>
    </row>
    <row r="37" spans="1:12" s="110" customFormat="1" ht="15" customHeight="1" x14ac:dyDescent="0.2">
      <c r="A37" s="120"/>
      <c r="B37" s="119"/>
      <c r="C37" s="258" t="s">
        <v>107</v>
      </c>
      <c r="E37" s="113">
        <v>61.299638989169672</v>
      </c>
      <c r="F37" s="114">
        <v>2547</v>
      </c>
      <c r="G37" s="114">
        <v>2729</v>
      </c>
      <c r="H37" s="114">
        <v>2688</v>
      </c>
      <c r="I37" s="114">
        <v>2857</v>
      </c>
      <c r="J37" s="140">
        <v>2662</v>
      </c>
      <c r="K37" s="114">
        <v>-115</v>
      </c>
      <c r="L37" s="116">
        <v>-4.3200601051840719</v>
      </c>
    </row>
    <row r="38" spans="1:12" s="110" customFormat="1" ht="15" customHeight="1" x14ac:dyDescent="0.2">
      <c r="A38" s="120"/>
      <c r="B38" s="119" t="s">
        <v>328</v>
      </c>
      <c r="C38" s="258"/>
      <c r="E38" s="113">
        <v>52.888981679628372</v>
      </c>
      <c r="F38" s="114">
        <v>10133</v>
      </c>
      <c r="G38" s="114">
        <v>10403</v>
      </c>
      <c r="H38" s="114">
        <v>10508</v>
      </c>
      <c r="I38" s="114">
        <v>10512</v>
      </c>
      <c r="J38" s="140">
        <v>10421</v>
      </c>
      <c r="K38" s="114">
        <v>-288</v>
      </c>
      <c r="L38" s="116">
        <v>-2.7636503214662702</v>
      </c>
    </row>
    <row r="39" spans="1:12" s="110" customFormat="1" ht="15" customHeight="1" x14ac:dyDescent="0.2">
      <c r="A39" s="120"/>
      <c r="B39" s="119"/>
      <c r="C39" s="258" t="s">
        <v>106</v>
      </c>
      <c r="E39" s="113">
        <v>46.383104707391688</v>
      </c>
      <c r="F39" s="115">
        <v>4700</v>
      </c>
      <c r="G39" s="114">
        <v>4775</v>
      </c>
      <c r="H39" s="114">
        <v>4815</v>
      </c>
      <c r="I39" s="114">
        <v>4806</v>
      </c>
      <c r="J39" s="140">
        <v>4759</v>
      </c>
      <c r="K39" s="114">
        <v>-59</v>
      </c>
      <c r="L39" s="116">
        <v>-1.2397562513133011</v>
      </c>
    </row>
    <row r="40" spans="1:12" s="110" customFormat="1" ht="15" customHeight="1" x14ac:dyDescent="0.2">
      <c r="A40" s="120"/>
      <c r="B40" s="119"/>
      <c r="C40" s="258" t="s">
        <v>107</v>
      </c>
      <c r="E40" s="113">
        <v>53.616895292608312</v>
      </c>
      <c r="F40" s="115">
        <v>5433</v>
      </c>
      <c r="G40" s="114">
        <v>5628</v>
      </c>
      <c r="H40" s="114">
        <v>5693</v>
      </c>
      <c r="I40" s="114">
        <v>5706</v>
      </c>
      <c r="J40" s="140">
        <v>5662</v>
      </c>
      <c r="K40" s="114">
        <v>-229</v>
      </c>
      <c r="L40" s="116">
        <v>-4.0445072412575058</v>
      </c>
    </row>
    <row r="41" spans="1:12" s="110" customFormat="1" ht="15" customHeight="1" x14ac:dyDescent="0.2">
      <c r="A41" s="120"/>
      <c r="B41" s="320" t="s">
        <v>516</v>
      </c>
      <c r="C41" s="258"/>
      <c r="E41" s="113">
        <v>5.9502061694242911</v>
      </c>
      <c r="F41" s="115">
        <v>1140</v>
      </c>
      <c r="G41" s="114">
        <v>1166</v>
      </c>
      <c r="H41" s="114">
        <v>1156</v>
      </c>
      <c r="I41" s="114">
        <v>1156</v>
      </c>
      <c r="J41" s="140">
        <v>1093</v>
      </c>
      <c r="K41" s="114">
        <v>47</v>
      </c>
      <c r="L41" s="116">
        <v>4.3000914913083257</v>
      </c>
    </row>
    <row r="42" spans="1:12" s="110" customFormat="1" ht="15" customHeight="1" x14ac:dyDescent="0.2">
      <c r="A42" s="120"/>
      <c r="B42" s="119"/>
      <c r="C42" s="268" t="s">
        <v>106</v>
      </c>
      <c r="D42" s="182"/>
      <c r="E42" s="113">
        <v>40.438596491228068</v>
      </c>
      <c r="F42" s="115">
        <v>461</v>
      </c>
      <c r="G42" s="114">
        <v>466</v>
      </c>
      <c r="H42" s="114">
        <v>466</v>
      </c>
      <c r="I42" s="114">
        <v>456</v>
      </c>
      <c r="J42" s="140">
        <v>444</v>
      </c>
      <c r="K42" s="114">
        <v>17</v>
      </c>
      <c r="L42" s="116">
        <v>3.8288288288288288</v>
      </c>
    </row>
    <row r="43" spans="1:12" s="110" customFormat="1" ht="15" customHeight="1" x14ac:dyDescent="0.2">
      <c r="A43" s="120"/>
      <c r="B43" s="119"/>
      <c r="C43" s="268" t="s">
        <v>107</v>
      </c>
      <c r="D43" s="182"/>
      <c r="E43" s="113">
        <v>59.561403508771932</v>
      </c>
      <c r="F43" s="115">
        <v>679</v>
      </c>
      <c r="G43" s="114">
        <v>700</v>
      </c>
      <c r="H43" s="114">
        <v>690</v>
      </c>
      <c r="I43" s="114">
        <v>700</v>
      </c>
      <c r="J43" s="140">
        <v>649</v>
      </c>
      <c r="K43" s="114">
        <v>30</v>
      </c>
      <c r="L43" s="116">
        <v>4.6224961479198772</v>
      </c>
    </row>
    <row r="44" spans="1:12" s="110" customFormat="1" ht="15" customHeight="1" x14ac:dyDescent="0.2">
      <c r="A44" s="120"/>
      <c r="B44" s="119" t="s">
        <v>205</v>
      </c>
      <c r="C44" s="268"/>
      <c r="D44" s="182"/>
      <c r="E44" s="113">
        <v>19.47387650712459</v>
      </c>
      <c r="F44" s="115">
        <v>3731</v>
      </c>
      <c r="G44" s="114">
        <v>3927</v>
      </c>
      <c r="H44" s="114">
        <v>3975</v>
      </c>
      <c r="I44" s="114">
        <v>3992</v>
      </c>
      <c r="J44" s="140">
        <v>3980</v>
      </c>
      <c r="K44" s="114">
        <v>-249</v>
      </c>
      <c r="L44" s="116">
        <v>-6.2562814070351758</v>
      </c>
    </row>
    <row r="45" spans="1:12" s="110" customFormat="1" ht="15" customHeight="1" x14ac:dyDescent="0.2">
      <c r="A45" s="120"/>
      <c r="B45" s="119"/>
      <c r="C45" s="268" t="s">
        <v>106</v>
      </c>
      <c r="D45" s="182"/>
      <c r="E45" s="113">
        <v>36.558563387831683</v>
      </c>
      <c r="F45" s="115">
        <v>1364</v>
      </c>
      <c r="G45" s="114">
        <v>1415</v>
      </c>
      <c r="H45" s="114">
        <v>1442</v>
      </c>
      <c r="I45" s="114">
        <v>1408</v>
      </c>
      <c r="J45" s="140">
        <v>1408</v>
      </c>
      <c r="K45" s="114">
        <v>-44</v>
      </c>
      <c r="L45" s="116">
        <v>-3.125</v>
      </c>
    </row>
    <row r="46" spans="1:12" s="110" customFormat="1" ht="15" customHeight="1" x14ac:dyDescent="0.2">
      <c r="A46" s="123"/>
      <c r="B46" s="124"/>
      <c r="C46" s="260" t="s">
        <v>107</v>
      </c>
      <c r="D46" s="261"/>
      <c r="E46" s="125">
        <v>63.441436612168317</v>
      </c>
      <c r="F46" s="143">
        <v>2367</v>
      </c>
      <c r="G46" s="144">
        <v>2512</v>
      </c>
      <c r="H46" s="144">
        <v>2533</v>
      </c>
      <c r="I46" s="144">
        <v>2584</v>
      </c>
      <c r="J46" s="145">
        <v>2572</v>
      </c>
      <c r="K46" s="144">
        <v>-205</v>
      </c>
      <c r="L46" s="146">
        <v>-7.9704510108864692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19159</v>
      </c>
      <c r="E11" s="114">
        <v>19829</v>
      </c>
      <c r="F11" s="114">
        <v>19959</v>
      </c>
      <c r="G11" s="114">
        <v>20264</v>
      </c>
      <c r="H11" s="140">
        <v>19781</v>
      </c>
      <c r="I11" s="115">
        <v>-622</v>
      </c>
      <c r="J11" s="116">
        <v>-3.1444315252009503</v>
      </c>
    </row>
    <row r="12" spans="1:15" s="110" customFormat="1" ht="24.95" customHeight="1" x14ac:dyDescent="0.2">
      <c r="A12" s="193" t="s">
        <v>132</v>
      </c>
      <c r="B12" s="194" t="s">
        <v>133</v>
      </c>
      <c r="C12" s="113">
        <v>6.2424969987995196</v>
      </c>
      <c r="D12" s="115">
        <v>1196</v>
      </c>
      <c r="E12" s="114">
        <v>1196</v>
      </c>
      <c r="F12" s="114">
        <v>1221</v>
      </c>
      <c r="G12" s="114">
        <v>1239</v>
      </c>
      <c r="H12" s="140">
        <v>1179</v>
      </c>
      <c r="I12" s="115">
        <v>17</v>
      </c>
      <c r="J12" s="116">
        <v>1.4418999151823579</v>
      </c>
    </row>
    <row r="13" spans="1:15" s="110" customFormat="1" ht="24.95" customHeight="1" x14ac:dyDescent="0.2">
      <c r="A13" s="193" t="s">
        <v>134</v>
      </c>
      <c r="B13" s="199" t="s">
        <v>214</v>
      </c>
      <c r="C13" s="113">
        <v>1.3100892530925414</v>
      </c>
      <c r="D13" s="115">
        <v>251</v>
      </c>
      <c r="E13" s="114">
        <v>252</v>
      </c>
      <c r="F13" s="114">
        <v>252</v>
      </c>
      <c r="G13" s="114">
        <v>248</v>
      </c>
      <c r="H13" s="140">
        <v>228</v>
      </c>
      <c r="I13" s="115">
        <v>23</v>
      </c>
      <c r="J13" s="116">
        <v>10.087719298245615</v>
      </c>
    </row>
    <row r="14" spans="1:15" s="287" customFormat="1" ht="24.95" customHeight="1" x14ac:dyDescent="0.2">
      <c r="A14" s="193" t="s">
        <v>215</v>
      </c>
      <c r="B14" s="199" t="s">
        <v>137</v>
      </c>
      <c r="C14" s="113">
        <v>10.256276423612924</v>
      </c>
      <c r="D14" s="115">
        <v>1965</v>
      </c>
      <c r="E14" s="114">
        <v>1971</v>
      </c>
      <c r="F14" s="114">
        <v>2016</v>
      </c>
      <c r="G14" s="114">
        <v>2030</v>
      </c>
      <c r="H14" s="140">
        <v>2018</v>
      </c>
      <c r="I14" s="115">
        <v>-53</v>
      </c>
      <c r="J14" s="116">
        <v>-2.6263627353815657</v>
      </c>
      <c r="K14" s="110"/>
      <c r="L14" s="110"/>
      <c r="M14" s="110"/>
      <c r="N14" s="110"/>
      <c r="O14" s="110"/>
    </row>
    <row r="15" spans="1:15" s="110" customFormat="1" ht="24.95" customHeight="1" x14ac:dyDescent="0.2">
      <c r="A15" s="193" t="s">
        <v>216</v>
      </c>
      <c r="B15" s="199" t="s">
        <v>217</v>
      </c>
      <c r="C15" s="113">
        <v>3.737147032726134</v>
      </c>
      <c r="D15" s="115">
        <v>716</v>
      </c>
      <c r="E15" s="114">
        <v>733</v>
      </c>
      <c r="F15" s="114">
        <v>761</v>
      </c>
      <c r="G15" s="114">
        <v>770</v>
      </c>
      <c r="H15" s="140">
        <v>746</v>
      </c>
      <c r="I15" s="115">
        <v>-30</v>
      </c>
      <c r="J15" s="116">
        <v>-4.0214477211796247</v>
      </c>
    </row>
    <row r="16" spans="1:15" s="287" customFormat="1" ht="24.95" customHeight="1" x14ac:dyDescent="0.2">
      <c r="A16" s="193" t="s">
        <v>218</v>
      </c>
      <c r="B16" s="199" t="s">
        <v>141</v>
      </c>
      <c r="C16" s="113">
        <v>4.2590949423247562</v>
      </c>
      <c r="D16" s="115">
        <v>816</v>
      </c>
      <c r="E16" s="114">
        <v>810</v>
      </c>
      <c r="F16" s="114">
        <v>818</v>
      </c>
      <c r="G16" s="114">
        <v>808</v>
      </c>
      <c r="H16" s="140">
        <v>810</v>
      </c>
      <c r="I16" s="115">
        <v>6</v>
      </c>
      <c r="J16" s="116">
        <v>0.7407407407407407</v>
      </c>
      <c r="K16" s="110"/>
      <c r="L16" s="110"/>
      <c r="M16" s="110"/>
      <c r="N16" s="110"/>
      <c r="O16" s="110"/>
    </row>
    <row r="17" spans="1:15" s="110" customFormat="1" ht="24.95" customHeight="1" x14ac:dyDescent="0.2">
      <c r="A17" s="193" t="s">
        <v>142</v>
      </c>
      <c r="B17" s="199" t="s">
        <v>220</v>
      </c>
      <c r="C17" s="113">
        <v>2.2600344485620334</v>
      </c>
      <c r="D17" s="115">
        <v>433</v>
      </c>
      <c r="E17" s="114">
        <v>428</v>
      </c>
      <c r="F17" s="114">
        <v>437</v>
      </c>
      <c r="G17" s="114">
        <v>452</v>
      </c>
      <c r="H17" s="140">
        <v>462</v>
      </c>
      <c r="I17" s="115">
        <v>-29</v>
      </c>
      <c r="J17" s="116">
        <v>-6.2770562770562774</v>
      </c>
    </row>
    <row r="18" spans="1:15" s="287" customFormat="1" ht="24.95" customHeight="1" x14ac:dyDescent="0.2">
      <c r="A18" s="201" t="s">
        <v>144</v>
      </c>
      <c r="B18" s="202" t="s">
        <v>145</v>
      </c>
      <c r="C18" s="113">
        <v>5.8771334620804847</v>
      </c>
      <c r="D18" s="115">
        <v>1126</v>
      </c>
      <c r="E18" s="114">
        <v>1110</v>
      </c>
      <c r="F18" s="114">
        <v>1110</v>
      </c>
      <c r="G18" s="114">
        <v>1125</v>
      </c>
      <c r="H18" s="140">
        <v>1098</v>
      </c>
      <c r="I18" s="115">
        <v>28</v>
      </c>
      <c r="J18" s="116">
        <v>2.5500910746812386</v>
      </c>
      <c r="K18" s="110"/>
      <c r="L18" s="110"/>
      <c r="M18" s="110"/>
      <c r="N18" s="110"/>
      <c r="O18" s="110"/>
    </row>
    <row r="19" spans="1:15" s="110" customFormat="1" ht="24.95" customHeight="1" x14ac:dyDescent="0.2">
      <c r="A19" s="193" t="s">
        <v>146</v>
      </c>
      <c r="B19" s="199" t="s">
        <v>147</v>
      </c>
      <c r="C19" s="113">
        <v>17.934130173808654</v>
      </c>
      <c r="D19" s="115">
        <v>3436</v>
      </c>
      <c r="E19" s="114">
        <v>3509</v>
      </c>
      <c r="F19" s="114">
        <v>3582</v>
      </c>
      <c r="G19" s="114">
        <v>3589</v>
      </c>
      <c r="H19" s="140">
        <v>3606</v>
      </c>
      <c r="I19" s="115">
        <v>-170</v>
      </c>
      <c r="J19" s="116">
        <v>-4.7143649473100391</v>
      </c>
    </row>
    <row r="20" spans="1:15" s="287" customFormat="1" ht="24.95" customHeight="1" x14ac:dyDescent="0.2">
      <c r="A20" s="193" t="s">
        <v>148</v>
      </c>
      <c r="B20" s="199" t="s">
        <v>149</v>
      </c>
      <c r="C20" s="113">
        <v>6.0911321050159195</v>
      </c>
      <c r="D20" s="115">
        <v>1167</v>
      </c>
      <c r="E20" s="114">
        <v>1148</v>
      </c>
      <c r="F20" s="114">
        <v>1161</v>
      </c>
      <c r="G20" s="114">
        <v>1156</v>
      </c>
      <c r="H20" s="140">
        <v>1178</v>
      </c>
      <c r="I20" s="115">
        <v>-11</v>
      </c>
      <c r="J20" s="116">
        <v>-0.93378607809847203</v>
      </c>
      <c r="K20" s="110"/>
      <c r="L20" s="110"/>
      <c r="M20" s="110"/>
      <c r="N20" s="110"/>
      <c r="O20" s="110"/>
    </row>
    <row r="21" spans="1:15" s="110" customFormat="1" ht="24.95" customHeight="1" x14ac:dyDescent="0.2">
      <c r="A21" s="201" t="s">
        <v>150</v>
      </c>
      <c r="B21" s="202" t="s">
        <v>151</v>
      </c>
      <c r="C21" s="113">
        <v>12.87123545070202</v>
      </c>
      <c r="D21" s="115">
        <v>2466</v>
      </c>
      <c r="E21" s="114">
        <v>2786</v>
      </c>
      <c r="F21" s="114">
        <v>2797</v>
      </c>
      <c r="G21" s="114">
        <v>2865</v>
      </c>
      <c r="H21" s="140">
        <v>2744</v>
      </c>
      <c r="I21" s="115">
        <v>-278</v>
      </c>
      <c r="J21" s="116">
        <v>-10.131195335276969</v>
      </c>
    </row>
    <row r="22" spans="1:15" s="110" customFormat="1" ht="24.95" customHeight="1" x14ac:dyDescent="0.2">
      <c r="A22" s="201" t="s">
        <v>152</v>
      </c>
      <c r="B22" s="199" t="s">
        <v>153</v>
      </c>
      <c r="C22" s="113">
        <v>0.73072707343807086</v>
      </c>
      <c r="D22" s="115">
        <v>140</v>
      </c>
      <c r="E22" s="114">
        <v>142</v>
      </c>
      <c r="F22" s="114">
        <v>144</v>
      </c>
      <c r="G22" s="114">
        <v>153</v>
      </c>
      <c r="H22" s="140">
        <v>159</v>
      </c>
      <c r="I22" s="115">
        <v>-19</v>
      </c>
      <c r="J22" s="116">
        <v>-11.949685534591195</v>
      </c>
    </row>
    <row r="23" spans="1:15" s="110" customFormat="1" ht="24.95" customHeight="1" x14ac:dyDescent="0.2">
      <c r="A23" s="193" t="s">
        <v>154</v>
      </c>
      <c r="B23" s="199" t="s">
        <v>155</v>
      </c>
      <c r="C23" s="113">
        <v>1.184821754788872</v>
      </c>
      <c r="D23" s="115">
        <v>227</v>
      </c>
      <c r="E23" s="114">
        <v>216</v>
      </c>
      <c r="F23" s="114">
        <v>205</v>
      </c>
      <c r="G23" s="114">
        <v>204</v>
      </c>
      <c r="H23" s="140">
        <v>206</v>
      </c>
      <c r="I23" s="115">
        <v>21</v>
      </c>
      <c r="J23" s="116">
        <v>10.194174757281553</v>
      </c>
    </row>
    <row r="24" spans="1:15" s="110" customFormat="1" ht="24.95" customHeight="1" x14ac:dyDescent="0.2">
      <c r="A24" s="193" t="s">
        <v>156</v>
      </c>
      <c r="B24" s="199" t="s">
        <v>221</v>
      </c>
      <c r="C24" s="113">
        <v>4.5096299389320942</v>
      </c>
      <c r="D24" s="115">
        <v>864</v>
      </c>
      <c r="E24" s="114">
        <v>877</v>
      </c>
      <c r="F24" s="114">
        <v>911</v>
      </c>
      <c r="G24" s="114">
        <v>941</v>
      </c>
      <c r="H24" s="140">
        <v>898</v>
      </c>
      <c r="I24" s="115">
        <v>-34</v>
      </c>
      <c r="J24" s="116">
        <v>-3.7861915367483294</v>
      </c>
    </row>
    <row r="25" spans="1:15" s="110" customFormat="1" ht="24.95" customHeight="1" x14ac:dyDescent="0.2">
      <c r="A25" s="193" t="s">
        <v>222</v>
      </c>
      <c r="B25" s="204" t="s">
        <v>159</v>
      </c>
      <c r="C25" s="113">
        <v>10.313690693668772</v>
      </c>
      <c r="D25" s="115">
        <v>1976</v>
      </c>
      <c r="E25" s="114">
        <v>2051</v>
      </c>
      <c r="F25" s="114">
        <v>2090</v>
      </c>
      <c r="G25" s="114">
        <v>2122</v>
      </c>
      <c r="H25" s="140">
        <v>2075</v>
      </c>
      <c r="I25" s="115">
        <v>-99</v>
      </c>
      <c r="J25" s="116">
        <v>-4.7710843373493974</v>
      </c>
    </row>
    <row r="26" spans="1:15" s="110" customFormat="1" ht="24.95" customHeight="1" x14ac:dyDescent="0.2">
      <c r="A26" s="201">
        <v>782.78300000000002</v>
      </c>
      <c r="B26" s="203" t="s">
        <v>160</v>
      </c>
      <c r="C26" s="113">
        <v>1.1639438384049272</v>
      </c>
      <c r="D26" s="115">
        <v>223</v>
      </c>
      <c r="E26" s="114">
        <v>221</v>
      </c>
      <c r="F26" s="114">
        <v>211</v>
      </c>
      <c r="G26" s="114">
        <v>235</v>
      </c>
      <c r="H26" s="140">
        <v>230</v>
      </c>
      <c r="I26" s="115">
        <v>-7</v>
      </c>
      <c r="J26" s="116">
        <v>-3.0434782608695654</v>
      </c>
    </row>
    <row r="27" spans="1:15" s="110" customFormat="1" ht="24.95" customHeight="1" x14ac:dyDescent="0.2">
      <c r="A27" s="193" t="s">
        <v>161</v>
      </c>
      <c r="B27" s="199" t="s">
        <v>162</v>
      </c>
      <c r="C27" s="113">
        <v>0.57414270055848426</v>
      </c>
      <c r="D27" s="115">
        <v>110</v>
      </c>
      <c r="E27" s="114">
        <v>103</v>
      </c>
      <c r="F27" s="114">
        <v>108</v>
      </c>
      <c r="G27" s="114">
        <v>112</v>
      </c>
      <c r="H27" s="140">
        <v>99</v>
      </c>
      <c r="I27" s="115">
        <v>11</v>
      </c>
      <c r="J27" s="116">
        <v>11.111111111111111</v>
      </c>
    </row>
    <row r="28" spans="1:15" s="110" customFormat="1" ht="24.95" customHeight="1" x14ac:dyDescent="0.2">
      <c r="A28" s="193" t="s">
        <v>163</v>
      </c>
      <c r="B28" s="199" t="s">
        <v>164</v>
      </c>
      <c r="C28" s="113">
        <v>2.740226525392766</v>
      </c>
      <c r="D28" s="115">
        <v>525</v>
      </c>
      <c r="E28" s="114">
        <v>616</v>
      </c>
      <c r="F28" s="114">
        <v>517</v>
      </c>
      <c r="G28" s="114">
        <v>662</v>
      </c>
      <c r="H28" s="140">
        <v>511</v>
      </c>
      <c r="I28" s="115">
        <v>14</v>
      </c>
      <c r="J28" s="116">
        <v>2.7397260273972601</v>
      </c>
    </row>
    <row r="29" spans="1:15" s="110" customFormat="1" ht="24.95" customHeight="1" x14ac:dyDescent="0.2">
      <c r="A29" s="193">
        <v>86</v>
      </c>
      <c r="B29" s="199" t="s">
        <v>165</v>
      </c>
      <c r="C29" s="113">
        <v>5.5639647163213111</v>
      </c>
      <c r="D29" s="115">
        <v>1066</v>
      </c>
      <c r="E29" s="114">
        <v>1086</v>
      </c>
      <c r="F29" s="114">
        <v>1075</v>
      </c>
      <c r="G29" s="114">
        <v>1107</v>
      </c>
      <c r="H29" s="140">
        <v>1103</v>
      </c>
      <c r="I29" s="115">
        <v>-37</v>
      </c>
      <c r="J29" s="116">
        <v>-3.354487760652765</v>
      </c>
    </row>
    <row r="30" spans="1:15" s="110" customFormat="1" ht="24.95" customHeight="1" x14ac:dyDescent="0.2">
      <c r="A30" s="193">
        <v>87.88</v>
      </c>
      <c r="B30" s="204" t="s">
        <v>166</v>
      </c>
      <c r="C30" s="113">
        <v>3.6797327626702856</v>
      </c>
      <c r="D30" s="115">
        <v>705</v>
      </c>
      <c r="E30" s="114">
        <v>723</v>
      </c>
      <c r="F30" s="114">
        <v>724</v>
      </c>
      <c r="G30" s="114">
        <v>710</v>
      </c>
      <c r="H30" s="140">
        <v>710</v>
      </c>
      <c r="I30" s="115">
        <v>-5</v>
      </c>
      <c r="J30" s="116">
        <v>-0.70422535211267601</v>
      </c>
    </row>
    <row r="31" spans="1:15" s="110" customFormat="1" ht="24.95" customHeight="1" x14ac:dyDescent="0.2">
      <c r="A31" s="193" t="s">
        <v>167</v>
      </c>
      <c r="B31" s="199" t="s">
        <v>168</v>
      </c>
      <c r="C31" s="113">
        <v>8.9514066496163682</v>
      </c>
      <c r="D31" s="115">
        <v>1715</v>
      </c>
      <c r="E31" s="114">
        <v>1821</v>
      </c>
      <c r="F31" s="114">
        <v>1834</v>
      </c>
      <c r="G31" s="114">
        <v>1766</v>
      </c>
      <c r="H31" s="140">
        <v>1739</v>
      </c>
      <c r="I31" s="115">
        <v>-24</v>
      </c>
      <c r="J31" s="116">
        <v>-1.3801035077630823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6.2424969987995196</v>
      </c>
      <c r="D34" s="115">
        <v>1196</v>
      </c>
      <c r="E34" s="114">
        <v>1196</v>
      </c>
      <c r="F34" s="114">
        <v>1221</v>
      </c>
      <c r="G34" s="114">
        <v>1239</v>
      </c>
      <c r="H34" s="140">
        <v>1179</v>
      </c>
      <c r="I34" s="115">
        <v>17</v>
      </c>
      <c r="J34" s="116">
        <v>1.4418999151823579</v>
      </c>
    </row>
    <row r="35" spans="1:10" s="110" customFormat="1" ht="24.95" customHeight="1" x14ac:dyDescent="0.2">
      <c r="A35" s="292" t="s">
        <v>171</v>
      </c>
      <c r="B35" s="293" t="s">
        <v>172</v>
      </c>
      <c r="C35" s="113">
        <v>17.443499138785949</v>
      </c>
      <c r="D35" s="115">
        <v>3342</v>
      </c>
      <c r="E35" s="114">
        <v>3333</v>
      </c>
      <c r="F35" s="114">
        <v>3378</v>
      </c>
      <c r="G35" s="114">
        <v>3403</v>
      </c>
      <c r="H35" s="140">
        <v>3344</v>
      </c>
      <c r="I35" s="115">
        <v>-2</v>
      </c>
      <c r="J35" s="116">
        <v>-5.9808612440191387E-2</v>
      </c>
    </row>
    <row r="36" spans="1:10" s="110" customFormat="1" ht="24.95" customHeight="1" x14ac:dyDescent="0.2">
      <c r="A36" s="294" t="s">
        <v>173</v>
      </c>
      <c r="B36" s="295" t="s">
        <v>174</v>
      </c>
      <c r="C36" s="125">
        <v>76.308784383318539</v>
      </c>
      <c r="D36" s="143">
        <v>14620</v>
      </c>
      <c r="E36" s="144">
        <v>15299</v>
      </c>
      <c r="F36" s="144">
        <v>15359</v>
      </c>
      <c r="G36" s="144">
        <v>15622</v>
      </c>
      <c r="H36" s="145">
        <v>15258</v>
      </c>
      <c r="I36" s="143">
        <v>-638</v>
      </c>
      <c r="J36" s="146">
        <v>-4.1814130292305673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19159</v>
      </c>
      <c r="F11" s="264">
        <v>19829</v>
      </c>
      <c r="G11" s="264">
        <v>19959</v>
      </c>
      <c r="H11" s="264">
        <v>20264</v>
      </c>
      <c r="I11" s="265">
        <v>19781</v>
      </c>
      <c r="J11" s="263">
        <v>-622</v>
      </c>
      <c r="K11" s="266">
        <v>-3.1444315252009503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44.89273970457748</v>
      </c>
      <c r="E13" s="115">
        <v>8601</v>
      </c>
      <c r="F13" s="114">
        <v>8903</v>
      </c>
      <c r="G13" s="114">
        <v>8901</v>
      </c>
      <c r="H13" s="114">
        <v>9172</v>
      </c>
      <c r="I13" s="140">
        <v>8884</v>
      </c>
      <c r="J13" s="115">
        <v>-283</v>
      </c>
      <c r="K13" s="116">
        <v>-3.1855020261143627</v>
      </c>
    </row>
    <row r="14" spans="1:15" ht="15.95" customHeight="1" x14ac:dyDescent="0.2">
      <c r="A14" s="306" t="s">
        <v>230</v>
      </c>
      <c r="B14" s="307"/>
      <c r="C14" s="308"/>
      <c r="D14" s="113">
        <v>45.926196565582757</v>
      </c>
      <c r="E14" s="115">
        <v>8799</v>
      </c>
      <c r="F14" s="114">
        <v>9122</v>
      </c>
      <c r="G14" s="114">
        <v>9245</v>
      </c>
      <c r="H14" s="114">
        <v>9316</v>
      </c>
      <c r="I14" s="140">
        <v>9134</v>
      </c>
      <c r="J14" s="115">
        <v>-335</v>
      </c>
      <c r="K14" s="116">
        <v>-3.6676155025180646</v>
      </c>
    </row>
    <row r="15" spans="1:15" ht="15.95" customHeight="1" x14ac:dyDescent="0.2">
      <c r="A15" s="306" t="s">
        <v>231</v>
      </c>
      <c r="B15" s="307"/>
      <c r="C15" s="308"/>
      <c r="D15" s="113">
        <v>3.7945613027819824</v>
      </c>
      <c r="E15" s="115">
        <v>727</v>
      </c>
      <c r="F15" s="114">
        <v>745</v>
      </c>
      <c r="G15" s="114">
        <v>764</v>
      </c>
      <c r="H15" s="114">
        <v>747</v>
      </c>
      <c r="I15" s="140">
        <v>778</v>
      </c>
      <c r="J15" s="115">
        <v>-51</v>
      </c>
      <c r="K15" s="116">
        <v>-6.5552699228791775</v>
      </c>
    </row>
    <row r="16" spans="1:15" ht="15.95" customHeight="1" x14ac:dyDescent="0.2">
      <c r="A16" s="306" t="s">
        <v>232</v>
      </c>
      <c r="B16" s="307"/>
      <c r="C16" s="308"/>
      <c r="D16" s="113">
        <v>2.4322772587295787</v>
      </c>
      <c r="E16" s="115">
        <v>466</v>
      </c>
      <c r="F16" s="114">
        <v>458</v>
      </c>
      <c r="G16" s="114">
        <v>448</v>
      </c>
      <c r="H16" s="114">
        <v>449</v>
      </c>
      <c r="I16" s="140">
        <v>425</v>
      </c>
      <c r="J16" s="115">
        <v>41</v>
      </c>
      <c r="K16" s="116">
        <v>9.6470588235294112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5.3029907615220004</v>
      </c>
      <c r="E18" s="115">
        <v>1016</v>
      </c>
      <c r="F18" s="114">
        <v>1004</v>
      </c>
      <c r="G18" s="114">
        <v>1022</v>
      </c>
      <c r="H18" s="114">
        <v>1019</v>
      </c>
      <c r="I18" s="140">
        <v>973</v>
      </c>
      <c r="J18" s="115">
        <v>43</v>
      </c>
      <c r="K18" s="116">
        <v>4.4193216855087361</v>
      </c>
    </row>
    <row r="19" spans="1:11" ht="14.1" customHeight="1" x14ac:dyDescent="0.2">
      <c r="A19" s="306" t="s">
        <v>235</v>
      </c>
      <c r="B19" s="307" t="s">
        <v>236</v>
      </c>
      <c r="C19" s="308"/>
      <c r="D19" s="113">
        <v>4.2643144214207425</v>
      </c>
      <c r="E19" s="115">
        <v>817</v>
      </c>
      <c r="F19" s="114">
        <v>801</v>
      </c>
      <c r="G19" s="114">
        <v>828</v>
      </c>
      <c r="H19" s="114">
        <v>815</v>
      </c>
      <c r="I19" s="140">
        <v>761</v>
      </c>
      <c r="J19" s="115">
        <v>56</v>
      </c>
      <c r="K19" s="116">
        <v>7.3587385019710903</v>
      </c>
    </row>
    <row r="20" spans="1:11" ht="14.1" customHeight="1" x14ac:dyDescent="0.2">
      <c r="A20" s="306">
        <v>12</v>
      </c>
      <c r="B20" s="307" t="s">
        <v>237</v>
      </c>
      <c r="C20" s="308"/>
      <c r="D20" s="113">
        <v>1.8320371626911633</v>
      </c>
      <c r="E20" s="115">
        <v>351</v>
      </c>
      <c r="F20" s="114">
        <v>357</v>
      </c>
      <c r="G20" s="114">
        <v>374</v>
      </c>
      <c r="H20" s="114">
        <v>380</v>
      </c>
      <c r="I20" s="140">
        <v>361</v>
      </c>
      <c r="J20" s="115">
        <v>-10</v>
      </c>
      <c r="K20" s="116">
        <v>-2.770083102493075</v>
      </c>
    </row>
    <row r="21" spans="1:11" ht="14.1" customHeight="1" x14ac:dyDescent="0.2">
      <c r="A21" s="306">
        <v>21</v>
      </c>
      <c r="B21" s="307" t="s">
        <v>238</v>
      </c>
      <c r="C21" s="308"/>
      <c r="D21" s="113">
        <v>0.36014405762304924</v>
      </c>
      <c r="E21" s="115">
        <v>69</v>
      </c>
      <c r="F21" s="114">
        <v>65</v>
      </c>
      <c r="G21" s="114">
        <v>74</v>
      </c>
      <c r="H21" s="114">
        <v>80</v>
      </c>
      <c r="I21" s="140">
        <v>69</v>
      </c>
      <c r="J21" s="115">
        <v>0</v>
      </c>
      <c r="K21" s="116">
        <v>0</v>
      </c>
    </row>
    <row r="22" spans="1:11" ht="14.1" customHeight="1" x14ac:dyDescent="0.2">
      <c r="A22" s="306">
        <v>22</v>
      </c>
      <c r="B22" s="307" t="s">
        <v>239</v>
      </c>
      <c r="C22" s="308"/>
      <c r="D22" s="113">
        <v>1.8737929954590531</v>
      </c>
      <c r="E22" s="115">
        <v>359</v>
      </c>
      <c r="F22" s="114">
        <v>389</v>
      </c>
      <c r="G22" s="114">
        <v>402</v>
      </c>
      <c r="H22" s="114">
        <v>422</v>
      </c>
      <c r="I22" s="140">
        <v>434</v>
      </c>
      <c r="J22" s="115">
        <v>-75</v>
      </c>
      <c r="K22" s="116">
        <v>-17.281105990783409</v>
      </c>
    </row>
    <row r="23" spans="1:11" ht="14.1" customHeight="1" x14ac:dyDescent="0.2">
      <c r="A23" s="306">
        <v>23</v>
      </c>
      <c r="B23" s="307" t="s">
        <v>240</v>
      </c>
      <c r="C23" s="308"/>
      <c r="D23" s="113">
        <v>0.31838822485515944</v>
      </c>
      <c r="E23" s="115">
        <v>61</v>
      </c>
      <c r="F23" s="114">
        <v>70</v>
      </c>
      <c r="G23" s="114">
        <v>63</v>
      </c>
      <c r="H23" s="114">
        <v>66</v>
      </c>
      <c r="I23" s="140">
        <v>63</v>
      </c>
      <c r="J23" s="115">
        <v>-2</v>
      </c>
      <c r="K23" s="116">
        <v>-3.1746031746031744</v>
      </c>
    </row>
    <row r="24" spans="1:11" ht="14.1" customHeight="1" x14ac:dyDescent="0.2">
      <c r="A24" s="306">
        <v>24</v>
      </c>
      <c r="B24" s="307" t="s">
        <v>241</v>
      </c>
      <c r="C24" s="308"/>
      <c r="D24" s="113">
        <v>2.035596847434626</v>
      </c>
      <c r="E24" s="115">
        <v>390</v>
      </c>
      <c r="F24" s="114">
        <v>391</v>
      </c>
      <c r="G24" s="114">
        <v>398</v>
      </c>
      <c r="H24" s="114">
        <v>403</v>
      </c>
      <c r="I24" s="140">
        <v>406</v>
      </c>
      <c r="J24" s="115">
        <v>-16</v>
      </c>
      <c r="K24" s="116">
        <v>-3.9408866995073892</v>
      </c>
    </row>
    <row r="25" spans="1:11" ht="14.1" customHeight="1" x14ac:dyDescent="0.2">
      <c r="A25" s="306">
        <v>25</v>
      </c>
      <c r="B25" s="307" t="s">
        <v>242</v>
      </c>
      <c r="C25" s="308"/>
      <c r="D25" s="113">
        <v>2.2234980948901302</v>
      </c>
      <c r="E25" s="115">
        <v>426</v>
      </c>
      <c r="F25" s="114">
        <v>440</v>
      </c>
      <c r="G25" s="114">
        <v>469</v>
      </c>
      <c r="H25" s="114">
        <v>465</v>
      </c>
      <c r="I25" s="140">
        <v>469</v>
      </c>
      <c r="J25" s="115">
        <v>-43</v>
      </c>
      <c r="K25" s="116">
        <v>-9.1684434968017055</v>
      </c>
    </row>
    <row r="26" spans="1:11" ht="14.1" customHeight="1" x14ac:dyDescent="0.2">
      <c r="A26" s="306">
        <v>26</v>
      </c>
      <c r="B26" s="307" t="s">
        <v>243</v>
      </c>
      <c r="C26" s="308"/>
      <c r="D26" s="113">
        <v>0.81945821806983665</v>
      </c>
      <c r="E26" s="115">
        <v>157</v>
      </c>
      <c r="F26" s="114">
        <v>169</v>
      </c>
      <c r="G26" s="114">
        <v>175</v>
      </c>
      <c r="H26" s="114">
        <v>184</v>
      </c>
      <c r="I26" s="140">
        <v>191</v>
      </c>
      <c r="J26" s="115">
        <v>-34</v>
      </c>
      <c r="K26" s="116">
        <v>-17.801047120418847</v>
      </c>
    </row>
    <row r="27" spans="1:11" ht="14.1" customHeight="1" x14ac:dyDescent="0.2">
      <c r="A27" s="306">
        <v>27</v>
      </c>
      <c r="B27" s="307" t="s">
        <v>244</v>
      </c>
      <c r="C27" s="308"/>
      <c r="D27" s="113">
        <v>0.38102197400699411</v>
      </c>
      <c r="E27" s="115">
        <v>73</v>
      </c>
      <c r="F27" s="114">
        <v>70</v>
      </c>
      <c r="G27" s="114">
        <v>71</v>
      </c>
      <c r="H27" s="114">
        <v>63</v>
      </c>
      <c r="I27" s="140">
        <v>62</v>
      </c>
      <c r="J27" s="115">
        <v>11</v>
      </c>
      <c r="K27" s="116">
        <v>17.741935483870968</v>
      </c>
    </row>
    <row r="28" spans="1:11" ht="14.1" customHeight="1" x14ac:dyDescent="0.2">
      <c r="A28" s="306">
        <v>28</v>
      </c>
      <c r="B28" s="307" t="s">
        <v>245</v>
      </c>
      <c r="C28" s="308"/>
      <c r="D28" s="113">
        <v>0.24009603841536614</v>
      </c>
      <c r="E28" s="115">
        <v>46</v>
      </c>
      <c r="F28" s="114">
        <v>48</v>
      </c>
      <c r="G28" s="114">
        <v>53</v>
      </c>
      <c r="H28" s="114">
        <v>52</v>
      </c>
      <c r="I28" s="140">
        <v>59</v>
      </c>
      <c r="J28" s="115">
        <v>-13</v>
      </c>
      <c r="K28" s="116">
        <v>-22.033898305084747</v>
      </c>
    </row>
    <row r="29" spans="1:11" ht="14.1" customHeight="1" x14ac:dyDescent="0.2">
      <c r="A29" s="306">
        <v>29</v>
      </c>
      <c r="B29" s="307" t="s">
        <v>246</v>
      </c>
      <c r="C29" s="308"/>
      <c r="D29" s="113">
        <v>3.5910016180385198</v>
      </c>
      <c r="E29" s="115">
        <v>688</v>
      </c>
      <c r="F29" s="114">
        <v>741</v>
      </c>
      <c r="G29" s="114">
        <v>740</v>
      </c>
      <c r="H29" s="114">
        <v>764</v>
      </c>
      <c r="I29" s="140">
        <v>756</v>
      </c>
      <c r="J29" s="115">
        <v>-68</v>
      </c>
      <c r="K29" s="116">
        <v>-8.9947089947089953</v>
      </c>
    </row>
    <row r="30" spans="1:11" ht="14.1" customHeight="1" x14ac:dyDescent="0.2">
      <c r="A30" s="306" t="s">
        <v>247</v>
      </c>
      <c r="B30" s="307" t="s">
        <v>248</v>
      </c>
      <c r="C30" s="308"/>
      <c r="D30" s="113">
        <v>0.97604259094942325</v>
      </c>
      <c r="E30" s="115">
        <v>187</v>
      </c>
      <c r="F30" s="114">
        <v>176</v>
      </c>
      <c r="G30" s="114">
        <v>169</v>
      </c>
      <c r="H30" s="114">
        <v>175</v>
      </c>
      <c r="I30" s="140">
        <v>192</v>
      </c>
      <c r="J30" s="115">
        <v>-5</v>
      </c>
      <c r="K30" s="116">
        <v>-2.6041666666666665</v>
      </c>
    </row>
    <row r="31" spans="1:11" ht="14.1" customHeight="1" x14ac:dyDescent="0.2">
      <c r="A31" s="306" t="s">
        <v>249</v>
      </c>
      <c r="B31" s="307" t="s">
        <v>250</v>
      </c>
      <c r="C31" s="308"/>
      <c r="D31" s="113">
        <v>2.5888616316091655</v>
      </c>
      <c r="E31" s="115">
        <v>496</v>
      </c>
      <c r="F31" s="114">
        <v>560</v>
      </c>
      <c r="G31" s="114">
        <v>567</v>
      </c>
      <c r="H31" s="114">
        <v>586</v>
      </c>
      <c r="I31" s="140">
        <v>561</v>
      </c>
      <c r="J31" s="115">
        <v>-65</v>
      </c>
      <c r="K31" s="116">
        <v>-11.586452762923351</v>
      </c>
    </row>
    <row r="32" spans="1:11" ht="14.1" customHeight="1" x14ac:dyDescent="0.2">
      <c r="A32" s="306">
        <v>31</v>
      </c>
      <c r="B32" s="307" t="s">
        <v>251</v>
      </c>
      <c r="C32" s="308"/>
      <c r="D32" s="113">
        <v>0.11482854011169685</v>
      </c>
      <c r="E32" s="115">
        <v>22</v>
      </c>
      <c r="F32" s="114">
        <v>23</v>
      </c>
      <c r="G32" s="114">
        <v>23</v>
      </c>
      <c r="H32" s="114">
        <v>26</v>
      </c>
      <c r="I32" s="140">
        <v>25</v>
      </c>
      <c r="J32" s="115">
        <v>-3</v>
      </c>
      <c r="K32" s="116">
        <v>-12</v>
      </c>
    </row>
    <row r="33" spans="1:11" ht="14.1" customHeight="1" x14ac:dyDescent="0.2">
      <c r="A33" s="306">
        <v>32</v>
      </c>
      <c r="B33" s="307" t="s">
        <v>252</v>
      </c>
      <c r="C33" s="308"/>
      <c r="D33" s="113">
        <v>1.3205282112845138</v>
      </c>
      <c r="E33" s="115">
        <v>253</v>
      </c>
      <c r="F33" s="114">
        <v>239</v>
      </c>
      <c r="G33" s="114">
        <v>227</v>
      </c>
      <c r="H33" s="114">
        <v>237</v>
      </c>
      <c r="I33" s="140">
        <v>218</v>
      </c>
      <c r="J33" s="115">
        <v>35</v>
      </c>
      <c r="K33" s="116">
        <v>16.055045871559631</v>
      </c>
    </row>
    <row r="34" spans="1:11" ht="14.1" customHeight="1" x14ac:dyDescent="0.2">
      <c r="A34" s="306">
        <v>33</v>
      </c>
      <c r="B34" s="307" t="s">
        <v>253</v>
      </c>
      <c r="C34" s="308"/>
      <c r="D34" s="113">
        <v>0.69941019886215361</v>
      </c>
      <c r="E34" s="115">
        <v>134</v>
      </c>
      <c r="F34" s="114">
        <v>126</v>
      </c>
      <c r="G34" s="114">
        <v>123</v>
      </c>
      <c r="H34" s="114">
        <v>121</v>
      </c>
      <c r="I34" s="140">
        <v>126</v>
      </c>
      <c r="J34" s="115">
        <v>8</v>
      </c>
      <c r="K34" s="116">
        <v>6.3492063492063489</v>
      </c>
    </row>
    <row r="35" spans="1:11" ht="14.1" customHeight="1" x14ac:dyDescent="0.2">
      <c r="A35" s="306">
        <v>34</v>
      </c>
      <c r="B35" s="307" t="s">
        <v>254</v>
      </c>
      <c r="C35" s="308"/>
      <c r="D35" s="113">
        <v>2.8550550655044629</v>
      </c>
      <c r="E35" s="115">
        <v>547</v>
      </c>
      <c r="F35" s="114">
        <v>551</v>
      </c>
      <c r="G35" s="114">
        <v>556</v>
      </c>
      <c r="H35" s="114">
        <v>540</v>
      </c>
      <c r="I35" s="140">
        <v>521</v>
      </c>
      <c r="J35" s="115">
        <v>26</v>
      </c>
      <c r="K35" s="116">
        <v>4.9904030710172744</v>
      </c>
    </row>
    <row r="36" spans="1:11" ht="14.1" customHeight="1" x14ac:dyDescent="0.2">
      <c r="A36" s="306">
        <v>41</v>
      </c>
      <c r="B36" s="307" t="s">
        <v>255</v>
      </c>
      <c r="C36" s="308"/>
      <c r="D36" s="113">
        <v>0.13048697739965551</v>
      </c>
      <c r="E36" s="115">
        <v>25</v>
      </c>
      <c r="F36" s="114">
        <v>29</v>
      </c>
      <c r="G36" s="114">
        <v>26</v>
      </c>
      <c r="H36" s="114">
        <v>20</v>
      </c>
      <c r="I36" s="140">
        <v>19</v>
      </c>
      <c r="J36" s="115">
        <v>6</v>
      </c>
      <c r="K36" s="116">
        <v>31.578947368421051</v>
      </c>
    </row>
    <row r="37" spans="1:11" ht="14.1" customHeight="1" x14ac:dyDescent="0.2">
      <c r="A37" s="306">
        <v>42</v>
      </c>
      <c r="B37" s="307" t="s">
        <v>256</v>
      </c>
      <c r="C37" s="308"/>
      <c r="D37" s="113">
        <v>1.5658437287958661E-2</v>
      </c>
      <c r="E37" s="115">
        <v>3</v>
      </c>
      <c r="F37" s="114" t="s">
        <v>513</v>
      </c>
      <c r="G37" s="114" t="s">
        <v>513</v>
      </c>
      <c r="H37" s="114" t="s">
        <v>513</v>
      </c>
      <c r="I37" s="140" t="s">
        <v>513</v>
      </c>
      <c r="J37" s="115" t="s">
        <v>513</v>
      </c>
      <c r="K37" s="116" t="s">
        <v>513</v>
      </c>
    </row>
    <row r="38" spans="1:11" ht="14.1" customHeight="1" x14ac:dyDescent="0.2">
      <c r="A38" s="306">
        <v>43</v>
      </c>
      <c r="B38" s="307" t="s">
        <v>257</v>
      </c>
      <c r="C38" s="308"/>
      <c r="D38" s="113">
        <v>0.24009603841536614</v>
      </c>
      <c r="E38" s="115">
        <v>46</v>
      </c>
      <c r="F38" s="114">
        <v>42</v>
      </c>
      <c r="G38" s="114">
        <v>41</v>
      </c>
      <c r="H38" s="114">
        <v>39</v>
      </c>
      <c r="I38" s="140">
        <v>38</v>
      </c>
      <c r="J38" s="115">
        <v>8</v>
      </c>
      <c r="K38" s="116">
        <v>21.05263157894737</v>
      </c>
    </row>
    <row r="39" spans="1:11" ht="14.1" customHeight="1" x14ac:dyDescent="0.2">
      <c r="A39" s="306">
        <v>51</v>
      </c>
      <c r="B39" s="307" t="s">
        <v>258</v>
      </c>
      <c r="C39" s="308"/>
      <c r="D39" s="113">
        <v>6.9888825095255491</v>
      </c>
      <c r="E39" s="115">
        <v>1339</v>
      </c>
      <c r="F39" s="114">
        <v>1346</v>
      </c>
      <c r="G39" s="114">
        <v>1367</v>
      </c>
      <c r="H39" s="114">
        <v>1383</v>
      </c>
      <c r="I39" s="140">
        <v>1369</v>
      </c>
      <c r="J39" s="115">
        <v>-30</v>
      </c>
      <c r="K39" s="116">
        <v>-2.1913805697589481</v>
      </c>
    </row>
    <row r="40" spans="1:11" ht="14.1" customHeight="1" x14ac:dyDescent="0.2">
      <c r="A40" s="306" t="s">
        <v>259</v>
      </c>
      <c r="B40" s="307" t="s">
        <v>260</v>
      </c>
      <c r="C40" s="308"/>
      <c r="D40" s="113">
        <v>6.4878125163108722</v>
      </c>
      <c r="E40" s="115">
        <v>1243</v>
      </c>
      <c r="F40" s="114">
        <v>1253</v>
      </c>
      <c r="G40" s="114">
        <v>1264</v>
      </c>
      <c r="H40" s="114">
        <v>1288</v>
      </c>
      <c r="I40" s="140">
        <v>1283</v>
      </c>
      <c r="J40" s="115">
        <v>-40</v>
      </c>
      <c r="K40" s="116">
        <v>-3.1176929072486361</v>
      </c>
    </row>
    <row r="41" spans="1:11" ht="14.1" customHeight="1" x14ac:dyDescent="0.2">
      <c r="A41" s="306"/>
      <c r="B41" s="307" t="s">
        <v>261</v>
      </c>
      <c r="C41" s="308"/>
      <c r="D41" s="113">
        <v>4.4052403570123699</v>
      </c>
      <c r="E41" s="115">
        <v>844</v>
      </c>
      <c r="F41" s="114">
        <v>856</v>
      </c>
      <c r="G41" s="114">
        <v>872</v>
      </c>
      <c r="H41" s="114">
        <v>905</v>
      </c>
      <c r="I41" s="140">
        <v>904</v>
      </c>
      <c r="J41" s="115">
        <v>-60</v>
      </c>
      <c r="K41" s="116">
        <v>-6.6371681415929205</v>
      </c>
    </row>
    <row r="42" spans="1:11" ht="14.1" customHeight="1" x14ac:dyDescent="0.2">
      <c r="A42" s="306">
        <v>52</v>
      </c>
      <c r="B42" s="307" t="s">
        <v>262</v>
      </c>
      <c r="C42" s="308"/>
      <c r="D42" s="113">
        <v>7.9910224959549039</v>
      </c>
      <c r="E42" s="115">
        <v>1531</v>
      </c>
      <c r="F42" s="114">
        <v>1488</v>
      </c>
      <c r="G42" s="114">
        <v>1512</v>
      </c>
      <c r="H42" s="114">
        <v>1478</v>
      </c>
      <c r="I42" s="140">
        <v>1457</v>
      </c>
      <c r="J42" s="115">
        <v>74</v>
      </c>
      <c r="K42" s="116">
        <v>5.0789293067947838</v>
      </c>
    </row>
    <row r="43" spans="1:11" ht="14.1" customHeight="1" x14ac:dyDescent="0.2">
      <c r="A43" s="306" t="s">
        <v>263</v>
      </c>
      <c r="B43" s="307" t="s">
        <v>264</v>
      </c>
      <c r="C43" s="308"/>
      <c r="D43" s="113">
        <v>7.7352680202515787</v>
      </c>
      <c r="E43" s="115">
        <v>1482</v>
      </c>
      <c r="F43" s="114">
        <v>1450</v>
      </c>
      <c r="G43" s="114">
        <v>1454</v>
      </c>
      <c r="H43" s="114">
        <v>1427</v>
      </c>
      <c r="I43" s="140">
        <v>1407</v>
      </c>
      <c r="J43" s="115">
        <v>75</v>
      </c>
      <c r="K43" s="116">
        <v>5.3304904051172706</v>
      </c>
    </row>
    <row r="44" spans="1:11" ht="14.1" customHeight="1" x14ac:dyDescent="0.2">
      <c r="A44" s="306">
        <v>53</v>
      </c>
      <c r="B44" s="307" t="s">
        <v>265</v>
      </c>
      <c r="C44" s="308"/>
      <c r="D44" s="113">
        <v>1.3518450858604312</v>
      </c>
      <c r="E44" s="115">
        <v>259</v>
      </c>
      <c r="F44" s="114">
        <v>238</v>
      </c>
      <c r="G44" s="114">
        <v>226</v>
      </c>
      <c r="H44" s="114">
        <v>252</v>
      </c>
      <c r="I44" s="140">
        <v>233</v>
      </c>
      <c r="J44" s="115">
        <v>26</v>
      </c>
      <c r="K44" s="116">
        <v>11.158798283261802</v>
      </c>
    </row>
    <row r="45" spans="1:11" ht="14.1" customHeight="1" x14ac:dyDescent="0.2">
      <c r="A45" s="306" t="s">
        <v>266</v>
      </c>
      <c r="B45" s="307" t="s">
        <v>267</v>
      </c>
      <c r="C45" s="308"/>
      <c r="D45" s="113">
        <v>1.2944308158045827</v>
      </c>
      <c r="E45" s="115">
        <v>248</v>
      </c>
      <c r="F45" s="114">
        <v>227</v>
      </c>
      <c r="G45" s="114">
        <v>214</v>
      </c>
      <c r="H45" s="114">
        <v>239</v>
      </c>
      <c r="I45" s="140">
        <v>220</v>
      </c>
      <c r="J45" s="115">
        <v>28</v>
      </c>
      <c r="K45" s="116">
        <v>12.727272727272727</v>
      </c>
    </row>
    <row r="46" spans="1:11" ht="14.1" customHeight="1" x14ac:dyDescent="0.2">
      <c r="A46" s="306">
        <v>54</v>
      </c>
      <c r="B46" s="307" t="s">
        <v>268</v>
      </c>
      <c r="C46" s="308"/>
      <c r="D46" s="113">
        <v>14.8859543817527</v>
      </c>
      <c r="E46" s="115">
        <v>2852</v>
      </c>
      <c r="F46" s="114">
        <v>2912</v>
      </c>
      <c r="G46" s="114">
        <v>2940</v>
      </c>
      <c r="H46" s="114">
        <v>2943</v>
      </c>
      <c r="I46" s="140">
        <v>2923</v>
      </c>
      <c r="J46" s="115">
        <v>-71</v>
      </c>
      <c r="K46" s="116">
        <v>-2.4290112897707834</v>
      </c>
    </row>
    <row r="47" spans="1:11" ht="14.1" customHeight="1" x14ac:dyDescent="0.2">
      <c r="A47" s="306">
        <v>61</v>
      </c>
      <c r="B47" s="307" t="s">
        <v>269</v>
      </c>
      <c r="C47" s="308"/>
      <c r="D47" s="113">
        <v>0.46453363954277366</v>
      </c>
      <c r="E47" s="115">
        <v>89</v>
      </c>
      <c r="F47" s="114">
        <v>88</v>
      </c>
      <c r="G47" s="114">
        <v>89</v>
      </c>
      <c r="H47" s="114">
        <v>91</v>
      </c>
      <c r="I47" s="140">
        <v>97</v>
      </c>
      <c r="J47" s="115">
        <v>-8</v>
      </c>
      <c r="K47" s="116">
        <v>-8.2474226804123703</v>
      </c>
    </row>
    <row r="48" spans="1:11" ht="14.1" customHeight="1" x14ac:dyDescent="0.2">
      <c r="A48" s="306">
        <v>62</v>
      </c>
      <c r="B48" s="307" t="s">
        <v>270</v>
      </c>
      <c r="C48" s="308"/>
      <c r="D48" s="113">
        <v>9.4107208100631556</v>
      </c>
      <c r="E48" s="115">
        <v>1803</v>
      </c>
      <c r="F48" s="114">
        <v>1806</v>
      </c>
      <c r="G48" s="114">
        <v>1866</v>
      </c>
      <c r="H48" s="114">
        <v>1926</v>
      </c>
      <c r="I48" s="140">
        <v>1833</v>
      </c>
      <c r="J48" s="115">
        <v>-30</v>
      </c>
      <c r="K48" s="116">
        <v>-1.6366612111292962</v>
      </c>
    </row>
    <row r="49" spans="1:11" ht="14.1" customHeight="1" x14ac:dyDescent="0.2">
      <c r="A49" s="306">
        <v>63</v>
      </c>
      <c r="B49" s="307" t="s">
        <v>271</v>
      </c>
      <c r="C49" s="308"/>
      <c r="D49" s="113">
        <v>10.710371104963725</v>
      </c>
      <c r="E49" s="115">
        <v>2052</v>
      </c>
      <c r="F49" s="114">
        <v>2453</v>
      </c>
      <c r="G49" s="114">
        <v>2464</v>
      </c>
      <c r="H49" s="114">
        <v>2531</v>
      </c>
      <c r="I49" s="140">
        <v>2448</v>
      </c>
      <c r="J49" s="115">
        <v>-396</v>
      </c>
      <c r="K49" s="116">
        <v>-16.176470588235293</v>
      </c>
    </row>
    <row r="50" spans="1:11" ht="14.1" customHeight="1" x14ac:dyDescent="0.2">
      <c r="A50" s="306" t="s">
        <v>272</v>
      </c>
      <c r="B50" s="307" t="s">
        <v>273</v>
      </c>
      <c r="C50" s="308"/>
      <c r="D50" s="113">
        <v>0.17224281016754528</v>
      </c>
      <c r="E50" s="115">
        <v>33</v>
      </c>
      <c r="F50" s="114">
        <v>42</v>
      </c>
      <c r="G50" s="114">
        <v>42</v>
      </c>
      <c r="H50" s="114">
        <v>47</v>
      </c>
      <c r="I50" s="140">
        <v>46</v>
      </c>
      <c r="J50" s="115">
        <v>-13</v>
      </c>
      <c r="K50" s="116">
        <v>-28.260869565217391</v>
      </c>
    </row>
    <row r="51" spans="1:11" ht="14.1" customHeight="1" x14ac:dyDescent="0.2">
      <c r="A51" s="306" t="s">
        <v>274</v>
      </c>
      <c r="B51" s="307" t="s">
        <v>275</v>
      </c>
      <c r="C51" s="308"/>
      <c r="D51" s="113">
        <v>10.204081632653061</v>
      </c>
      <c r="E51" s="115">
        <v>1955</v>
      </c>
      <c r="F51" s="114">
        <v>2336</v>
      </c>
      <c r="G51" s="114">
        <v>2335</v>
      </c>
      <c r="H51" s="114">
        <v>2406</v>
      </c>
      <c r="I51" s="140">
        <v>2337</v>
      </c>
      <c r="J51" s="115">
        <v>-382</v>
      </c>
      <c r="K51" s="116">
        <v>-16.345742404792468</v>
      </c>
    </row>
    <row r="52" spans="1:11" ht="14.1" customHeight="1" x14ac:dyDescent="0.2">
      <c r="A52" s="306">
        <v>71</v>
      </c>
      <c r="B52" s="307" t="s">
        <v>276</v>
      </c>
      <c r="C52" s="308"/>
      <c r="D52" s="113">
        <v>10.376324442820607</v>
      </c>
      <c r="E52" s="115">
        <v>1988</v>
      </c>
      <c r="F52" s="114">
        <v>2102</v>
      </c>
      <c r="G52" s="114">
        <v>2011</v>
      </c>
      <c r="H52" s="114">
        <v>2156</v>
      </c>
      <c r="I52" s="140">
        <v>2023</v>
      </c>
      <c r="J52" s="115">
        <v>-35</v>
      </c>
      <c r="K52" s="116">
        <v>-1.7301038062283738</v>
      </c>
    </row>
    <row r="53" spans="1:11" ht="14.1" customHeight="1" x14ac:dyDescent="0.2">
      <c r="A53" s="306" t="s">
        <v>277</v>
      </c>
      <c r="B53" s="307" t="s">
        <v>278</v>
      </c>
      <c r="C53" s="308"/>
      <c r="D53" s="113">
        <v>0.73594655253405705</v>
      </c>
      <c r="E53" s="115">
        <v>141</v>
      </c>
      <c r="F53" s="114">
        <v>141</v>
      </c>
      <c r="G53" s="114">
        <v>152</v>
      </c>
      <c r="H53" s="114">
        <v>164</v>
      </c>
      <c r="I53" s="140">
        <v>168</v>
      </c>
      <c r="J53" s="115">
        <v>-27</v>
      </c>
      <c r="K53" s="116">
        <v>-16.071428571428573</v>
      </c>
    </row>
    <row r="54" spans="1:11" ht="14.1" customHeight="1" x14ac:dyDescent="0.2">
      <c r="A54" s="306" t="s">
        <v>279</v>
      </c>
      <c r="B54" s="307" t="s">
        <v>280</v>
      </c>
      <c r="C54" s="308"/>
      <c r="D54" s="113">
        <v>9.4420376846390734</v>
      </c>
      <c r="E54" s="115">
        <v>1809</v>
      </c>
      <c r="F54" s="114">
        <v>1927</v>
      </c>
      <c r="G54" s="114">
        <v>1825</v>
      </c>
      <c r="H54" s="114">
        <v>1956</v>
      </c>
      <c r="I54" s="140">
        <v>1824</v>
      </c>
      <c r="J54" s="115">
        <v>-15</v>
      </c>
      <c r="K54" s="116">
        <v>-0.82236842105263153</v>
      </c>
    </row>
    <row r="55" spans="1:11" ht="14.1" customHeight="1" x14ac:dyDescent="0.2">
      <c r="A55" s="306">
        <v>72</v>
      </c>
      <c r="B55" s="307" t="s">
        <v>281</v>
      </c>
      <c r="C55" s="308"/>
      <c r="D55" s="113">
        <v>1.0282373819092854</v>
      </c>
      <c r="E55" s="115">
        <v>197</v>
      </c>
      <c r="F55" s="114">
        <v>195</v>
      </c>
      <c r="G55" s="114">
        <v>197</v>
      </c>
      <c r="H55" s="114">
        <v>195</v>
      </c>
      <c r="I55" s="140">
        <v>196</v>
      </c>
      <c r="J55" s="115">
        <v>1</v>
      </c>
      <c r="K55" s="116">
        <v>0.51020408163265307</v>
      </c>
    </row>
    <row r="56" spans="1:11" ht="14.1" customHeight="1" x14ac:dyDescent="0.2">
      <c r="A56" s="306" t="s">
        <v>282</v>
      </c>
      <c r="B56" s="307" t="s">
        <v>283</v>
      </c>
      <c r="C56" s="308"/>
      <c r="D56" s="113">
        <v>0.21921812203142127</v>
      </c>
      <c r="E56" s="115">
        <v>42</v>
      </c>
      <c r="F56" s="114">
        <v>39</v>
      </c>
      <c r="G56" s="114">
        <v>36</v>
      </c>
      <c r="H56" s="114">
        <v>37</v>
      </c>
      <c r="I56" s="140">
        <v>36</v>
      </c>
      <c r="J56" s="115">
        <v>6</v>
      </c>
      <c r="K56" s="116">
        <v>16.666666666666668</v>
      </c>
    </row>
    <row r="57" spans="1:11" ht="14.1" customHeight="1" x14ac:dyDescent="0.2">
      <c r="A57" s="306" t="s">
        <v>284</v>
      </c>
      <c r="B57" s="307" t="s">
        <v>285</v>
      </c>
      <c r="C57" s="308"/>
      <c r="D57" s="113">
        <v>0.63155697061433269</v>
      </c>
      <c r="E57" s="115">
        <v>121</v>
      </c>
      <c r="F57" s="114">
        <v>122</v>
      </c>
      <c r="G57" s="114">
        <v>127</v>
      </c>
      <c r="H57" s="114">
        <v>125</v>
      </c>
      <c r="I57" s="140">
        <v>126</v>
      </c>
      <c r="J57" s="115">
        <v>-5</v>
      </c>
      <c r="K57" s="116">
        <v>-3.9682539682539684</v>
      </c>
    </row>
    <row r="58" spans="1:11" ht="14.1" customHeight="1" x14ac:dyDescent="0.2">
      <c r="A58" s="306">
        <v>73</v>
      </c>
      <c r="B58" s="307" t="s">
        <v>286</v>
      </c>
      <c r="C58" s="308"/>
      <c r="D58" s="113">
        <v>0.50106999321467716</v>
      </c>
      <c r="E58" s="115">
        <v>96</v>
      </c>
      <c r="F58" s="114">
        <v>96</v>
      </c>
      <c r="G58" s="114">
        <v>96</v>
      </c>
      <c r="H58" s="114">
        <v>98</v>
      </c>
      <c r="I58" s="140">
        <v>91</v>
      </c>
      <c r="J58" s="115">
        <v>5</v>
      </c>
      <c r="K58" s="116">
        <v>5.4945054945054945</v>
      </c>
    </row>
    <row r="59" spans="1:11" ht="14.1" customHeight="1" x14ac:dyDescent="0.2">
      <c r="A59" s="306" t="s">
        <v>287</v>
      </c>
      <c r="B59" s="307" t="s">
        <v>288</v>
      </c>
      <c r="C59" s="308"/>
      <c r="D59" s="113">
        <v>0.39146093219896655</v>
      </c>
      <c r="E59" s="115">
        <v>75</v>
      </c>
      <c r="F59" s="114">
        <v>73</v>
      </c>
      <c r="G59" s="114">
        <v>73</v>
      </c>
      <c r="H59" s="114">
        <v>78</v>
      </c>
      <c r="I59" s="140">
        <v>72</v>
      </c>
      <c r="J59" s="115">
        <v>3</v>
      </c>
      <c r="K59" s="116">
        <v>4.166666666666667</v>
      </c>
    </row>
    <row r="60" spans="1:11" ht="14.1" customHeight="1" x14ac:dyDescent="0.2">
      <c r="A60" s="306">
        <v>81</v>
      </c>
      <c r="B60" s="307" t="s">
        <v>289</v>
      </c>
      <c r="C60" s="308"/>
      <c r="D60" s="113">
        <v>2.5940811107051518</v>
      </c>
      <c r="E60" s="115">
        <v>497</v>
      </c>
      <c r="F60" s="114">
        <v>500</v>
      </c>
      <c r="G60" s="114">
        <v>496</v>
      </c>
      <c r="H60" s="114">
        <v>527</v>
      </c>
      <c r="I60" s="140">
        <v>527</v>
      </c>
      <c r="J60" s="115">
        <v>-30</v>
      </c>
      <c r="K60" s="116">
        <v>-5.6925996204933584</v>
      </c>
    </row>
    <row r="61" spans="1:11" ht="14.1" customHeight="1" x14ac:dyDescent="0.2">
      <c r="A61" s="306" t="s">
        <v>290</v>
      </c>
      <c r="B61" s="307" t="s">
        <v>291</v>
      </c>
      <c r="C61" s="308"/>
      <c r="D61" s="113">
        <v>0.86643352993371259</v>
      </c>
      <c r="E61" s="115">
        <v>166</v>
      </c>
      <c r="F61" s="114">
        <v>171</v>
      </c>
      <c r="G61" s="114">
        <v>178</v>
      </c>
      <c r="H61" s="114">
        <v>190</v>
      </c>
      <c r="I61" s="140">
        <v>183</v>
      </c>
      <c r="J61" s="115">
        <v>-17</v>
      </c>
      <c r="K61" s="116">
        <v>-9.2896174863387984</v>
      </c>
    </row>
    <row r="62" spans="1:11" ht="14.1" customHeight="1" x14ac:dyDescent="0.2">
      <c r="A62" s="306" t="s">
        <v>292</v>
      </c>
      <c r="B62" s="307" t="s">
        <v>293</v>
      </c>
      <c r="C62" s="308"/>
      <c r="D62" s="113">
        <v>0.86643352993371259</v>
      </c>
      <c r="E62" s="115">
        <v>166</v>
      </c>
      <c r="F62" s="114">
        <v>163</v>
      </c>
      <c r="G62" s="114">
        <v>152</v>
      </c>
      <c r="H62" s="114">
        <v>163</v>
      </c>
      <c r="I62" s="140">
        <v>165</v>
      </c>
      <c r="J62" s="115">
        <v>1</v>
      </c>
      <c r="K62" s="116">
        <v>0.60606060606060608</v>
      </c>
    </row>
    <row r="63" spans="1:11" ht="14.1" customHeight="1" x14ac:dyDescent="0.2">
      <c r="A63" s="306"/>
      <c r="B63" s="307" t="s">
        <v>294</v>
      </c>
      <c r="C63" s="308"/>
      <c r="D63" s="113">
        <v>0.67853228247820863</v>
      </c>
      <c r="E63" s="115">
        <v>130</v>
      </c>
      <c r="F63" s="114">
        <v>125</v>
      </c>
      <c r="G63" s="114">
        <v>121</v>
      </c>
      <c r="H63" s="114">
        <v>129</v>
      </c>
      <c r="I63" s="140">
        <v>127</v>
      </c>
      <c r="J63" s="115">
        <v>3</v>
      </c>
      <c r="K63" s="116">
        <v>2.3622047244094486</v>
      </c>
    </row>
    <row r="64" spans="1:11" ht="14.1" customHeight="1" x14ac:dyDescent="0.2">
      <c r="A64" s="306" t="s">
        <v>295</v>
      </c>
      <c r="B64" s="307" t="s">
        <v>296</v>
      </c>
      <c r="C64" s="308"/>
      <c r="D64" s="113">
        <v>6.7853228247820863E-2</v>
      </c>
      <c r="E64" s="115">
        <v>13</v>
      </c>
      <c r="F64" s="114">
        <v>10</v>
      </c>
      <c r="G64" s="114">
        <v>10</v>
      </c>
      <c r="H64" s="114">
        <v>10</v>
      </c>
      <c r="I64" s="140">
        <v>10</v>
      </c>
      <c r="J64" s="115">
        <v>3</v>
      </c>
      <c r="K64" s="116">
        <v>30</v>
      </c>
    </row>
    <row r="65" spans="1:11" ht="14.1" customHeight="1" x14ac:dyDescent="0.2">
      <c r="A65" s="306" t="s">
        <v>297</v>
      </c>
      <c r="B65" s="307" t="s">
        <v>298</v>
      </c>
      <c r="C65" s="308"/>
      <c r="D65" s="113">
        <v>0.47497259773474609</v>
      </c>
      <c r="E65" s="115">
        <v>91</v>
      </c>
      <c r="F65" s="114">
        <v>92</v>
      </c>
      <c r="G65" s="114">
        <v>91</v>
      </c>
      <c r="H65" s="114">
        <v>93</v>
      </c>
      <c r="I65" s="140">
        <v>100</v>
      </c>
      <c r="J65" s="115">
        <v>-9</v>
      </c>
      <c r="K65" s="116">
        <v>-9</v>
      </c>
    </row>
    <row r="66" spans="1:11" ht="14.1" customHeight="1" x14ac:dyDescent="0.2">
      <c r="A66" s="306">
        <v>82</v>
      </c>
      <c r="B66" s="307" t="s">
        <v>299</v>
      </c>
      <c r="C66" s="308"/>
      <c r="D66" s="113">
        <v>1.5293073751239625</v>
      </c>
      <c r="E66" s="115">
        <v>293</v>
      </c>
      <c r="F66" s="114">
        <v>308</v>
      </c>
      <c r="G66" s="114">
        <v>316</v>
      </c>
      <c r="H66" s="114">
        <v>320</v>
      </c>
      <c r="I66" s="140">
        <v>330</v>
      </c>
      <c r="J66" s="115">
        <v>-37</v>
      </c>
      <c r="K66" s="116">
        <v>-11.212121212121213</v>
      </c>
    </row>
    <row r="67" spans="1:11" ht="14.1" customHeight="1" x14ac:dyDescent="0.2">
      <c r="A67" s="306" t="s">
        <v>300</v>
      </c>
      <c r="B67" s="307" t="s">
        <v>301</v>
      </c>
      <c r="C67" s="308"/>
      <c r="D67" s="113">
        <v>0.61067905423038782</v>
      </c>
      <c r="E67" s="115">
        <v>117</v>
      </c>
      <c r="F67" s="114">
        <v>110</v>
      </c>
      <c r="G67" s="114">
        <v>112</v>
      </c>
      <c r="H67" s="114">
        <v>119</v>
      </c>
      <c r="I67" s="140">
        <v>114</v>
      </c>
      <c r="J67" s="115">
        <v>3</v>
      </c>
      <c r="K67" s="116">
        <v>2.6315789473684212</v>
      </c>
    </row>
    <row r="68" spans="1:11" ht="14.1" customHeight="1" x14ac:dyDescent="0.2">
      <c r="A68" s="306" t="s">
        <v>302</v>
      </c>
      <c r="B68" s="307" t="s">
        <v>303</v>
      </c>
      <c r="C68" s="308"/>
      <c r="D68" s="113">
        <v>0.72550759434208467</v>
      </c>
      <c r="E68" s="115">
        <v>139</v>
      </c>
      <c r="F68" s="114">
        <v>158</v>
      </c>
      <c r="G68" s="114">
        <v>158</v>
      </c>
      <c r="H68" s="114">
        <v>157</v>
      </c>
      <c r="I68" s="140">
        <v>171</v>
      </c>
      <c r="J68" s="115">
        <v>-32</v>
      </c>
      <c r="K68" s="116">
        <v>-18.71345029239766</v>
      </c>
    </row>
    <row r="69" spans="1:11" ht="14.1" customHeight="1" x14ac:dyDescent="0.2">
      <c r="A69" s="306">
        <v>83</v>
      </c>
      <c r="B69" s="307" t="s">
        <v>304</v>
      </c>
      <c r="C69" s="308"/>
      <c r="D69" s="113">
        <v>2.1921812203142128</v>
      </c>
      <c r="E69" s="115">
        <v>420</v>
      </c>
      <c r="F69" s="114">
        <v>427</v>
      </c>
      <c r="G69" s="114">
        <v>437</v>
      </c>
      <c r="H69" s="114">
        <v>421</v>
      </c>
      <c r="I69" s="140">
        <v>425</v>
      </c>
      <c r="J69" s="115">
        <v>-5</v>
      </c>
      <c r="K69" s="116">
        <v>-1.1764705882352942</v>
      </c>
    </row>
    <row r="70" spans="1:11" ht="14.1" customHeight="1" x14ac:dyDescent="0.2">
      <c r="A70" s="306" t="s">
        <v>305</v>
      </c>
      <c r="B70" s="307" t="s">
        <v>306</v>
      </c>
      <c r="C70" s="308"/>
      <c r="D70" s="113">
        <v>1.2735528994206378</v>
      </c>
      <c r="E70" s="115">
        <v>244</v>
      </c>
      <c r="F70" s="114">
        <v>247</v>
      </c>
      <c r="G70" s="114">
        <v>250</v>
      </c>
      <c r="H70" s="114">
        <v>237</v>
      </c>
      <c r="I70" s="140">
        <v>242</v>
      </c>
      <c r="J70" s="115">
        <v>2</v>
      </c>
      <c r="K70" s="116">
        <v>0.82644628099173556</v>
      </c>
    </row>
    <row r="71" spans="1:11" ht="14.1" customHeight="1" x14ac:dyDescent="0.2">
      <c r="A71" s="306"/>
      <c r="B71" s="307" t="s">
        <v>307</v>
      </c>
      <c r="C71" s="308"/>
      <c r="D71" s="113">
        <v>0.58458165875045676</v>
      </c>
      <c r="E71" s="115">
        <v>112</v>
      </c>
      <c r="F71" s="114">
        <v>111</v>
      </c>
      <c r="G71" s="114">
        <v>110</v>
      </c>
      <c r="H71" s="114">
        <v>105</v>
      </c>
      <c r="I71" s="140">
        <v>108</v>
      </c>
      <c r="J71" s="115">
        <v>4</v>
      </c>
      <c r="K71" s="116">
        <v>3.7037037037037037</v>
      </c>
    </row>
    <row r="72" spans="1:11" ht="14.1" customHeight="1" x14ac:dyDescent="0.2">
      <c r="A72" s="306">
        <v>84</v>
      </c>
      <c r="B72" s="307" t="s">
        <v>308</v>
      </c>
      <c r="C72" s="308"/>
      <c r="D72" s="113">
        <v>1.3100892530925414</v>
      </c>
      <c r="E72" s="115">
        <v>251</v>
      </c>
      <c r="F72" s="114">
        <v>261</v>
      </c>
      <c r="G72" s="114">
        <v>259</v>
      </c>
      <c r="H72" s="114">
        <v>249</v>
      </c>
      <c r="I72" s="140">
        <v>249</v>
      </c>
      <c r="J72" s="115">
        <v>2</v>
      </c>
      <c r="K72" s="116">
        <v>0.80321285140562249</v>
      </c>
    </row>
    <row r="73" spans="1:11" ht="14.1" customHeight="1" x14ac:dyDescent="0.2">
      <c r="A73" s="306" t="s">
        <v>309</v>
      </c>
      <c r="B73" s="307" t="s">
        <v>310</v>
      </c>
      <c r="C73" s="308"/>
      <c r="D73" s="113">
        <v>0.29751030847121457</v>
      </c>
      <c r="E73" s="115">
        <v>57</v>
      </c>
      <c r="F73" s="114">
        <v>51</v>
      </c>
      <c r="G73" s="114">
        <v>54</v>
      </c>
      <c r="H73" s="114">
        <v>59</v>
      </c>
      <c r="I73" s="140">
        <v>52</v>
      </c>
      <c r="J73" s="115">
        <v>5</v>
      </c>
      <c r="K73" s="116">
        <v>9.615384615384615</v>
      </c>
    </row>
    <row r="74" spans="1:11" ht="14.1" customHeight="1" x14ac:dyDescent="0.2">
      <c r="A74" s="306" t="s">
        <v>311</v>
      </c>
      <c r="B74" s="307" t="s">
        <v>312</v>
      </c>
      <c r="C74" s="308"/>
      <c r="D74" s="113">
        <v>6.7853228247820863E-2</v>
      </c>
      <c r="E74" s="115">
        <v>13</v>
      </c>
      <c r="F74" s="114">
        <v>12</v>
      </c>
      <c r="G74" s="114">
        <v>12</v>
      </c>
      <c r="H74" s="114">
        <v>13</v>
      </c>
      <c r="I74" s="140">
        <v>14</v>
      </c>
      <c r="J74" s="115">
        <v>-1</v>
      </c>
      <c r="K74" s="116">
        <v>-7.1428571428571432</v>
      </c>
    </row>
    <row r="75" spans="1:11" ht="14.1" customHeight="1" x14ac:dyDescent="0.2">
      <c r="A75" s="306" t="s">
        <v>313</v>
      </c>
      <c r="B75" s="307" t="s">
        <v>314</v>
      </c>
      <c r="C75" s="308"/>
      <c r="D75" s="113" t="s">
        <v>513</v>
      </c>
      <c r="E75" s="115" t="s">
        <v>513</v>
      </c>
      <c r="F75" s="114" t="s">
        <v>513</v>
      </c>
      <c r="G75" s="114">
        <v>3</v>
      </c>
      <c r="H75" s="114">
        <v>3</v>
      </c>
      <c r="I75" s="140">
        <v>3</v>
      </c>
      <c r="J75" s="115" t="s">
        <v>513</v>
      </c>
      <c r="K75" s="116" t="s">
        <v>513</v>
      </c>
    </row>
    <row r="76" spans="1:11" ht="14.1" customHeight="1" x14ac:dyDescent="0.2">
      <c r="A76" s="306">
        <v>91</v>
      </c>
      <c r="B76" s="307" t="s">
        <v>315</v>
      </c>
      <c r="C76" s="308"/>
      <c r="D76" s="113">
        <v>0.42277780677488386</v>
      </c>
      <c r="E76" s="115">
        <v>81</v>
      </c>
      <c r="F76" s="114">
        <v>72</v>
      </c>
      <c r="G76" s="114">
        <v>67</v>
      </c>
      <c r="H76" s="114">
        <v>68</v>
      </c>
      <c r="I76" s="140">
        <v>66</v>
      </c>
      <c r="J76" s="115">
        <v>15</v>
      </c>
      <c r="K76" s="116">
        <v>22.727272727272727</v>
      </c>
    </row>
    <row r="77" spans="1:11" ht="14.1" customHeight="1" x14ac:dyDescent="0.2">
      <c r="A77" s="306">
        <v>92</v>
      </c>
      <c r="B77" s="307" t="s">
        <v>316</v>
      </c>
      <c r="C77" s="308"/>
      <c r="D77" s="113">
        <v>0.20355968474346262</v>
      </c>
      <c r="E77" s="115">
        <v>39</v>
      </c>
      <c r="F77" s="114">
        <v>41</v>
      </c>
      <c r="G77" s="114">
        <v>40</v>
      </c>
      <c r="H77" s="114">
        <v>43</v>
      </c>
      <c r="I77" s="140">
        <v>39</v>
      </c>
      <c r="J77" s="115">
        <v>0</v>
      </c>
      <c r="K77" s="116">
        <v>0</v>
      </c>
    </row>
    <row r="78" spans="1:11" ht="14.1" customHeight="1" x14ac:dyDescent="0.2">
      <c r="A78" s="306">
        <v>93</v>
      </c>
      <c r="B78" s="307" t="s">
        <v>317</v>
      </c>
      <c r="C78" s="308"/>
      <c r="D78" s="113">
        <v>6.7853228247820863E-2</v>
      </c>
      <c r="E78" s="115">
        <v>13</v>
      </c>
      <c r="F78" s="114">
        <v>14</v>
      </c>
      <c r="G78" s="114">
        <v>13</v>
      </c>
      <c r="H78" s="114">
        <v>14</v>
      </c>
      <c r="I78" s="140">
        <v>14</v>
      </c>
      <c r="J78" s="115">
        <v>-1</v>
      </c>
      <c r="K78" s="116">
        <v>-7.1428571428571432</v>
      </c>
    </row>
    <row r="79" spans="1:11" ht="14.1" customHeight="1" x14ac:dyDescent="0.2">
      <c r="A79" s="306">
        <v>94</v>
      </c>
      <c r="B79" s="307" t="s">
        <v>318</v>
      </c>
      <c r="C79" s="308"/>
      <c r="D79" s="113">
        <v>0.66287384519025006</v>
      </c>
      <c r="E79" s="115">
        <v>127</v>
      </c>
      <c r="F79" s="114">
        <v>123</v>
      </c>
      <c r="G79" s="114">
        <v>121</v>
      </c>
      <c r="H79" s="114">
        <v>103</v>
      </c>
      <c r="I79" s="140">
        <v>105</v>
      </c>
      <c r="J79" s="115">
        <v>22</v>
      </c>
      <c r="K79" s="116">
        <v>20.952380952380953</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333</v>
      </c>
      <c r="C81" s="312"/>
      <c r="D81" s="125">
        <v>2.9542251683282008</v>
      </c>
      <c r="E81" s="143">
        <v>566</v>
      </c>
      <c r="F81" s="144">
        <v>601</v>
      </c>
      <c r="G81" s="144">
        <v>601</v>
      </c>
      <c r="H81" s="144">
        <v>580</v>
      </c>
      <c r="I81" s="145">
        <v>560</v>
      </c>
      <c r="J81" s="143">
        <v>6</v>
      </c>
      <c r="K81" s="146">
        <v>1.0714285714285714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6264</v>
      </c>
      <c r="G12" s="536">
        <v>4365</v>
      </c>
      <c r="H12" s="536">
        <v>7813</v>
      </c>
      <c r="I12" s="536">
        <v>5343</v>
      </c>
      <c r="J12" s="537">
        <v>5793</v>
      </c>
      <c r="K12" s="538">
        <v>471</v>
      </c>
      <c r="L12" s="349">
        <v>8.1305023303987571</v>
      </c>
    </row>
    <row r="13" spans="1:17" s="110" customFormat="1" ht="15" customHeight="1" x14ac:dyDescent="0.2">
      <c r="A13" s="350" t="s">
        <v>344</v>
      </c>
      <c r="B13" s="351" t="s">
        <v>345</v>
      </c>
      <c r="C13" s="347"/>
      <c r="D13" s="347"/>
      <c r="E13" s="348"/>
      <c r="F13" s="536">
        <v>3854</v>
      </c>
      <c r="G13" s="536">
        <v>2461</v>
      </c>
      <c r="H13" s="536">
        <v>4557</v>
      </c>
      <c r="I13" s="536">
        <v>3226</v>
      </c>
      <c r="J13" s="537">
        <v>3629</v>
      </c>
      <c r="K13" s="538">
        <v>225</v>
      </c>
      <c r="L13" s="349">
        <v>6.2000551116009923</v>
      </c>
    </row>
    <row r="14" spans="1:17" s="110" customFormat="1" ht="22.5" customHeight="1" x14ac:dyDescent="0.2">
      <c r="A14" s="350"/>
      <c r="B14" s="351" t="s">
        <v>346</v>
      </c>
      <c r="C14" s="347"/>
      <c r="D14" s="347"/>
      <c r="E14" s="348"/>
      <c r="F14" s="536">
        <v>2410</v>
      </c>
      <c r="G14" s="536">
        <v>1904</v>
      </c>
      <c r="H14" s="536">
        <v>3256</v>
      </c>
      <c r="I14" s="536">
        <v>2117</v>
      </c>
      <c r="J14" s="537">
        <v>2164</v>
      </c>
      <c r="K14" s="538">
        <v>246</v>
      </c>
      <c r="L14" s="349">
        <v>11.367837338262477</v>
      </c>
    </row>
    <row r="15" spans="1:17" s="110" customFormat="1" ht="15" customHeight="1" x14ac:dyDescent="0.2">
      <c r="A15" s="350" t="s">
        <v>347</v>
      </c>
      <c r="B15" s="351" t="s">
        <v>108</v>
      </c>
      <c r="C15" s="347"/>
      <c r="D15" s="347"/>
      <c r="E15" s="348"/>
      <c r="F15" s="536">
        <v>1541</v>
      </c>
      <c r="G15" s="536">
        <v>1216</v>
      </c>
      <c r="H15" s="536">
        <v>3552</v>
      </c>
      <c r="I15" s="536">
        <v>1407</v>
      </c>
      <c r="J15" s="537">
        <v>1515</v>
      </c>
      <c r="K15" s="538">
        <v>26</v>
      </c>
      <c r="L15" s="349">
        <v>1.7161716171617161</v>
      </c>
    </row>
    <row r="16" spans="1:17" s="110" customFormat="1" ht="15" customHeight="1" x14ac:dyDescent="0.2">
      <c r="A16" s="350"/>
      <c r="B16" s="351" t="s">
        <v>109</v>
      </c>
      <c r="C16" s="347"/>
      <c r="D16" s="347"/>
      <c r="E16" s="348"/>
      <c r="F16" s="536">
        <v>4155</v>
      </c>
      <c r="G16" s="536">
        <v>2797</v>
      </c>
      <c r="H16" s="536">
        <v>3836</v>
      </c>
      <c r="I16" s="536">
        <v>3559</v>
      </c>
      <c r="J16" s="537">
        <v>3825</v>
      </c>
      <c r="K16" s="538">
        <v>330</v>
      </c>
      <c r="L16" s="349">
        <v>8.6274509803921564</v>
      </c>
    </row>
    <row r="17" spans="1:12" s="110" customFormat="1" ht="15" customHeight="1" x14ac:dyDescent="0.2">
      <c r="A17" s="350"/>
      <c r="B17" s="351" t="s">
        <v>110</v>
      </c>
      <c r="C17" s="347"/>
      <c r="D17" s="347"/>
      <c r="E17" s="348"/>
      <c r="F17" s="536">
        <v>497</v>
      </c>
      <c r="G17" s="536">
        <v>304</v>
      </c>
      <c r="H17" s="536">
        <v>382</v>
      </c>
      <c r="I17" s="536">
        <v>329</v>
      </c>
      <c r="J17" s="537">
        <v>412</v>
      </c>
      <c r="K17" s="538">
        <v>85</v>
      </c>
      <c r="L17" s="349">
        <v>20.631067961165048</v>
      </c>
    </row>
    <row r="18" spans="1:12" s="110" customFormat="1" ht="15" customHeight="1" x14ac:dyDescent="0.2">
      <c r="A18" s="350"/>
      <c r="B18" s="351" t="s">
        <v>111</v>
      </c>
      <c r="C18" s="347"/>
      <c r="D18" s="347"/>
      <c r="E18" s="348"/>
      <c r="F18" s="536">
        <v>71</v>
      </c>
      <c r="G18" s="536">
        <v>48</v>
      </c>
      <c r="H18" s="536">
        <v>43</v>
      </c>
      <c r="I18" s="536">
        <v>48</v>
      </c>
      <c r="J18" s="537">
        <v>41</v>
      </c>
      <c r="K18" s="538">
        <v>30</v>
      </c>
      <c r="L18" s="349">
        <v>73.170731707317074</v>
      </c>
    </row>
    <row r="19" spans="1:12" s="110" customFormat="1" ht="15" customHeight="1" x14ac:dyDescent="0.2">
      <c r="A19" s="118" t="s">
        <v>113</v>
      </c>
      <c r="B19" s="119" t="s">
        <v>181</v>
      </c>
      <c r="C19" s="347"/>
      <c r="D19" s="347"/>
      <c r="E19" s="348"/>
      <c r="F19" s="536">
        <v>4821</v>
      </c>
      <c r="G19" s="536">
        <v>3187</v>
      </c>
      <c r="H19" s="536">
        <v>6399</v>
      </c>
      <c r="I19" s="536">
        <v>4081</v>
      </c>
      <c r="J19" s="537">
        <v>4396</v>
      </c>
      <c r="K19" s="538">
        <v>425</v>
      </c>
      <c r="L19" s="349">
        <v>9.6678798908098269</v>
      </c>
    </row>
    <row r="20" spans="1:12" s="110" customFormat="1" ht="15" customHeight="1" x14ac:dyDescent="0.2">
      <c r="A20" s="118"/>
      <c r="B20" s="119" t="s">
        <v>182</v>
      </c>
      <c r="C20" s="347"/>
      <c r="D20" s="347"/>
      <c r="E20" s="348"/>
      <c r="F20" s="536">
        <v>1443</v>
      </c>
      <c r="G20" s="536">
        <v>1178</v>
      </c>
      <c r="H20" s="536">
        <v>1414</v>
      </c>
      <c r="I20" s="536">
        <v>1262</v>
      </c>
      <c r="J20" s="537">
        <v>1397</v>
      </c>
      <c r="K20" s="538">
        <v>46</v>
      </c>
      <c r="L20" s="349">
        <v>3.29277022190408</v>
      </c>
    </row>
    <row r="21" spans="1:12" s="110" customFormat="1" ht="15" customHeight="1" x14ac:dyDescent="0.2">
      <c r="A21" s="118" t="s">
        <v>113</v>
      </c>
      <c r="B21" s="119" t="s">
        <v>116</v>
      </c>
      <c r="C21" s="347"/>
      <c r="D21" s="347"/>
      <c r="E21" s="348"/>
      <c r="F21" s="536">
        <v>3696</v>
      </c>
      <c r="G21" s="536">
        <v>2590</v>
      </c>
      <c r="H21" s="536">
        <v>5207</v>
      </c>
      <c r="I21" s="536">
        <v>3026</v>
      </c>
      <c r="J21" s="537">
        <v>3492</v>
      </c>
      <c r="K21" s="538">
        <v>204</v>
      </c>
      <c r="L21" s="349">
        <v>5.8419243986254292</v>
      </c>
    </row>
    <row r="22" spans="1:12" s="110" customFormat="1" ht="15" customHeight="1" x14ac:dyDescent="0.2">
      <c r="A22" s="118"/>
      <c r="B22" s="119" t="s">
        <v>117</v>
      </c>
      <c r="C22" s="347"/>
      <c r="D22" s="347"/>
      <c r="E22" s="348"/>
      <c r="F22" s="536">
        <v>2566</v>
      </c>
      <c r="G22" s="536">
        <v>1772</v>
      </c>
      <c r="H22" s="536">
        <v>2601</v>
      </c>
      <c r="I22" s="536">
        <v>2315</v>
      </c>
      <c r="J22" s="537">
        <v>2300</v>
      </c>
      <c r="K22" s="538">
        <v>266</v>
      </c>
      <c r="L22" s="349">
        <v>11.565217391304348</v>
      </c>
    </row>
    <row r="23" spans="1:12" s="110" customFormat="1" ht="15" customHeight="1" x14ac:dyDescent="0.2">
      <c r="A23" s="352" t="s">
        <v>347</v>
      </c>
      <c r="B23" s="353" t="s">
        <v>193</v>
      </c>
      <c r="C23" s="354"/>
      <c r="D23" s="354"/>
      <c r="E23" s="355"/>
      <c r="F23" s="539">
        <v>105</v>
      </c>
      <c r="G23" s="539">
        <v>228</v>
      </c>
      <c r="H23" s="539">
        <v>1611</v>
      </c>
      <c r="I23" s="539">
        <v>66</v>
      </c>
      <c r="J23" s="540">
        <v>100</v>
      </c>
      <c r="K23" s="541">
        <v>5</v>
      </c>
      <c r="L23" s="356">
        <v>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41.2</v>
      </c>
      <c r="G25" s="542">
        <v>46.8</v>
      </c>
      <c r="H25" s="542">
        <v>47.5</v>
      </c>
      <c r="I25" s="542">
        <v>49.1</v>
      </c>
      <c r="J25" s="542">
        <v>42.3</v>
      </c>
      <c r="K25" s="543" t="s">
        <v>349</v>
      </c>
      <c r="L25" s="364">
        <v>-1.0999999999999943</v>
      </c>
    </row>
    <row r="26" spans="1:12" s="110" customFormat="1" ht="15" customHeight="1" x14ac:dyDescent="0.2">
      <c r="A26" s="365" t="s">
        <v>105</v>
      </c>
      <c r="B26" s="366" t="s">
        <v>345</v>
      </c>
      <c r="C26" s="362"/>
      <c r="D26" s="362"/>
      <c r="E26" s="363"/>
      <c r="F26" s="542">
        <v>38.9</v>
      </c>
      <c r="G26" s="542">
        <v>43.9</v>
      </c>
      <c r="H26" s="542">
        <v>44</v>
      </c>
      <c r="I26" s="542">
        <v>46.1</v>
      </c>
      <c r="J26" s="544">
        <v>39.700000000000003</v>
      </c>
      <c r="K26" s="543" t="s">
        <v>349</v>
      </c>
      <c r="L26" s="364">
        <v>-0.80000000000000426</v>
      </c>
    </row>
    <row r="27" spans="1:12" s="110" customFormat="1" ht="15" customHeight="1" x14ac:dyDescent="0.2">
      <c r="A27" s="365"/>
      <c r="B27" s="366" t="s">
        <v>346</v>
      </c>
      <c r="C27" s="362"/>
      <c r="D27" s="362"/>
      <c r="E27" s="363"/>
      <c r="F27" s="542">
        <v>44.9</v>
      </c>
      <c r="G27" s="542">
        <v>50.4</v>
      </c>
      <c r="H27" s="542">
        <v>52.2</v>
      </c>
      <c r="I27" s="542">
        <v>53.8</v>
      </c>
      <c r="J27" s="542">
        <v>46.7</v>
      </c>
      <c r="K27" s="543" t="s">
        <v>349</v>
      </c>
      <c r="L27" s="364">
        <v>-1.8000000000000043</v>
      </c>
    </row>
    <row r="28" spans="1:12" s="110" customFormat="1" ht="15" customHeight="1" x14ac:dyDescent="0.2">
      <c r="A28" s="365" t="s">
        <v>113</v>
      </c>
      <c r="B28" s="366" t="s">
        <v>108</v>
      </c>
      <c r="C28" s="362"/>
      <c r="D28" s="362"/>
      <c r="E28" s="363"/>
      <c r="F28" s="542">
        <v>50.1</v>
      </c>
      <c r="G28" s="542">
        <v>56.8</v>
      </c>
      <c r="H28" s="542">
        <v>54.1</v>
      </c>
      <c r="I28" s="542">
        <v>56.6</v>
      </c>
      <c r="J28" s="542">
        <v>51.7</v>
      </c>
      <c r="K28" s="543" t="s">
        <v>349</v>
      </c>
      <c r="L28" s="364">
        <v>-1.6000000000000014</v>
      </c>
    </row>
    <row r="29" spans="1:12" s="110" customFormat="1" ht="11.25" x14ac:dyDescent="0.2">
      <c r="A29" s="365"/>
      <c r="B29" s="366" t="s">
        <v>109</v>
      </c>
      <c r="C29" s="362"/>
      <c r="D29" s="362"/>
      <c r="E29" s="363"/>
      <c r="F29" s="542">
        <v>40</v>
      </c>
      <c r="G29" s="542">
        <v>44</v>
      </c>
      <c r="H29" s="542">
        <v>44.9</v>
      </c>
      <c r="I29" s="542">
        <v>47.8</v>
      </c>
      <c r="J29" s="544">
        <v>40.200000000000003</v>
      </c>
      <c r="K29" s="543" t="s">
        <v>349</v>
      </c>
      <c r="L29" s="364">
        <v>-0.20000000000000284</v>
      </c>
    </row>
    <row r="30" spans="1:12" s="110" customFormat="1" ht="15" customHeight="1" x14ac:dyDescent="0.2">
      <c r="A30" s="365"/>
      <c r="B30" s="366" t="s">
        <v>110</v>
      </c>
      <c r="C30" s="362"/>
      <c r="D30" s="362"/>
      <c r="E30" s="363"/>
      <c r="F30" s="542">
        <v>28.6</v>
      </c>
      <c r="G30" s="542">
        <v>42.1</v>
      </c>
      <c r="H30" s="542">
        <v>42.3</v>
      </c>
      <c r="I30" s="542">
        <v>35.9</v>
      </c>
      <c r="J30" s="542">
        <v>31.9</v>
      </c>
      <c r="K30" s="543" t="s">
        <v>349</v>
      </c>
      <c r="L30" s="364">
        <v>-3.2999999999999972</v>
      </c>
    </row>
    <row r="31" spans="1:12" s="110" customFormat="1" ht="15" customHeight="1" x14ac:dyDescent="0.2">
      <c r="A31" s="365"/>
      <c r="B31" s="366" t="s">
        <v>111</v>
      </c>
      <c r="C31" s="362"/>
      <c r="D31" s="362"/>
      <c r="E31" s="363"/>
      <c r="F31" s="542">
        <v>22.5</v>
      </c>
      <c r="G31" s="542">
        <v>27.1</v>
      </c>
      <c r="H31" s="542">
        <v>32.6</v>
      </c>
      <c r="I31" s="542">
        <v>31.2</v>
      </c>
      <c r="J31" s="542">
        <v>19.5</v>
      </c>
      <c r="K31" s="543" t="s">
        <v>349</v>
      </c>
      <c r="L31" s="364">
        <v>3</v>
      </c>
    </row>
    <row r="32" spans="1:12" s="110" customFormat="1" ht="15" customHeight="1" x14ac:dyDescent="0.2">
      <c r="A32" s="367" t="s">
        <v>113</v>
      </c>
      <c r="B32" s="368" t="s">
        <v>181</v>
      </c>
      <c r="C32" s="362"/>
      <c r="D32" s="362"/>
      <c r="E32" s="363"/>
      <c r="F32" s="542">
        <v>43.5</v>
      </c>
      <c r="G32" s="542">
        <v>48.2</v>
      </c>
      <c r="H32" s="542">
        <v>49.4</v>
      </c>
      <c r="I32" s="542">
        <v>51.5</v>
      </c>
      <c r="J32" s="544">
        <v>44.7</v>
      </c>
      <c r="K32" s="543" t="s">
        <v>349</v>
      </c>
      <c r="L32" s="364">
        <v>-1.2000000000000028</v>
      </c>
    </row>
    <row r="33" spans="1:12" s="110" customFormat="1" ht="15" customHeight="1" x14ac:dyDescent="0.2">
      <c r="A33" s="367"/>
      <c r="B33" s="368" t="s">
        <v>182</v>
      </c>
      <c r="C33" s="362"/>
      <c r="D33" s="362"/>
      <c r="E33" s="363"/>
      <c r="F33" s="542">
        <v>33.799999999999997</v>
      </c>
      <c r="G33" s="542">
        <v>43.2</v>
      </c>
      <c r="H33" s="542">
        <v>41.1</v>
      </c>
      <c r="I33" s="542">
        <v>41.6</v>
      </c>
      <c r="J33" s="542">
        <v>34.799999999999997</v>
      </c>
      <c r="K33" s="543" t="s">
        <v>349</v>
      </c>
      <c r="L33" s="364">
        <v>-1</v>
      </c>
    </row>
    <row r="34" spans="1:12" s="369" customFormat="1" ht="15" customHeight="1" x14ac:dyDescent="0.2">
      <c r="A34" s="367" t="s">
        <v>113</v>
      </c>
      <c r="B34" s="368" t="s">
        <v>116</v>
      </c>
      <c r="C34" s="362"/>
      <c r="D34" s="362"/>
      <c r="E34" s="363"/>
      <c r="F34" s="542">
        <v>32.4</v>
      </c>
      <c r="G34" s="542">
        <v>37.9</v>
      </c>
      <c r="H34" s="542">
        <v>39.9</v>
      </c>
      <c r="I34" s="542">
        <v>39</v>
      </c>
      <c r="J34" s="542">
        <v>33</v>
      </c>
      <c r="K34" s="543" t="s">
        <v>349</v>
      </c>
      <c r="L34" s="364">
        <v>-0.60000000000000142</v>
      </c>
    </row>
    <row r="35" spans="1:12" s="369" customFormat="1" ht="11.25" x14ac:dyDescent="0.2">
      <c r="A35" s="370"/>
      <c r="B35" s="371" t="s">
        <v>117</v>
      </c>
      <c r="C35" s="372"/>
      <c r="D35" s="372"/>
      <c r="E35" s="373"/>
      <c r="F35" s="545">
        <v>53.6</v>
      </c>
      <c r="G35" s="545">
        <v>58.8</v>
      </c>
      <c r="H35" s="545">
        <v>58.4</v>
      </c>
      <c r="I35" s="545">
        <v>62.2</v>
      </c>
      <c r="J35" s="546">
        <v>56.1</v>
      </c>
      <c r="K35" s="547" t="s">
        <v>349</v>
      </c>
      <c r="L35" s="374">
        <v>-2.5</v>
      </c>
    </row>
    <row r="36" spans="1:12" s="369" customFormat="1" ht="15.95" customHeight="1" x14ac:dyDescent="0.2">
      <c r="A36" s="375" t="s">
        <v>350</v>
      </c>
      <c r="B36" s="376"/>
      <c r="C36" s="377"/>
      <c r="D36" s="376"/>
      <c r="E36" s="378"/>
      <c r="F36" s="548">
        <v>6131</v>
      </c>
      <c r="G36" s="548">
        <v>4099</v>
      </c>
      <c r="H36" s="548">
        <v>5957</v>
      </c>
      <c r="I36" s="548">
        <v>5262</v>
      </c>
      <c r="J36" s="548">
        <v>5667</v>
      </c>
      <c r="K36" s="549">
        <v>464</v>
      </c>
      <c r="L36" s="380">
        <v>8.1877536615493209</v>
      </c>
    </row>
    <row r="37" spans="1:12" s="369" customFormat="1" ht="15.95" customHeight="1" x14ac:dyDescent="0.2">
      <c r="A37" s="381"/>
      <c r="B37" s="382" t="s">
        <v>113</v>
      </c>
      <c r="C37" s="382" t="s">
        <v>351</v>
      </c>
      <c r="D37" s="382"/>
      <c r="E37" s="383"/>
      <c r="F37" s="548">
        <v>2527</v>
      </c>
      <c r="G37" s="548">
        <v>1917</v>
      </c>
      <c r="H37" s="548">
        <v>2827</v>
      </c>
      <c r="I37" s="548">
        <v>2585</v>
      </c>
      <c r="J37" s="548">
        <v>2398</v>
      </c>
      <c r="K37" s="549">
        <v>129</v>
      </c>
      <c r="L37" s="380">
        <v>5.3794829024186823</v>
      </c>
    </row>
    <row r="38" spans="1:12" s="369" customFormat="1" ht="15.95" customHeight="1" x14ac:dyDescent="0.2">
      <c r="A38" s="381"/>
      <c r="B38" s="384" t="s">
        <v>105</v>
      </c>
      <c r="C38" s="384" t="s">
        <v>106</v>
      </c>
      <c r="D38" s="385"/>
      <c r="E38" s="383"/>
      <c r="F38" s="548">
        <v>3789</v>
      </c>
      <c r="G38" s="548">
        <v>2300</v>
      </c>
      <c r="H38" s="548">
        <v>3448</v>
      </c>
      <c r="I38" s="548">
        <v>3191</v>
      </c>
      <c r="J38" s="550">
        <v>3554</v>
      </c>
      <c r="K38" s="549">
        <v>235</v>
      </c>
      <c r="L38" s="380">
        <v>6.6122678671918962</v>
      </c>
    </row>
    <row r="39" spans="1:12" s="369" customFormat="1" ht="15.95" customHeight="1" x14ac:dyDescent="0.2">
      <c r="A39" s="381"/>
      <c r="B39" s="385"/>
      <c r="C39" s="382" t="s">
        <v>352</v>
      </c>
      <c r="D39" s="385"/>
      <c r="E39" s="383"/>
      <c r="F39" s="548">
        <v>1475</v>
      </c>
      <c r="G39" s="548">
        <v>1010</v>
      </c>
      <c r="H39" s="548">
        <v>1518</v>
      </c>
      <c r="I39" s="548">
        <v>1471</v>
      </c>
      <c r="J39" s="548">
        <v>1411</v>
      </c>
      <c r="K39" s="549">
        <v>64</v>
      </c>
      <c r="L39" s="380">
        <v>4.5357902197023385</v>
      </c>
    </row>
    <row r="40" spans="1:12" s="369" customFormat="1" ht="15.95" customHeight="1" x14ac:dyDescent="0.2">
      <c r="A40" s="381"/>
      <c r="B40" s="384"/>
      <c r="C40" s="384" t="s">
        <v>107</v>
      </c>
      <c r="D40" s="385"/>
      <c r="E40" s="383"/>
      <c r="F40" s="548">
        <v>2342</v>
      </c>
      <c r="G40" s="548">
        <v>1799</v>
      </c>
      <c r="H40" s="548">
        <v>2509</v>
      </c>
      <c r="I40" s="548">
        <v>2071</v>
      </c>
      <c r="J40" s="548">
        <v>2113</v>
      </c>
      <c r="K40" s="549">
        <v>229</v>
      </c>
      <c r="L40" s="380">
        <v>10.837671557027923</v>
      </c>
    </row>
    <row r="41" spans="1:12" s="369" customFormat="1" ht="24" customHeight="1" x14ac:dyDescent="0.2">
      <c r="A41" s="381"/>
      <c r="B41" s="385"/>
      <c r="C41" s="382" t="s">
        <v>352</v>
      </c>
      <c r="D41" s="385"/>
      <c r="E41" s="383"/>
      <c r="F41" s="548">
        <v>1052</v>
      </c>
      <c r="G41" s="548">
        <v>907</v>
      </c>
      <c r="H41" s="548">
        <v>1309</v>
      </c>
      <c r="I41" s="548">
        <v>1114</v>
      </c>
      <c r="J41" s="550">
        <v>987</v>
      </c>
      <c r="K41" s="549">
        <v>65</v>
      </c>
      <c r="L41" s="380">
        <v>6.5856129685916924</v>
      </c>
    </row>
    <row r="42" spans="1:12" s="110" customFormat="1" ht="15" customHeight="1" x14ac:dyDescent="0.2">
      <c r="A42" s="381"/>
      <c r="B42" s="384" t="s">
        <v>113</v>
      </c>
      <c r="C42" s="384" t="s">
        <v>353</v>
      </c>
      <c r="D42" s="385"/>
      <c r="E42" s="383"/>
      <c r="F42" s="548">
        <v>1428</v>
      </c>
      <c r="G42" s="548">
        <v>984</v>
      </c>
      <c r="H42" s="548">
        <v>1802</v>
      </c>
      <c r="I42" s="548">
        <v>1342</v>
      </c>
      <c r="J42" s="548">
        <v>1401</v>
      </c>
      <c r="K42" s="549">
        <v>27</v>
      </c>
      <c r="L42" s="380">
        <v>1.9271948608137044</v>
      </c>
    </row>
    <row r="43" spans="1:12" s="110" customFormat="1" ht="15" customHeight="1" x14ac:dyDescent="0.2">
      <c r="A43" s="381"/>
      <c r="B43" s="385"/>
      <c r="C43" s="382" t="s">
        <v>352</v>
      </c>
      <c r="D43" s="385"/>
      <c r="E43" s="383"/>
      <c r="F43" s="548">
        <v>716</v>
      </c>
      <c r="G43" s="548">
        <v>559</v>
      </c>
      <c r="H43" s="548">
        <v>975</v>
      </c>
      <c r="I43" s="548">
        <v>759</v>
      </c>
      <c r="J43" s="548">
        <v>724</v>
      </c>
      <c r="K43" s="549">
        <v>-8</v>
      </c>
      <c r="L43" s="380">
        <v>-1.1049723756906078</v>
      </c>
    </row>
    <row r="44" spans="1:12" s="110" customFormat="1" ht="15" customHeight="1" x14ac:dyDescent="0.2">
      <c r="A44" s="381"/>
      <c r="B44" s="384"/>
      <c r="C44" s="366" t="s">
        <v>109</v>
      </c>
      <c r="D44" s="385"/>
      <c r="E44" s="383"/>
      <c r="F44" s="548">
        <v>4135</v>
      </c>
      <c r="G44" s="548">
        <v>2763</v>
      </c>
      <c r="H44" s="548">
        <v>3731</v>
      </c>
      <c r="I44" s="548">
        <v>3543</v>
      </c>
      <c r="J44" s="550">
        <v>3814</v>
      </c>
      <c r="K44" s="549">
        <v>321</v>
      </c>
      <c r="L44" s="380">
        <v>8.4163607760880961</v>
      </c>
    </row>
    <row r="45" spans="1:12" s="110" customFormat="1" ht="15" customHeight="1" x14ac:dyDescent="0.2">
      <c r="A45" s="381"/>
      <c r="B45" s="385"/>
      <c r="C45" s="382" t="s">
        <v>352</v>
      </c>
      <c r="D45" s="385"/>
      <c r="E45" s="383"/>
      <c r="F45" s="548">
        <v>1653</v>
      </c>
      <c r="G45" s="548">
        <v>1217</v>
      </c>
      <c r="H45" s="548">
        <v>1677</v>
      </c>
      <c r="I45" s="548">
        <v>1693</v>
      </c>
      <c r="J45" s="548">
        <v>1535</v>
      </c>
      <c r="K45" s="549">
        <v>118</v>
      </c>
      <c r="L45" s="380">
        <v>7.6872964169381106</v>
      </c>
    </row>
    <row r="46" spans="1:12" s="110" customFormat="1" ht="15" customHeight="1" x14ac:dyDescent="0.2">
      <c r="A46" s="381"/>
      <c r="B46" s="384"/>
      <c r="C46" s="366" t="s">
        <v>110</v>
      </c>
      <c r="D46" s="385"/>
      <c r="E46" s="383"/>
      <c r="F46" s="548">
        <v>497</v>
      </c>
      <c r="G46" s="548">
        <v>304</v>
      </c>
      <c r="H46" s="548">
        <v>381</v>
      </c>
      <c r="I46" s="548">
        <v>329</v>
      </c>
      <c r="J46" s="548">
        <v>411</v>
      </c>
      <c r="K46" s="549">
        <v>86</v>
      </c>
      <c r="L46" s="380">
        <v>20.924574209245741</v>
      </c>
    </row>
    <row r="47" spans="1:12" s="110" customFormat="1" ht="15" customHeight="1" x14ac:dyDescent="0.2">
      <c r="A47" s="381"/>
      <c r="B47" s="385"/>
      <c r="C47" s="382" t="s">
        <v>352</v>
      </c>
      <c r="D47" s="385"/>
      <c r="E47" s="383"/>
      <c r="F47" s="548">
        <v>142</v>
      </c>
      <c r="G47" s="548">
        <v>128</v>
      </c>
      <c r="H47" s="548">
        <v>161</v>
      </c>
      <c r="I47" s="548">
        <v>118</v>
      </c>
      <c r="J47" s="550">
        <v>131</v>
      </c>
      <c r="K47" s="549">
        <v>11</v>
      </c>
      <c r="L47" s="380">
        <v>8.3969465648854964</v>
      </c>
    </row>
    <row r="48" spans="1:12" s="110" customFormat="1" ht="15" customHeight="1" x14ac:dyDescent="0.2">
      <c r="A48" s="381"/>
      <c r="B48" s="385"/>
      <c r="C48" s="366" t="s">
        <v>111</v>
      </c>
      <c r="D48" s="386"/>
      <c r="E48" s="387"/>
      <c r="F48" s="548">
        <v>71</v>
      </c>
      <c r="G48" s="548">
        <v>48</v>
      </c>
      <c r="H48" s="548">
        <v>43</v>
      </c>
      <c r="I48" s="548">
        <v>48</v>
      </c>
      <c r="J48" s="548">
        <v>41</v>
      </c>
      <c r="K48" s="549">
        <v>30</v>
      </c>
      <c r="L48" s="380">
        <v>73.170731707317074</v>
      </c>
    </row>
    <row r="49" spans="1:12" s="110" customFormat="1" ht="15" customHeight="1" x14ac:dyDescent="0.2">
      <c r="A49" s="381"/>
      <c r="B49" s="385"/>
      <c r="C49" s="382" t="s">
        <v>352</v>
      </c>
      <c r="D49" s="385"/>
      <c r="E49" s="383"/>
      <c r="F49" s="548">
        <v>16</v>
      </c>
      <c r="G49" s="548">
        <v>13</v>
      </c>
      <c r="H49" s="548">
        <v>14</v>
      </c>
      <c r="I49" s="548">
        <v>15</v>
      </c>
      <c r="J49" s="548">
        <v>8</v>
      </c>
      <c r="K49" s="549">
        <v>8</v>
      </c>
      <c r="L49" s="380">
        <v>100</v>
      </c>
    </row>
    <row r="50" spans="1:12" s="110" customFormat="1" ht="15" customHeight="1" x14ac:dyDescent="0.2">
      <c r="A50" s="381"/>
      <c r="B50" s="384" t="s">
        <v>113</v>
      </c>
      <c r="C50" s="382" t="s">
        <v>181</v>
      </c>
      <c r="D50" s="385"/>
      <c r="E50" s="383"/>
      <c r="F50" s="548">
        <v>4695</v>
      </c>
      <c r="G50" s="548">
        <v>2931</v>
      </c>
      <c r="H50" s="548">
        <v>4576</v>
      </c>
      <c r="I50" s="548">
        <v>4008</v>
      </c>
      <c r="J50" s="550">
        <v>4280</v>
      </c>
      <c r="K50" s="549">
        <v>415</v>
      </c>
      <c r="L50" s="380">
        <v>9.6962616822429908</v>
      </c>
    </row>
    <row r="51" spans="1:12" s="110" customFormat="1" ht="15" customHeight="1" x14ac:dyDescent="0.2">
      <c r="A51" s="381"/>
      <c r="B51" s="385"/>
      <c r="C51" s="382" t="s">
        <v>352</v>
      </c>
      <c r="D51" s="385"/>
      <c r="E51" s="383"/>
      <c r="F51" s="548">
        <v>2041</v>
      </c>
      <c r="G51" s="548">
        <v>1413</v>
      </c>
      <c r="H51" s="548">
        <v>2260</v>
      </c>
      <c r="I51" s="548">
        <v>2063</v>
      </c>
      <c r="J51" s="548">
        <v>1915</v>
      </c>
      <c r="K51" s="549">
        <v>126</v>
      </c>
      <c r="L51" s="380">
        <v>6.5796344647519582</v>
      </c>
    </row>
    <row r="52" spans="1:12" s="110" customFormat="1" ht="15" customHeight="1" x14ac:dyDescent="0.2">
      <c r="A52" s="381"/>
      <c r="B52" s="384"/>
      <c r="C52" s="382" t="s">
        <v>182</v>
      </c>
      <c r="D52" s="385"/>
      <c r="E52" s="383"/>
      <c r="F52" s="548">
        <v>1436</v>
      </c>
      <c r="G52" s="548">
        <v>1168</v>
      </c>
      <c r="H52" s="548">
        <v>1381</v>
      </c>
      <c r="I52" s="548">
        <v>1254</v>
      </c>
      <c r="J52" s="548">
        <v>1387</v>
      </c>
      <c r="K52" s="549">
        <v>49</v>
      </c>
      <c r="L52" s="380">
        <v>3.5328046142754146</v>
      </c>
    </row>
    <row r="53" spans="1:12" s="269" customFormat="1" ht="11.25" customHeight="1" x14ac:dyDescent="0.2">
      <c r="A53" s="381"/>
      <c r="B53" s="385"/>
      <c r="C53" s="382" t="s">
        <v>352</v>
      </c>
      <c r="D53" s="385"/>
      <c r="E53" s="383"/>
      <c r="F53" s="548">
        <v>486</v>
      </c>
      <c r="G53" s="548">
        <v>504</v>
      </c>
      <c r="H53" s="548">
        <v>567</v>
      </c>
      <c r="I53" s="548">
        <v>522</v>
      </c>
      <c r="J53" s="550">
        <v>483</v>
      </c>
      <c r="K53" s="549">
        <v>3</v>
      </c>
      <c r="L53" s="380">
        <v>0.6211180124223602</v>
      </c>
    </row>
    <row r="54" spans="1:12" s="151" customFormat="1" ht="12.75" customHeight="1" x14ac:dyDescent="0.2">
      <c r="A54" s="381"/>
      <c r="B54" s="384" t="s">
        <v>113</v>
      </c>
      <c r="C54" s="384" t="s">
        <v>116</v>
      </c>
      <c r="D54" s="385"/>
      <c r="E54" s="383"/>
      <c r="F54" s="548">
        <v>3581</v>
      </c>
      <c r="G54" s="548">
        <v>2352</v>
      </c>
      <c r="H54" s="548">
        <v>3510</v>
      </c>
      <c r="I54" s="548">
        <v>2959</v>
      </c>
      <c r="J54" s="548">
        <v>3380</v>
      </c>
      <c r="K54" s="549">
        <v>201</v>
      </c>
      <c r="L54" s="380">
        <v>5.9467455621301779</v>
      </c>
    </row>
    <row r="55" spans="1:12" ht="11.25" x14ac:dyDescent="0.2">
      <c r="A55" s="381"/>
      <c r="B55" s="385"/>
      <c r="C55" s="382" t="s">
        <v>352</v>
      </c>
      <c r="D55" s="385"/>
      <c r="E55" s="383"/>
      <c r="F55" s="548">
        <v>1160</v>
      </c>
      <c r="G55" s="548">
        <v>891</v>
      </c>
      <c r="H55" s="548">
        <v>1401</v>
      </c>
      <c r="I55" s="548">
        <v>1154</v>
      </c>
      <c r="J55" s="548">
        <v>1114</v>
      </c>
      <c r="K55" s="549">
        <v>46</v>
      </c>
      <c r="L55" s="380">
        <v>4.1292639138240572</v>
      </c>
    </row>
    <row r="56" spans="1:12" ht="14.25" customHeight="1" x14ac:dyDescent="0.2">
      <c r="A56" s="381"/>
      <c r="B56" s="385"/>
      <c r="C56" s="384" t="s">
        <v>117</v>
      </c>
      <c r="D56" s="385"/>
      <c r="E56" s="383"/>
      <c r="F56" s="548">
        <v>2548</v>
      </c>
      <c r="G56" s="548">
        <v>1744</v>
      </c>
      <c r="H56" s="548">
        <v>2443</v>
      </c>
      <c r="I56" s="548">
        <v>2301</v>
      </c>
      <c r="J56" s="548">
        <v>2286</v>
      </c>
      <c r="K56" s="549">
        <v>262</v>
      </c>
      <c r="L56" s="380">
        <v>11.461067366579178</v>
      </c>
    </row>
    <row r="57" spans="1:12" ht="18.75" customHeight="1" x14ac:dyDescent="0.2">
      <c r="A57" s="388"/>
      <c r="B57" s="389"/>
      <c r="C57" s="390" t="s">
        <v>352</v>
      </c>
      <c r="D57" s="389"/>
      <c r="E57" s="391"/>
      <c r="F57" s="551">
        <v>1367</v>
      </c>
      <c r="G57" s="552">
        <v>1025</v>
      </c>
      <c r="H57" s="552">
        <v>1426</v>
      </c>
      <c r="I57" s="552">
        <v>1431</v>
      </c>
      <c r="J57" s="552">
        <v>1283</v>
      </c>
      <c r="K57" s="553">
        <f t="shared" ref="K57" si="0">IF(OR(F57=".",J57=".")=TRUE,".",IF(OR(F57="*",J57="*")=TRUE,"*",IF(AND(F57="-",J57="-")=TRUE,"-",IF(AND(ISNUMBER(J57),ISNUMBER(F57))=TRUE,IF(F57-J57=0,0,F57-J57),IF(ISNUMBER(F57)=TRUE,F57,-J57)))))</f>
        <v>84</v>
      </c>
      <c r="L57" s="392">
        <f t="shared" ref="L57" si="1">IF(K57 =".",".",IF(K57 ="*","*",IF(K57="-","-",IF(K57=0,0,IF(OR(J57="-",J57=".",F57="-",F57=".")=TRUE,"X",IF(J57=0,"0,0",IF(ABS(K57*100/J57)&gt;250,".X",(K57*100/J57))))))))</f>
        <v>6.547155105222136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6264</v>
      </c>
      <c r="E11" s="114">
        <v>4365</v>
      </c>
      <c r="F11" s="114">
        <v>7813</v>
      </c>
      <c r="G11" s="114">
        <v>5343</v>
      </c>
      <c r="H11" s="140">
        <v>5793</v>
      </c>
      <c r="I11" s="115">
        <v>471</v>
      </c>
      <c r="J11" s="116">
        <v>8.1305023303987571</v>
      </c>
    </row>
    <row r="12" spans="1:15" s="110" customFormat="1" ht="24.95" customHeight="1" x14ac:dyDescent="0.2">
      <c r="A12" s="193" t="s">
        <v>132</v>
      </c>
      <c r="B12" s="194" t="s">
        <v>133</v>
      </c>
      <c r="C12" s="113">
        <v>6.6251596424010213</v>
      </c>
      <c r="D12" s="115">
        <v>415</v>
      </c>
      <c r="E12" s="114">
        <v>365</v>
      </c>
      <c r="F12" s="114">
        <v>539</v>
      </c>
      <c r="G12" s="114">
        <v>333</v>
      </c>
      <c r="H12" s="140">
        <v>298</v>
      </c>
      <c r="I12" s="115">
        <v>117</v>
      </c>
      <c r="J12" s="116">
        <v>39.261744966442954</v>
      </c>
    </row>
    <row r="13" spans="1:15" s="110" customFormat="1" ht="24.95" customHeight="1" x14ac:dyDescent="0.2">
      <c r="A13" s="193" t="s">
        <v>134</v>
      </c>
      <c r="B13" s="199" t="s">
        <v>214</v>
      </c>
      <c r="C13" s="113">
        <v>1.3090676883780332</v>
      </c>
      <c r="D13" s="115">
        <v>82</v>
      </c>
      <c r="E13" s="114">
        <v>222</v>
      </c>
      <c r="F13" s="114">
        <v>88</v>
      </c>
      <c r="G13" s="114">
        <v>86</v>
      </c>
      <c r="H13" s="140">
        <v>122</v>
      </c>
      <c r="I13" s="115">
        <v>-40</v>
      </c>
      <c r="J13" s="116">
        <v>-32.786885245901637</v>
      </c>
    </row>
    <row r="14" spans="1:15" s="287" customFormat="1" ht="24.95" customHeight="1" x14ac:dyDescent="0.2">
      <c r="A14" s="193" t="s">
        <v>215</v>
      </c>
      <c r="B14" s="199" t="s">
        <v>137</v>
      </c>
      <c r="C14" s="113">
        <v>17.720306513409962</v>
      </c>
      <c r="D14" s="115">
        <v>1110</v>
      </c>
      <c r="E14" s="114">
        <v>667</v>
      </c>
      <c r="F14" s="114">
        <v>1590</v>
      </c>
      <c r="G14" s="114">
        <v>1008</v>
      </c>
      <c r="H14" s="140">
        <v>1232</v>
      </c>
      <c r="I14" s="115">
        <v>-122</v>
      </c>
      <c r="J14" s="116">
        <v>-9.9025974025974026</v>
      </c>
      <c r="K14" s="110"/>
      <c r="L14" s="110"/>
      <c r="M14" s="110"/>
      <c r="N14" s="110"/>
      <c r="O14" s="110"/>
    </row>
    <row r="15" spans="1:15" s="110" customFormat="1" ht="24.95" customHeight="1" x14ac:dyDescent="0.2">
      <c r="A15" s="193" t="s">
        <v>216</v>
      </c>
      <c r="B15" s="199" t="s">
        <v>217</v>
      </c>
      <c r="C15" s="113">
        <v>6.4655172413793105</v>
      </c>
      <c r="D15" s="115">
        <v>405</v>
      </c>
      <c r="E15" s="114">
        <v>305</v>
      </c>
      <c r="F15" s="114">
        <v>489</v>
      </c>
      <c r="G15" s="114">
        <v>423</v>
      </c>
      <c r="H15" s="140">
        <v>463</v>
      </c>
      <c r="I15" s="115">
        <v>-58</v>
      </c>
      <c r="J15" s="116">
        <v>-12.526997840172786</v>
      </c>
    </row>
    <row r="16" spans="1:15" s="287" customFormat="1" ht="24.95" customHeight="1" x14ac:dyDescent="0.2">
      <c r="A16" s="193" t="s">
        <v>218</v>
      </c>
      <c r="B16" s="199" t="s">
        <v>141</v>
      </c>
      <c r="C16" s="113">
        <v>6.0344827586206895</v>
      </c>
      <c r="D16" s="115">
        <v>378</v>
      </c>
      <c r="E16" s="114">
        <v>158</v>
      </c>
      <c r="F16" s="114">
        <v>473</v>
      </c>
      <c r="G16" s="114">
        <v>229</v>
      </c>
      <c r="H16" s="140">
        <v>390</v>
      </c>
      <c r="I16" s="115">
        <v>-12</v>
      </c>
      <c r="J16" s="116">
        <v>-3.0769230769230771</v>
      </c>
      <c r="K16" s="110"/>
      <c r="L16" s="110"/>
      <c r="M16" s="110"/>
      <c r="N16" s="110"/>
      <c r="O16" s="110"/>
    </row>
    <row r="17" spans="1:15" s="110" customFormat="1" ht="24.95" customHeight="1" x14ac:dyDescent="0.2">
      <c r="A17" s="193" t="s">
        <v>142</v>
      </c>
      <c r="B17" s="199" t="s">
        <v>220</v>
      </c>
      <c r="C17" s="113">
        <v>5.2203065134099615</v>
      </c>
      <c r="D17" s="115">
        <v>327</v>
      </c>
      <c r="E17" s="114">
        <v>204</v>
      </c>
      <c r="F17" s="114">
        <v>628</v>
      </c>
      <c r="G17" s="114">
        <v>356</v>
      </c>
      <c r="H17" s="140">
        <v>379</v>
      </c>
      <c r="I17" s="115">
        <v>-52</v>
      </c>
      <c r="J17" s="116">
        <v>-13.720316622691293</v>
      </c>
    </row>
    <row r="18" spans="1:15" s="287" customFormat="1" ht="24.95" customHeight="1" x14ac:dyDescent="0.2">
      <c r="A18" s="201" t="s">
        <v>144</v>
      </c>
      <c r="B18" s="202" t="s">
        <v>145</v>
      </c>
      <c r="C18" s="113">
        <v>9.0517241379310338</v>
      </c>
      <c r="D18" s="115">
        <v>567</v>
      </c>
      <c r="E18" s="114">
        <v>222</v>
      </c>
      <c r="F18" s="114">
        <v>692</v>
      </c>
      <c r="G18" s="114">
        <v>341</v>
      </c>
      <c r="H18" s="140">
        <v>541</v>
      </c>
      <c r="I18" s="115">
        <v>26</v>
      </c>
      <c r="J18" s="116">
        <v>4.8059149722735679</v>
      </c>
      <c r="K18" s="110"/>
      <c r="L18" s="110"/>
      <c r="M18" s="110"/>
      <c r="N18" s="110"/>
      <c r="O18" s="110"/>
    </row>
    <row r="19" spans="1:15" s="110" customFormat="1" ht="24.95" customHeight="1" x14ac:dyDescent="0.2">
      <c r="A19" s="193" t="s">
        <v>146</v>
      </c>
      <c r="B19" s="199" t="s">
        <v>147</v>
      </c>
      <c r="C19" s="113">
        <v>10.328863346104725</v>
      </c>
      <c r="D19" s="115">
        <v>647</v>
      </c>
      <c r="E19" s="114">
        <v>493</v>
      </c>
      <c r="F19" s="114">
        <v>966</v>
      </c>
      <c r="G19" s="114">
        <v>631</v>
      </c>
      <c r="H19" s="140">
        <v>663</v>
      </c>
      <c r="I19" s="115">
        <v>-16</v>
      </c>
      <c r="J19" s="116">
        <v>-2.4132730015082955</v>
      </c>
    </row>
    <row r="20" spans="1:15" s="287" customFormat="1" ht="24.95" customHeight="1" x14ac:dyDescent="0.2">
      <c r="A20" s="193" t="s">
        <v>148</v>
      </c>
      <c r="B20" s="199" t="s">
        <v>149</v>
      </c>
      <c r="C20" s="113">
        <v>10.488505747126437</v>
      </c>
      <c r="D20" s="115">
        <v>657</v>
      </c>
      <c r="E20" s="114">
        <v>353</v>
      </c>
      <c r="F20" s="114">
        <v>603</v>
      </c>
      <c r="G20" s="114">
        <v>563</v>
      </c>
      <c r="H20" s="140">
        <v>550</v>
      </c>
      <c r="I20" s="115">
        <v>107</v>
      </c>
      <c r="J20" s="116">
        <v>19.454545454545453</v>
      </c>
      <c r="K20" s="110"/>
      <c r="L20" s="110"/>
      <c r="M20" s="110"/>
      <c r="N20" s="110"/>
      <c r="O20" s="110"/>
    </row>
    <row r="21" spans="1:15" s="110" customFormat="1" ht="24.95" customHeight="1" x14ac:dyDescent="0.2">
      <c r="A21" s="201" t="s">
        <v>150</v>
      </c>
      <c r="B21" s="202" t="s">
        <v>151</v>
      </c>
      <c r="C21" s="113">
        <v>3.5121328224776502</v>
      </c>
      <c r="D21" s="115">
        <v>220</v>
      </c>
      <c r="E21" s="114">
        <v>164</v>
      </c>
      <c r="F21" s="114">
        <v>191</v>
      </c>
      <c r="G21" s="114">
        <v>175</v>
      </c>
      <c r="H21" s="140">
        <v>263</v>
      </c>
      <c r="I21" s="115">
        <v>-43</v>
      </c>
      <c r="J21" s="116">
        <v>-16.34980988593156</v>
      </c>
    </row>
    <row r="22" spans="1:15" s="110" customFormat="1" ht="24.95" customHeight="1" x14ac:dyDescent="0.2">
      <c r="A22" s="201" t="s">
        <v>152</v>
      </c>
      <c r="B22" s="199" t="s">
        <v>153</v>
      </c>
      <c r="C22" s="113">
        <v>0.46296296296296297</v>
      </c>
      <c r="D22" s="115">
        <v>29</v>
      </c>
      <c r="E22" s="114">
        <v>16</v>
      </c>
      <c r="F22" s="114">
        <v>42</v>
      </c>
      <c r="G22" s="114">
        <v>27</v>
      </c>
      <c r="H22" s="140">
        <v>24</v>
      </c>
      <c r="I22" s="115">
        <v>5</v>
      </c>
      <c r="J22" s="116">
        <v>20.833333333333332</v>
      </c>
    </row>
    <row r="23" spans="1:15" s="110" customFormat="1" ht="24.95" customHeight="1" x14ac:dyDescent="0.2">
      <c r="A23" s="193" t="s">
        <v>154</v>
      </c>
      <c r="B23" s="199" t="s">
        <v>155</v>
      </c>
      <c r="C23" s="113">
        <v>0.90996168582375481</v>
      </c>
      <c r="D23" s="115">
        <v>57</v>
      </c>
      <c r="E23" s="114">
        <v>33</v>
      </c>
      <c r="F23" s="114">
        <v>81</v>
      </c>
      <c r="G23" s="114">
        <v>31</v>
      </c>
      <c r="H23" s="140">
        <v>59</v>
      </c>
      <c r="I23" s="115">
        <v>-2</v>
      </c>
      <c r="J23" s="116">
        <v>-3.3898305084745761</v>
      </c>
    </row>
    <row r="24" spans="1:15" s="110" customFormat="1" ht="24.95" customHeight="1" x14ac:dyDescent="0.2">
      <c r="A24" s="193" t="s">
        <v>156</v>
      </c>
      <c r="B24" s="199" t="s">
        <v>221</v>
      </c>
      <c r="C24" s="113">
        <v>3.6558109833971901</v>
      </c>
      <c r="D24" s="115">
        <v>229</v>
      </c>
      <c r="E24" s="114">
        <v>170</v>
      </c>
      <c r="F24" s="114">
        <v>278</v>
      </c>
      <c r="G24" s="114">
        <v>208</v>
      </c>
      <c r="H24" s="140">
        <v>194</v>
      </c>
      <c r="I24" s="115">
        <v>35</v>
      </c>
      <c r="J24" s="116">
        <v>18.041237113402062</v>
      </c>
    </row>
    <row r="25" spans="1:15" s="110" customFormat="1" ht="24.95" customHeight="1" x14ac:dyDescent="0.2">
      <c r="A25" s="193" t="s">
        <v>222</v>
      </c>
      <c r="B25" s="204" t="s">
        <v>159</v>
      </c>
      <c r="C25" s="113">
        <v>4.9169859514687104</v>
      </c>
      <c r="D25" s="115">
        <v>308</v>
      </c>
      <c r="E25" s="114">
        <v>221</v>
      </c>
      <c r="F25" s="114">
        <v>321</v>
      </c>
      <c r="G25" s="114">
        <v>381</v>
      </c>
      <c r="H25" s="140">
        <v>268</v>
      </c>
      <c r="I25" s="115">
        <v>40</v>
      </c>
      <c r="J25" s="116">
        <v>14.925373134328359</v>
      </c>
    </row>
    <row r="26" spans="1:15" s="110" customFormat="1" ht="24.95" customHeight="1" x14ac:dyDescent="0.2">
      <c r="A26" s="201">
        <v>782.78300000000002</v>
      </c>
      <c r="B26" s="203" t="s">
        <v>160</v>
      </c>
      <c r="C26" s="113">
        <v>16.794380587484035</v>
      </c>
      <c r="D26" s="115">
        <v>1052</v>
      </c>
      <c r="E26" s="114">
        <v>603</v>
      </c>
      <c r="F26" s="114">
        <v>947</v>
      </c>
      <c r="G26" s="114">
        <v>822</v>
      </c>
      <c r="H26" s="140">
        <v>822</v>
      </c>
      <c r="I26" s="115">
        <v>230</v>
      </c>
      <c r="J26" s="116">
        <v>27.980535279805352</v>
      </c>
    </row>
    <row r="27" spans="1:15" s="110" customFormat="1" ht="24.95" customHeight="1" x14ac:dyDescent="0.2">
      <c r="A27" s="193" t="s">
        <v>161</v>
      </c>
      <c r="B27" s="199" t="s">
        <v>162</v>
      </c>
      <c r="C27" s="113">
        <v>0.79821200510855683</v>
      </c>
      <c r="D27" s="115">
        <v>50</v>
      </c>
      <c r="E27" s="114">
        <v>43</v>
      </c>
      <c r="F27" s="114">
        <v>77</v>
      </c>
      <c r="G27" s="114">
        <v>54</v>
      </c>
      <c r="H27" s="140">
        <v>44</v>
      </c>
      <c r="I27" s="115">
        <v>6</v>
      </c>
      <c r="J27" s="116">
        <v>13.636363636363637</v>
      </c>
    </row>
    <row r="28" spans="1:15" s="110" customFormat="1" ht="24.95" customHeight="1" x14ac:dyDescent="0.2">
      <c r="A28" s="193" t="s">
        <v>163</v>
      </c>
      <c r="B28" s="199" t="s">
        <v>164</v>
      </c>
      <c r="C28" s="113">
        <v>1.9316730523627075</v>
      </c>
      <c r="D28" s="115">
        <v>121</v>
      </c>
      <c r="E28" s="114">
        <v>269</v>
      </c>
      <c r="F28" s="114">
        <v>270</v>
      </c>
      <c r="G28" s="114">
        <v>103</v>
      </c>
      <c r="H28" s="140">
        <v>126</v>
      </c>
      <c r="I28" s="115">
        <v>-5</v>
      </c>
      <c r="J28" s="116">
        <v>-3.9682539682539684</v>
      </c>
    </row>
    <row r="29" spans="1:15" s="110" customFormat="1" ht="24.95" customHeight="1" x14ac:dyDescent="0.2">
      <c r="A29" s="193">
        <v>86</v>
      </c>
      <c r="B29" s="199" t="s">
        <v>165</v>
      </c>
      <c r="C29" s="113">
        <v>4.5338441890166026</v>
      </c>
      <c r="D29" s="115">
        <v>284</v>
      </c>
      <c r="E29" s="114">
        <v>241</v>
      </c>
      <c r="F29" s="114">
        <v>484</v>
      </c>
      <c r="G29" s="114">
        <v>253</v>
      </c>
      <c r="H29" s="140">
        <v>240</v>
      </c>
      <c r="I29" s="115">
        <v>44</v>
      </c>
      <c r="J29" s="116">
        <v>18.333333333333332</v>
      </c>
    </row>
    <row r="30" spans="1:15" s="110" customFormat="1" ht="24.95" customHeight="1" x14ac:dyDescent="0.2">
      <c r="A30" s="193">
        <v>87.88</v>
      </c>
      <c r="B30" s="204" t="s">
        <v>166</v>
      </c>
      <c r="C30" s="113">
        <v>4.2784163473818646</v>
      </c>
      <c r="D30" s="115">
        <v>268</v>
      </c>
      <c r="E30" s="114">
        <v>182</v>
      </c>
      <c r="F30" s="114">
        <v>404</v>
      </c>
      <c r="G30" s="114">
        <v>162</v>
      </c>
      <c r="H30" s="140">
        <v>211</v>
      </c>
      <c r="I30" s="115">
        <v>57</v>
      </c>
      <c r="J30" s="116">
        <v>27.014218009478672</v>
      </c>
    </row>
    <row r="31" spans="1:15" s="110" customFormat="1" ht="24.95" customHeight="1" x14ac:dyDescent="0.2">
      <c r="A31" s="193" t="s">
        <v>167</v>
      </c>
      <c r="B31" s="199" t="s">
        <v>168</v>
      </c>
      <c r="C31" s="113">
        <v>2.6819923371647509</v>
      </c>
      <c r="D31" s="115">
        <v>168</v>
      </c>
      <c r="E31" s="114">
        <v>101</v>
      </c>
      <c r="F31" s="114">
        <v>240</v>
      </c>
      <c r="G31" s="114">
        <v>165</v>
      </c>
      <c r="H31" s="140">
        <v>135</v>
      </c>
      <c r="I31" s="115">
        <v>33</v>
      </c>
      <c r="J31" s="116">
        <v>24.444444444444443</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6.6251596424010213</v>
      </c>
      <c r="D34" s="115">
        <v>415</v>
      </c>
      <c r="E34" s="114">
        <v>365</v>
      </c>
      <c r="F34" s="114">
        <v>539</v>
      </c>
      <c r="G34" s="114">
        <v>333</v>
      </c>
      <c r="H34" s="140">
        <v>298</v>
      </c>
      <c r="I34" s="115">
        <v>117</v>
      </c>
      <c r="J34" s="116">
        <v>39.261744966442954</v>
      </c>
    </row>
    <row r="35" spans="1:10" s="110" customFormat="1" ht="24.95" customHeight="1" x14ac:dyDescent="0.2">
      <c r="A35" s="292" t="s">
        <v>171</v>
      </c>
      <c r="B35" s="293" t="s">
        <v>172</v>
      </c>
      <c r="C35" s="113">
        <v>28.081098339719031</v>
      </c>
      <c r="D35" s="115">
        <v>1759</v>
      </c>
      <c r="E35" s="114">
        <v>1111</v>
      </c>
      <c r="F35" s="114">
        <v>2370</v>
      </c>
      <c r="G35" s="114">
        <v>1435</v>
      </c>
      <c r="H35" s="140">
        <v>1895</v>
      </c>
      <c r="I35" s="115">
        <v>-136</v>
      </c>
      <c r="J35" s="116">
        <v>-7.1767810026385224</v>
      </c>
    </row>
    <row r="36" spans="1:10" s="110" customFormat="1" ht="24.95" customHeight="1" x14ac:dyDescent="0.2">
      <c r="A36" s="294" t="s">
        <v>173</v>
      </c>
      <c r="B36" s="295" t="s">
        <v>174</v>
      </c>
      <c r="C36" s="125">
        <v>65.29374201787995</v>
      </c>
      <c r="D36" s="143">
        <v>4090</v>
      </c>
      <c r="E36" s="144">
        <v>2889</v>
      </c>
      <c r="F36" s="144">
        <v>4904</v>
      </c>
      <c r="G36" s="144">
        <v>3575</v>
      </c>
      <c r="H36" s="145">
        <v>3599</v>
      </c>
      <c r="I36" s="143">
        <v>491</v>
      </c>
      <c r="J36" s="146">
        <v>13.642678521811614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6264</v>
      </c>
      <c r="F11" s="264">
        <v>4365</v>
      </c>
      <c r="G11" s="264">
        <v>7813</v>
      </c>
      <c r="H11" s="264">
        <v>5343</v>
      </c>
      <c r="I11" s="265">
        <v>5793</v>
      </c>
      <c r="J11" s="263">
        <v>471</v>
      </c>
      <c r="K11" s="266">
        <v>8.1305023303987571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39.431673052362704</v>
      </c>
      <c r="E13" s="115">
        <v>2470</v>
      </c>
      <c r="F13" s="114">
        <v>1893</v>
      </c>
      <c r="G13" s="114">
        <v>2658</v>
      </c>
      <c r="H13" s="114">
        <v>2317</v>
      </c>
      <c r="I13" s="140">
        <v>2216</v>
      </c>
      <c r="J13" s="115">
        <v>254</v>
      </c>
      <c r="K13" s="116">
        <v>11.462093862815884</v>
      </c>
    </row>
    <row r="14" spans="1:15" ht="15.95" customHeight="1" x14ac:dyDescent="0.2">
      <c r="A14" s="306" t="s">
        <v>230</v>
      </c>
      <c r="B14" s="307"/>
      <c r="C14" s="308"/>
      <c r="D14" s="113">
        <v>49.664750957854409</v>
      </c>
      <c r="E14" s="115">
        <v>3111</v>
      </c>
      <c r="F14" s="114">
        <v>1958</v>
      </c>
      <c r="G14" s="114">
        <v>4412</v>
      </c>
      <c r="H14" s="114">
        <v>2491</v>
      </c>
      <c r="I14" s="140">
        <v>2997</v>
      </c>
      <c r="J14" s="115">
        <v>114</v>
      </c>
      <c r="K14" s="116">
        <v>3.8038038038038038</v>
      </c>
    </row>
    <row r="15" spans="1:15" ht="15.95" customHeight="1" x14ac:dyDescent="0.2">
      <c r="A15" s="306" t="s">
        <v>231</v>
      </c>
      <c r="B15" s="307"/>
      <c r="C15" s="308"/>
      <c r="D15" s="113">
        <v>5.4278416347381864</v>
      </c>
      <c r="E15" s="115">
        <v>340</v>
      </c>
      <c r="F15" s="114">
        <v>257</v>
      </c>
      <c r="G15" s="114">
        <v>368</v>
      </c>
      <c r="H15" s="114">
        <v>279</v>
      </c>
      <c r="I15" s="140">
        <v>298</v>
      </c>
      <c r="J15" s="115">
        <v>42</v>
      </c>
      <c r="K15" s="116">
        <v>14.093959731543624</v>
      </c>
    </row>
    <row r="16" spans="1:15" ht="15.95" customHeight="1" x14ac:dyDescent="0.2">
      <c r="A16" s="306" t="s">
        <v>232</v>
      </c>
      <c r="B16" s="307"/>
      <c r="C16" s="308"/>
      <c r="D16" s="113">
        <v>5.3799489144316732</v>
      </c>
      <c r="E16" s="115">
        <v>337</v>
      </c>
      <c r="F16" s="114">
        <v>246</v>
      </c>
      <c r="G16" s="114">
        <v>341</v>
      </c>
      <c r="H16" s="114">
        <v>250</v>
      </c>
      <c r="I16" s="140">
        <v>278</v>
      </c>
      <c r="J16" s="115">
        <v>59</v>
      </c>
      <c r="K16" s="116">
        <v>21.223021582733814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5.6513409961685825</v>
      </c>
      <c r="E18" s="115">
        <v>354</v>
      </c>
      <c r="F18" s="114">
        <v>343</v>
      </c>
      <c r="G18" s="114">
        <v>474</v>
      </c>
      <c r="H18" s="114">
        <v>308</v>
      </c>
      <c r="I18" s="140">
        <v>273</v>
      </c>
      <c r="J18" s="115">
        <v>81</v>
      </c>
      <c r="K18" s="116">
        <v>29.670329670329672</v>
      </c>
    </row>
    <row r="19" spans="1:11" ht="14.1" customHeight="1" x14ac:dyDescent="0.2">
      <c r="A19" s="306" t="s">
        <v>235</v>
      </c>
      <c r="B19" s="307" t="s">
        <v>236</v>
      </c>
      <c r="C19" s="308"/>
      <c r="D19" s="113">
        <v>3.9431673052362708</v>
      </c>
      <c r="E19" s="115">
        <v>247</v>
      </c>
      <c r="F19" s="114">
        <v>295</v>
      </c>
      <c r="G19" s="114">
        <v>381</v>
      </c>
      <c r="H19" s="114">
        <v>204</v>
      </c>
      <c r="I19" s="140">
        <v>172</v>
      </c>
      <c r="J19" s="115">
        <v>75</v>
      </c>
      <c r="K19" s="116">
        <v>43.604651162790695</v>
      </c>
    </row>
    <row r="20" spans="1:11" ht="14.1" customHeight="1" x14ac:dyDescent="0.2">
      <c r="A20" s="306">
        <v>12</v>
      </c>
      <c r="B20" s="307" t="s">
        <v>237</v>
      </c>
      <c r="C20" s="308"/>
      <c r="D20" s="113">
        <v>1.3888888888888888</v>
      </c>
      <c r="E20" s="115">
        <v>87</v>
      </c>
      <c r="F20" s="114">
        <v>29</v>
      </c>
      <c r="G20" s="114">
        <v>91</v>
      </c>
      <c r="H20" s="114">
        <v>79</v>
      </c>
      <c r="I20" s="140">
        <v>113</v>
      </c>
      <c r="J20" s="115">
        <v>-26</v>
      </c>
      <c r="K20" s="116">
        <v>-23.008849557522122</v>
      </c>
    </row>
    <row r="21" spans="1:11" ht="14.1" customHeight="1" x14ac:dyDescent="0.2">
      <c r="A21" s="306">
        <v>21</v>
      </c>
      <c r="B21" s="307" t="s">
        <v>238</v>
      </c>
      <c r="C21" s="308"/>
      <c r="D21" s="113">
        <v>0.95785440613026818</v>
      </c>
      <c r="E21" s="115">
        <v>60</v>
      </c>
      <c r="F21" s="114">
        <v>51</v>
      </c>
      <c r="G21" s="114">
        <v>39</v>
      </c>
      <c r="H21" s="114">
        <v>58</v>
      </c>
      <c r="I21" s="140">
        <v>84</v>
      </c>
      <c r="J21" s="115">
        <v>-24</v>
      </c>
      <c r="K21" s="116">
        <v>-28.571428571428573</v>
      </c>
    </row>
    <row r="22" spans="1:11" ht="14.1" customHeight="1" x14ac:dyDescent="0.2">
      <c r="A22" s="306">
        <v>22</v>
      </c>
      <c r="B22" s="307" t="s">
        <v>239</v>
      </c>
      <c r="C22" s="308"/>
      <c r="D22" s="113">
        <v>3.8314176245210727</v>
      </c>
      <c r="E22" s="115">
        <v>240</v>
      </c>
      <c r="F22" s="114">
        <v>182</v>
      </c>
      <c r="G22" s="114">
        <v>467</v>
      </c>
      <c r="H22" s="114">
        <v>268</v>
      </c>
      <c r="I22" s="140">
        <v>292</v>
      </c>
      <c r="J22" s="115">
        <v>-52</v>
      </c>
      <c r="K22" s="116">
        <v>-17.80821917808219</v>
      </c>
    </row>
    <row r="23" spans="1:11" ht="14.1" customHeight="1" x14ac:dyDescent="0.2">
      <c r="A23" s="306">
        <v>23</v>
      </c>
      <c r="B23" s="307" t="s">
        <v>240</v>
      </c>
      <c r="C23" s="308"/>
      <c r="D23" s="113">
        <v>0.8461047254150702</v>
      </c>
      <c r="E23" s="115">
        <v>53</v>
      </c>
      <c r="F23" s="114">
        <v>43</v>
      </c>
      <c r="G23" s="114">
        <v>82</v>
      </c>
      <c r="H23" s="114">
        <v>34</v>
      </c>
      <c r="I23" s="140">
        <v>49</v>
      </c>
      <c r="J23" s="115">
        <v>4</v>
      </c>
      <c r="K23" s="116">
        <v>8.1632653061224492</v>
      </c>
    </row>
    <row r="24" spans="1:11" ht="14.1" customHeight="1" x14ac:dyDescent="0.2">
      <c r="A24" s="306">
        <v>24</v>
      </c>
      <c r="B24" s="307" t="s">
        <v>241</v>
      </c>
      <c r="C24" s="308"/>
      <c r="D24" s="113">
        <v>3.7835249042145596</v>
      </c>
      <c r="E24" s="115">
        <v>237</v>
      </c>
      <c r="F24" s="114">
        <v>141</v>
      </c>
      <c r="G24" s="114">
        <v>307</v>
      </c>
      <c r="H24" s="114">
        <v>179</v>
      </c>
      <c r="I24" s="140">
        <v>281</v>
      </c>
      <c r="J24" s="115">
        <v>-44</v>
      </c>
      <c r="K24" s="116">
        <v>-15.658362989323843</v>
      </c>
    </row>
    <row r="25" spans="1:11" ht="14.1" customHeight="1" x14ac:dyDescent="0.2">
      <c r="A25" s="306">
        <v>25</v>
      </c>
      <c r="B25" s="307" t="s">
        <v>242</v>
      </c>
      <c r="C25" s="308"/>
      <c r="D25" s="113">
        <v>4.7413793103448274</v>
      </c>
      <c r="E25" s="115">
        <v>297</v>
      </c>
      <c r="F25" s="114">
        <v>173</v>
      </c>
      <c r="G25" s="114">
        <v>397</v>
      </c>
      <c r="H25" s="114">
        <v>253</v>
      </c>
      <c r="I25" s="140">
        <v>346</v>
      </c>
      <c r="J25" s="115">
        <v>-49</v>
      </c>
      <c r="K25" s="116">
        <v>-14.16184971098266</v>
      </c>
    </row>
    <row r="26" spans="1:11" ht="14.1" customHeight="1" x14ac:dyDescent="0.2">
      <c r="A26" s="306">
        <v>26</v>
      </c>
      <c r="B26" s="307" t="s">
        <v>243</v>
      </c>
      <c r="C26" s="308"/>
      <c r="D26" s="113">
        <v>2.123243933588761</v>
      </c>
      <c r="E26" s="115">
        <v>133</v>
      </c>
      <c r="F26" s="114">
        <v>81</v>
      </c>
      <c r="G26" s="114">
        <v>199</v>
      </c>
      <c r="H26" s="114">
        <v>64</v>
      </c>
      <c r="I26" s="140">
        <v>120</v>
      </c>
      <c r="J26" s="115">
        <v>13</v>
      </c>
      <c r="K26" s="116">
        <v>10.833333333333334</v>
      </c>
    </row>
    <row r="27" spans="1:11" ht="14.1" customHeight="1" x14ac:dyDescent="0.2">
      <c r="A27" s="306">
        <v>27</v>
      </c>
      <c r="B27" s="307" t="s">
        <v>244</v>
      </c>
      <c r="C27" s="308"/>
      <c r="D27" s="113">
        <v>1.6123882503192848</v>
      </c>
      <c r="E27" s="115">
        <v>101</v>
      </c>
      <c r="F27" s="114">
        <v>86</v>
      </c>
      <c r="G27" s="114">
        <v>119</v>
      </c>
      <c r="H27" s="114">
        <v>86</v>
      </c>
      <c r="I27" s="140">
        <v>78</v>
      </c>
      <c r="J27" s="115">
        <v>23</v>
      </c>
      <c r="K27" s="116">
        <v>29.487179487179485</v>
      </c>
    </row>
    <row r="28" spans="1:11" ht="14.1" customHeight="1" x14ac:dyDescent="0.2">
      <c r="A28" s="306">
        <v>28</v>
      </c>
      <c r="B28" s="307" t="s">
        <v>245</v>
      </c>
      <c r="C28" s="308"/>
      <c r="D28" s="113">
        <v>0.22349936143039592</v>
      </c>
      <c r="E28" s="115">
        <v>14</v>
      </c>
      <c r="F28" s="114">
        <v>14</v>
      </c>
      <c r="G28" s="114">
        <v>13</v>
      </c>
      <c r="H28" s="114">
        <v>9</v>
      </c>
      <c r="I28" s="140">
        <v>16</v>
      </c>
      <c r="J28" s="115">
        <v>-2</v>
      </c>
      <c r="K28" s="116">
        <v>-12.5</v>
      </c>
    </row>
    <row r="29" spans="1:11" ht="14.1" customHeight="1" x14ac:dyDescent="0.2">
      <c r="A29" s="306">
        <v>29</v>
      </c>
      <c r="B29" s="307" t="s">
        <v>246</v>
      </c>
      <c r="C29" s="308"/>
      <c r="D29" s="113">
        <v>12.531928480204343</v>
      </c>
      <c r="E29" s="115">
        <v>785</v>
      </c>
      <c r="F29" s="114">
        <v>502</v>
      </c>
      <c r="G29" s="114">
        <v>582</v>
      </c>
      <c r="H29" s="114">
        <v>524</v>
      </c>
      <c r="I29" s="140">
        <v>588</v>
      </c>
      <c r="J29" s="115">
        <v>197</v>
      </c>
      <c r="K29" s="116">
        <v>33.503401360544217</v>
      </c>
    </row>
    <row r="30" spans="1:11" ht="14.1" customHeight="1" x14ac:dyDescent="0.2">
      <c r="A30" s="306" t="s">
        <v>247</v>
      </c>
      <c r="B30" s="307" t="s">
        <v>248</v>
      </c>
      <c r="C30" s="308"/>
      <c r="D30" s="113">
        <v>11.159003831417625</v>
      </c>
      <c r="E30" s="115">
        <v>699</v>
      </c>
      <c r="F30" s="114">
        <v>405</v>
      </c>
      <c r="G30" s="114">
        <v>487</v>
      </c>
      <c r="H30" s="114">
        <v>457</v>
      </c>
      <c r="I30" s="140">
        <v>494</v>
      </c>
      <c r="J30" s="115">
        <v>205</v>
      </c>
      <c r="K30" s="116">
        <v>41.497975708502025</v>
      </c>
    </row>
    <row r="31" spans="1:11" ht="14.1" customHeight="1" x14ac:dyDescent="0.2">
      <c r="A31" s="306" t="s">
        <v>249</v>
      </c>
      <c r="B31" s="307" t="s">
        <v>250</v>
      </c>
      <c r="C31" s="308"/>
      <c r="D31" s="113">
        <v>1.3729246487867177</v>
      </c>
      <c r="E31" s="115">
        <v>86</v>
      </c>
      <c r="F31" s="114">
        <v>97</v>
      </c>
      <c r="G31" s="114" t="s">
        <v>513</v>
      </c>
      <c r="H31" s="114">
        <v>67</v>
      </c>
      <c r="I31" s="140" t="s">
        <v>513</v>
      </c>
      <c r="J31" s="115" t="s">
        <v>513</v>
      </c>
      <c r="K31" s="116" t="s">
        <v>513</v>
      </c>
    </row>
    <row r="32" spans="1:11" ht="14.1" customHeight="1" x14ac:dyDescent="0.2">
      <c r="A32" s="306">
        <v>31</v>
      </c>
      <c r="B32" s="307" t="s">
        <v>251</v>
      </c>
      <c r="C32" s="308"/>
      <c r="D32" s="113">
        <v>0.46296296296296297</v>
      </c>
      <c r="E32" s="115">
        <v>29</v>
      </c>
      <c r="F32" s="114">
        <v>21</v>
      </c>
      <c r="G32" s="114">
        <v>24</v>
      </c>
      <c r="H32" s="114">
        <v>19</v>
      </c>
      <c r="I32" s="140">
        <v>15</v>
      </c>
      <c r="J32" s="115">
        <v>14</v>
      </c>
      <c r="K32" s="116">
        <v>93.333333333333329</v>
      </c>
    </row>
    <row r="33" spans="1:11" ht="14.1" customHeight="1" x14ac:dyDescent="0.2">
      <c r="A33" s="306">
        <v>32</v>
      </c>
      <c r="B33" s="307" t="s">
        <v>252</v>
      </c>
      <c r="C33" s="308"/>
      <c r="D33" s="113">
        <v>3.3365261813537677</v>
      </c>
      <c r="E33" s="115">
        <v>209</v>
      </c>
      <c r="F33" s="114">
        <v>83</v>
      </c>
      <c r="G33" s="114">
        <v>239</v>
      </c>
      <c r="H33" s="114">
        <v>146</v>
      </c>
      <c r="I33" s="140">
        <v>187</v>
      </c>
      <c r="J33" s="115">
        <v>22</v>
      </c>
      <c r="K33" s="116">
        <v>11.764705882352942</v>
      </c>
    </row>
    <row r="34" spans="1:11" ht="14.1" customHeight="1" x14ac:dyDescent="0.2">
      <c r="A34" s="306">
        <v>33</v>
      </c>
      <c r="B34" s="307" t="s">
        <v>253</v>
      </c>
      <c r="C34" s="308"/>
      <c r="D34" s="113">
        <v>2.4584929757343552</v>
      </c>
      <c r="E34" s="115">
        <v>154</v>
      </c>
      <c r="F34" s="114">
        <v>68</v>
      </c>
      <c r="G34" s="114">
        <v>160</v>
      </c>
      <c r="H34" s="114">
        <v>76</v>
      </c>
      <c r="I34" s="140">
        <v>129</v>
      </c>
      <c r="J34" s="115">
        <v>25</v>
      </c>
      <c r="K34" s="116">
        <v>19.379844961240309</v>
      </c>
    </row>
    <row r="35" spans="1:11" ht="14.1" customHeight="1" x14ac:dyDescent="0.2">
      <c r="A35" s="306">
        <v>34</v>
      </c>
      <c r="B35" s="307" t="s">
        <v>254</v>
      </c>
      <c r="C35" s="308"/>
      <c r="D35" s="113">
        <v>1.1653895274584929</v>
      </c>
      <c r="E35" s="115">
        <v>73</v>
      </c>
      <c r="F35" s="114">
        <v>43</v>
      </c>
      <c r="G35" s="114">
        <v>104</v>
      </c>
      <c r="H35" s="114">
        <v>74</v>
      </c>
      <c r="I35" s="140">
        <v>96</v>
      </c>
      <c r="J35" s="115">
        <v>-23</v>
      </c>
      <c r="K35" s="116">
        <v>-23.958333333333332</v>
      </c>
    </row>
    <row r="36" spans="1:11" ht="14.1" customHeight="1" x14ac:dyDescent="0.2">
      <c r="A36" s="306">
        <v>41</v>
      </c>
      <c r="B36" s="307" t="s">
        <v>255</v>
      </c>
      <c r="C36" s="308"/>
      <c r="D36" s="113">
        <v>0.2554278416347382</v>
      </c>
      <c r="E36" s="115">
        <v>16</v>
      </c>
      <c r="F36" s="114">
        <v>10</v>
      </c>
      <c r="G36" s="114">
        <v>18</v>
      </c>
      <c r="H36" s="114">
        <v>14</v>
      </c>
      <c r="I36" s="140">
        <v>16</v>
      </c>
      <c r="J36" s="115">
        <v>0</v>
      </c>
      <c r="K36" s="116">
        <v>0</v>
      </c>
    </row>
    <row r="37" spans="1:11" ht="14.1" customHeight="1" x14ac:dyDescent="0.2">
      <c r="A37" s="306">
        <v>42</v>
      </c>
      <c r="B37" s="307" t="s">
        <v>256</v>
      </c>
      <c r="C37" s="308"/>
      <c r="D37" s="113">
        <v>6.3856960408684549E-2</v>
      </c>
      <c r="E37" s="115">
        <v>4</v>
      </c>
      <c r="F37" s="114" t="s">
        <v>513</v>
      </c>
      <c r="G37" s="114" t="s">
        <v>513</v>
      </c>
      <c r="H37" s="114">
        <v>0</v>
      </c>
      <c r="I37" s="140" t="s">
        <v>513</v>
      </c>
      <c r="J37" s="115" t="s">
        <v>513</v>
      </c>
      <c r="K37" s="116" t="s">
        <v>513</v>
      </c>
    </row>
    <row r="38" spans="1:11" ht="14.1" customHeight="1" x14ac:dyDescent="0.2">
      <c r="A38" s="306">
        <v>43</v>
      </c>
      <c r="B38" s="307" t="s">
        <v>257</v>
      </c>
      <c r="C38" s="308"/>
      <c r="D38" s="113">
        <v>0.73435504469987234</v>
      </c>
      <c r="E38" s="115">
        <v>46</v>
      </c>
      <c r="F38" s="114">
        <v>38</v>
      </c>
      <c r="G38" s="114">
        <v>85</v>
      </c>
      <c r="H38" s="114">
        <v>36</v>
      </c>
      <c r="I38" s="140">
        <v>28</v>
      </c>
      <c r="J38" s="115">
        <v>18</v>
      </c>
      <c r="K38" s="116">
        <v>64.285714285714292</v>
      </c>
    </row>
    <row r="39" spans="1:11" ht="14.1" customHeight="1" x14ac:dyDescent="0.2">
      <c r="A39" s="306">
        <v>51</v>
      </c>
      <c r="B39" s="307" t="s">
        <v>258</v>
      </c>
      <c r="C39" s="308"/>
      <c r="D39" s="113">
        <v>13.856960408684547</v>
      </c>
      <c r="E39" s="115">
        <v>868</v>
      </c>
      <c r="F39" s="114">
        <v>544</v>
      </c>
      <c r="G39" s="114">
        <v>972</v>
      </c>
      <c r="H39" s="114">
        <v>936</v>
      </c>
      <c r="I39" s="140">
        <v>854</v>
      </c>
      <c r="J39" s="115">
        <v>14</v>
      </c>
      <c r="K39" s="116">
        <v>1.639344262295082</v>
      </c>
    </row>
    <row r="40" spans="1:11" ht="14.1" customHeight="1" x14ac:dyDescent="0.2">
      <c r="A40" s="306" t="s">
        <v>259</v>
      </c>
      <c r="B40" s="307" t="s">
        <v>260</v>
      </c>
      <c r="C40" s="308"/>
      <c r="D40" s="113">
        <v>13.154533844189016</v>
      </c>
      <c r="E40" s="115">
        <v>824</v>
      </c>
      <c r="F40" s="114">
        <v>528</v>
      </c>
      <c r="G40" s="114">
        <v>949</v>
      </c>
      <c r="H40" s="114">
        <v>909</v>
      </c>
      <c r="I40" s="140">
        <v>818</v>
      </c>
      <c r="J40" s="115">
        <v>6</v>
      </c>
      <c r="K40" s="116">
        <v>0.73349633251833746</v>
      </c>
    </row>
    <row r="41" spans="1:11" ht="14.1" customHeight="1" x14ac:dyDescent="0.2">
      <c r="A41" s="306"/>
      <c r="B41" s="307" t="s">
        <v>261</v>
      </c>
      <c r="C41" s="308"/>
      <c r="D41" s="113">
        <v>12.771392081736909</v>
      </c>
      <c r="E41" s="115">
        <v>800</v>
      </c>
      <c r="F41" s="114">
        <v>513</v>
      </c>
      <c r="G41" s="114">
        <v>924</v>
      </c>
      <c r="H41" s="114">
        <v>894</v>
      </c>
      <c r="I41" s="140">
        <v>801</v>
      </c>
      <c r="J41" s="115">
        <v>-1</v>
      </c>
      <c r="K41" s="116">
        <v>-0.12484394506866417</v>
      </c>
    </row>
    <row r="42" spans="1:11" ht="14.1" customHeight="1" x14ac:dyDescent="0.2">
      <c r="A42" s="306">
        <v>52</v>
      </c>
      <c r="B42" s="307" t="s">
        <v>262</v>
      </c>
      <c r="C42" s="308"/>
      <c r="D42" s="113">
        <v>6.9923371647509578</v>
      </c>
      <c r="E42" s="115">
        <v>438</v>
      </c>
      <c r="F42" s="114">
        <v>273</v>
      </c>
      <c r="G42" s="114">
        <v>437</v>
      </c>
      <c r="H42" s="114">
        <v>342</v>
      </c>
      <c r="I42" s="140">
        <v>389</v>
      </c>
      <c r="J42" s="115">
        <v>49</v>
      </c>
      <c r="K42" s="116">
        <v>12.596401028277635</v>
      </c>
    </row>
    <row r="43" spans="1:11" ht="14.1" customHeight="1" x14ac:dyDescent="0.2">
      <c r="A43" s="306" t="s">
        <v>263</v>
      </c>
      <c r="B43" s="307" t="s">
        <v>264</v>
      </c>
      <c r="C43" s="308"/>
      <c r="D43" s="113">
        <v>6.4655172413793105</v>
      </c>
      <c r="E43" s="115">
        <v>405</v>
      </c>
      <c r="F43" s="114">
        <v>251</v>
      </c>
      <c r="G43" s="114">
        <v>410</v>
      </c>
      <c r="H43" s="114">
        <v>315</v>
      </c>
      <c r="I43" s="140">
        <v>357</v>
      </c>
      <c r="J43" s="115">
        <v>48</v>
      </c>
      <c r="K43" s="116">
        <v>13.445378151260504</v>
      </c>
    </row>
    <row r="44" spans="1:11" ht="14.1" customHeight="1" x14ac:dyDescent="0.2">
      <c r="A44" s="306">
        <v>53</v>
      </c>
      <c r="B44" s="307" t="s">
        <v>265</v>
      </c>
      <c r="C44" s="308"/>
      <c r="D44" s="113">
        <v>0.49489144316730521</v>
      </c>
      <c r="E44" s="115">
        <v>31</v>
      </c>
      <c r="F44" s="114">
        <v>19</v>
      </c>
      <c r="G44" s="114">
        <v>26</v>
      </c>
      <c r="H44" s="114">
        <v>35</v>
      </c>
      <c r="I44" s="140">
        <v>30</v>
      </c>
      <c r="J44" s="115">
        <v>1</v>
      </c>
      <c r="K44" s="116">
        <v>3.3333333333333335</v>
      </c>
    </row>
    <row r="45" spans="1:11" ht="14.1" customHeight="1" x14ac:dyDescent="0.2">
      <c r="A45" s="306" t="s">
        <v>266</v>
      </c>
      <c r="B45" s="307" t="s">
        <v>267</v>
      </c>
      <c r="C45" s="308"/>
      <c r="D45" s="113">
        <v>0.38314176245210729</v>
      </c>
      <c r="E45" s="115">
        <v>24</v>
      </c>
      <c r="F45" s="114">
        <v>15</v>
      </c>
      <c r="G45" s="114">
        <v>18</v>
      </c>
      <c r="H45" s="114">
        <v>24</v>
      </c>
      <c r="I45" s="140">
        <v>10</v>
      </c>
      <c r="J45" s="115">
        <v>14</v>
      </c>
      <c r="K45" s="116">
        <v>140</v>
      </c>
    </row>
    <row r="46" spans="1:11" ht="14.1" customHeight="1" x14ac:dyDescent="0.2">
      <c r="A46" s="306">
        <v>54</v>
      </c>
      <c r="B46" s="307" t="s">
        <v>268</v>
      </c>
      <c r="C46" s="308"/>
      <c r="D46" s="113">
        <v>3.8314176245210727</v>
      </c>
      <c r="E46" s="115">
        <v>240</v>
      </c>
      <c r="F46" s="114">
        <v>195</v>
      </c>
      <c r="G46" s="114">
        <v>279</v>
      </c>
      <c r="H46" s="114">
        <v>271</v>
      </c>
      <c r="I46" s="140">
        <v>231</v>
      </c>
      <c r="J46" s="115">
        <v>9</v>
      </c>
      <c r="K46" s="116">
        <v>3.8961038961038961</v>
      </c>
    </row>
    <row r="47" spans="1:11" ht="14.1" customHeight="1" x14ac:dyDescent="0.2">
      <c r="A47" s="306">
        <v>61</v>
      </c>
      <c r="B47" s="307" t="s">
        <v>269</v>
      </c>
      <c r="C47" s="308"/>
      <c r="D47" s="113">
        <v>1.7879948914431674</v>
      </c>
      <c r="E47" s="115">
        <v>112</v>
      </c>
      <c r="F47" s="114">
        <v>79</v>
      </c>
      <c r="G47" s="114">
        <v>155</v>
      </c>
      <c r="H47" s="114">
        <v>90</v>
      </c>
      <c r="I47" s="140">
        <v>76</v>
      </c>
      <c r="J47" s="115">
        <v>36</v>
      </c>
      <c r="K47" s="116">
        <v>47.368421052631582</v>
      </c>
    </row>
    <row r="48" spans="1:11" ht="14.1" customHeight="1" x14ac:dyDescent="0.2">
      <c r="A48" s="306">
        <v>62</v>
      </c>
      <c r="B48" s="307" t="s">
        <v>270</v>
      </c>
      <c r="C48" s="308"/>
      <c r="D48" s="113">
        <v>4.4061302681992336</v>
      </c>
      <c r="E48" s="115">
        <v>276</v>
      </c>
      <c r="F48" s="114">
        <v>280</v>
      </c>
      <c r="G48" s="114">
        <v>396</v>
      </c>
      <c r="H48" s="114">
        <v>289</v>
      </c>
      <c r="I48" s="140">
        <v>252</v>
      </c>
      <c r="J48" s="115">
        <v>24</v>
      </c>
      <c r="K48" s="116">
        <v>9.5238095238095237</v>
      </c>
    </row>
    <row r="49" spans="1:11" ht="14.1" customHeight="1" x14ac:dyDescent="0.2">
      <c r="A49" s="306">
        <v>63</v>
      </c>
      <c r="B49" s="307" t="s">
        <v>271</v>
      </c>
      <c r="C49" s="308"/>
      <c r="D49" s="113">
        <v>2.2190293742017881</v>
      </c>
      <c r="E49" s="115">
        <v>139</v>
      </c>
      <c r="F49" s="114">
        <v>104</v>
      </c>
      <c r="G49" s="114">
        <v>147</v>
      </c>
      <c r="H49" s="114">
        <v>111</v>
      </c>
      <c r="I49" s="140">
        <v>173</v>
      </c>
      <c r="J49" s="115">
        <v>-34</v>
      </c>
      <c r="K49" s="116">
        <v>-19.653179190751445</v>
      </c>
    </row>
    <row r="50" spans="1:11" ht="14.1" customHeight="1" x14ac:dyDescent="0.2">
      <c r="A50" s="306" t="s">
        <v>272</v>
      </c>
      <c r="B50" s="307" t="s">
        <v>273</v>
      </c>
      <c r="C50" s="308"/>
      <c r="D50" s="113">
        <v>0.19157088122605365</v>
      </c>
      <c r="E50" s="115">
        <v>12</v>
      </c>
      <c r="F50" s="114">
        <v>7</v>
      </c>
      <c r="G50" s="114">
        <v>18</v>
      </c>
      <c r="H50" s="114">
        <v>8</v>
      </c>
      <c r="I50" s="140">
        <v>14</v>
      </c>
      <c r="J50" s="115">
        <v>-2</v>
      </c>
      <c r="K50" s="116">
        <v>-14.285714285714286</v>
      </c>
    </row>
    <row r="51" spans="1:11" ht="14.1" customHeight="1" x14ac:dyDescent="0.2">
      <c r="A51" s="306" t="s">
        <v>274</v>
      </c>
      <c r="B51" s="307" t="s">
        <v>275</v>
      </c>
      <c r="C51" s="308"/>
      <c r="D51" s="113">
        <v>1.7560664112388251</v>
      </c>
      <c r="E51" s="115">
        <v>110</v>
      </c>
      <c r="F51" s="114">
        <v>89</v>
      </c>
      <c r="G51" s="114">
        <v>102</v>
      </c>
      <c r="H51" s="114">
        <v>92</v>
      </c>
      <c r="I51" s="140">
        <v>149</v>
      </c>
      <c r="J51" s="115">
        <v>-39</v>
      </c>
      <c r="K51" s="116">
        <v>-26.174496644295303</v>
      </c>
    </row>
    <row r="52" spans="1:11" ht="14.1" customHeight="1" x14ac:dyDescent="0.2">
      <c r="A52" s="306">
        <v>71</v>
      </c>
      <c r="B52" s="307" t="s">
        <v>276</v>
      </c>
      <c r="C52" s="308"/>
      <c r="D52" s="113">
        <v>6.4814814814814818</v>
      </c>
      <c r="E52" s="115">
        <v>406</v>
      </c>
      <c r="F52" s="114">
        <v>283</v>
      </c>
      <c r="G52" s="114">
        <v>516</v>
      </c>
      <c r="H52" s="114">
        <v>340</v>
      </c>
      <c r="I52" s="140">
        <v>307</v>
      </c>
      <c r="J52" s="115">
        <v>99</v>
      </c>
      <c r="K52" s="116">
        <v>32.247557003257327</v>
      </c>
    </row>
    <row r="53" spans="1:11" ht="14.1" customHeight="1" x14ac:dyDescent="0.2">
      <c r="A53" s="306" t="s">
        <v>277</v>
      </c>
      <c r="B53" s="307" t="s">
        <v>278</v>
      </c>
      <c r="C53" s="308"/>
      <c r="D53" s="113">
        <v>1.9316730523627075</v>
      </c>
      <c r="E53" s="115">
        <v>121</v>
      </c>
      <c r="F53" s="114">
        <v>80</v>
      </c>
      <c r="G53" s="114">
        <v>230</v>
      </c>
      <c r="H53" s="114">
        <v>112</v>
      </c>
      <c r="I53" s="140">
        <v>93</v>
      </c>
      <c r="J53" s="115">
        <v>28</v>
      </c>
      <c r="K53" s="116">
        <v>30.107526881720432</v>
      </c>
    </row>
    <row r="54" spans="1:11" ht="14.1" customHeight="1" x14ac:dyDescent="0.2">
      <c r="A54" s="306" t="s">
        <v>279</v>
      </c>
      <c r="B54" s="307" t="s">
        <v>280</v>
      </c>
      <c r="C54" s="308"/>
      <c r="D54" s="113">
        <v>3.9910600255427844</v>
      </c>
      <c r="E54" s="115">
        <v>250</v>
      </c>
      <c r="F54" s="114">
        <v>181</v>
      </c>
      <c r="G54" s="114">
        <v>257</v>
      </c>
      <c r="H54" s="114">
        <v>213</v>
      </c>
      <c r="I54" s="140">
        <v>183</v>
      </c>
      <c r="J54" s="115">
        <v>67</v>
      </c>
      <c r="K54" s="116">
        <v>36.612021857923494</v>
      </c>
    </row>
    <row r="55" spans="1:11" ht="14.1" customHeight="1" x14ac:dyDescent="0.2">
      <c r="A55" s="306">
        <v>72</v>
      </c>
      <c r="B55" s="307" t="s">
        <v>281</v>
      </c>
      <c r="C55" s="308"/>
      <c r="D55" s="113">
        <v>1.5006385696040869</v>
      </c>
      <c r="E55" s="115">
        <v>94</v>
      </c>
      <c r="F55" s="114">
        <v>62</v>
      </c>
      <c r="G55" s="114">
        <v>129</v>
      </c>
      <c r="H55" s="114">
        <v>81</v>
      </c>
      <c r="I55" s="140">
        <v>93</v>
      </c>
      <c r="J55" s="115">
        <v>1</v>
      </c>
      <c r="K55" s="116">
        <v>1.075268817204301</v>
      </c>
    </row>
    <row r="56" spans="1:11" ht="14.1" customHeight="1" x14ac:dyDescent="0.2">
      <c r="A56" s="306" t="s">
        <v>282</v>
      </c>
      <c r="B56" s="307" t="s">
        <v>283</v>
      </c>
      <c r="C56" s="308"/>
      <c r="D56" s="113">
        <v>0.75031928480204346</v>
      </c>
      <c r="E56" s="115">
        <v>47</v>
      </c>
      <c r="F56" s="114">
        <v>26</v>
      </c>
      <c r="G56" s="114">
        <v>67</v>
      </c>
      <c r="H56" s="114">
        <v>23</v>
      </c>
      <c r="I56" s="140">
        <v>50</v>
      </c>
      <c r="J56" s="115">
        <v>-3</v>
      </c>
      <c r="K56" s="116">
        <v>-6</v>
      </c>
    </row>
    <row r="57" spans="1:11" ht="14.1" customHeight="1" x14ac:dyDescent="0.2">
      <c r="A57" s="306" t="s">
        <v>284</v>
      </c>
      <c r="B57" s="307" t="s">
        <v>285</v>
      </c>
      <c r="C57" s="308"/>
      <c r="D57" s="113">
        <v>0.55874840357598976</v>
      </c>
      <c r="E57" s="115">
        <v>35</v>
      </c>
      <c r="F57" s="114">
        <v>30</v>
      </c>
      <c r="G57" s="114">
        <v>25</v>
      </c>
      <c r="H57" s="114">
        <v>29</v>
      </c>
      <c r="I57" s="140">
        <v>30</v>
      </c>
      <c r="J57" s="115">
        <v>5</v>
      </c>
      <c r="K57" s="116">
        <v>16.666666666666668</v>
      </c>
    </row>
    <row r="58" spans="1:11" ht="14.1" customHeight="1" x14ac:dyDescent="0.2">
      <c r="A58" s="306">
        <v>73</v>
      </c>
      <c r="B58" s="307" t="s">
        <v>286</v>
      </c>
      <c r="C58" s="308"/>
      <c r="D58" s="113">
        <v>0.90996168582375481</v>
      </c>
      <c r="E58" s="115">
        <v>57</v>
      </c>
      <c r="F58" s="114">
        <v>54</v>
      </c>
      <c r="G58" s="114">
        <v>66</v>
      </c>
      <c r="H58" s="114">
        <v>50</v>
      </c>
      <c r="I58" s="140">
        <v>33</v>
      </c>
      <c r="J58" s="115">
        <v>24</v>
      </c>
      <c r="K58" s="116">
        <v>72.727272727272734</v>
      </c>
    </row>
    <row r="59" spans="1:11" ht="14.1" customHeight="1" x14ac:dyDescent="0.2">
      <c r="A59" s="306" t="s">
        <v>287</v>
      </c>
      <c r="B59" s="307" t="s">
        <v>288</v>
      </c>
      <c r="C59" s="308"/>
      <c r="D59" s="113">
        <v>0.67049808429118773</v>
      </c>
      <c r="E59" s="115">
        <v>42</v>
      </c>
      <c r="F59" s="114">
        <v>38</v>
      </c>
      <c r="G59" s="114">
        <v>46</v>
      </c>
      <c r="H59" s="114">
        <v>33</v>
      </c>
      <c r="I59" s="140">
        <v>27</v>
      </c>
      <c r="J59" s="115">
        <v>15</v>
      </c>
      <c r="K59" s="116">
        <v>55.555555555555557</v>
      </c>
    </row>
    <row r="60" spans="1:11" ht="14.1" customHeight="1" x14ac:dyDescent="0.2">
      <c r="A60" s="306">
        <v>81</v>
      </c>
      <c r="B60" s="307" t="s">
        <v>289</v>
      </c>
      <c r="C60" s="308"/>
      <c r="D60" s="113">
        <v>4.7254150702426561</v>
      </c>
      <c r="E60" s="115">
        <v>296</v>
      </c>
      <c r="F60" s="114">
        <v>257</v>
      </c>
      <c r="G60" s="114">
        <v>471</v>
      </c>
      <c r="H60" s="114">
        <v>261</v>
      </c>
      <c r="I60" s="140">
        <v>261</v>
      </c>
      <c r="J60" s="115">
        <v>35</v>
      </c>
      <c r="K60" s="116">
        <v>13.409961685823754</v>
      </c>
    </row>
    <row r="61" spans="1:11" ht="14.1" customHeight="1" x14ac:dyDescent="0.2">
      <c r="A61" s="306" t="s">
        <v>290</v>
      </c>
      <c r="B61" s="307" t="s">
        <v>291</v>
      </c>
      <c r="C61" s="308"/>
      <c r="D61" s="113">
        <v>1.3409961685823755</v>
      </c>
      <c r="E61" s="115">
        <v>84</v>
      </c>
      <c r="F61" s="114">
        <v>61</v>
      </c>
      <c r="G61" s="114">
        <v>172</v>
      </c>
      <c r="H61" s="114">
        <v>86</v>
      </c>
      <c r="I61" s="140">
        <v>81</v>
      </c>
      <c r="J61" s="115">
        <v>3</v>
      </c>
      <c r="K61" s="116">
        <v>3.7037037037037037</v>
      </c>
    </row>
    <row r="62" spans="1:11" ht="14.1" customHeight="1" x14ac:dyDescent="0.2">
      <c r="A62" s="306" t="s">
        <v>292</v>
      </c>
      <c r="B62" s="307" t="s">
        <v>293</v>
      </c>
      <c r="C62" s="308"/>
      <c r="D62" s="113">
        <v>1.3569604086845466</v>
      </c>
      <c r="E62" s="115">
        <v>85</v>
      </c>
      <c r="F62" s="114">
        <v>112</v>
      </c>
      <c r="G62" s="114">
        <v>187</v>
      </c>
      <c r="H62" s="114">
        <v>91</v>
      </c>
      <c r="I62" s="140">
        <v>63</v>
      </c>
      <c r="J62" s="115">
        <v>22</v>
      </c>
      <c r="K62" s="116">
        <v>34.920634920634917</v>
      </c>
    </row>
    <row r="63" spans="1:11" ht="14.1" customHeight="1" x14ac:dyDescent="0.2">
      <c r="A63" s="306"/>
      <c r="B63" s="307" t="s">
        <v>294</v>
      </c>
      <c r="C63" s="308"/>
      <c r="D63" s="113">
        <v>1.1494252873563218</v>
      </c>
      <c r="E63" s="115">
        <v>72</v>
      </c>
      <c r="F63" s="114">
        <v>90</v>
      </c>
      <c r="G63" s="114">
        <v>158</v>
      </c>
      <c r="H63" s="114">
        <v>83</v>
      </c>
      <c r="I63" s="140">
        <v>54</v>
      </c>
      <c r="J63" s="115">
        <v>18</v>
      </c>
      <c r="K63" s="116">
        <v>33.333333333333336</v>
      </c>
    </row>
    <row r="64" spans="1:11" ht="14.1" customHeight="1" x14ac:dyDescent="0.2">
      <c r="A64" s="306" t="s">
        <v>295</v>
      </c>
      <c r="B64" s="307" t="s">
        <v>296</v>
      </c>
      <c r="C64" s="308"/>
      <c r="D64" s="113">
        <v>0.89399744572158368</v>
      </c>
      <c r="E64" s="115">
        <v>56</v>
      </c>
      <c r="F64" s="114">
        <v>28</v>
      </c>
      <c r="G64" s="114">
        <v>37</v>
      </c>
      <c r="H64" s="114">
        <v>28</v>
      </c>
      <c r="I64" s="140">
        <v>22</v>
      </c>
      <c r="J64" s="115">
        <v>34</v>
      </c>
      <c r="K64" s="116">
        <v>154.54545454545453</v>
      </c>
    </row>
    <row r="65" spans="1:11" ht="14.1" customHeight="1" x14ac:dyDescent="0.2">
      <c r="A65" s="306" t="s">
        <v>297</v>
      </c>
      <c r="B65" s="307" t="s">
        <v>298</v>
      </c>
      <c r="C65" s="308"/>
      <c r="D65" s="113">
        <v>0.55874840357598976</v>
      </c>
      <c r="E65" s="115">
        <v>35</v>
      </c>
      <c r="F65" s="114">
        <v>30</v>
      </c>
      <c r="G65" s="114">
        <v>32</v>
      </c>
      <c r="H65" s="114">
        <v>20</v>
      </c>
      <c r="I65" s="140">
        <v>39</v>
      </c>
      <c r="J65" s="115">
        <v>-4</v>
      </c>
      <c r="K65" s="116">
        <v>-10.256410256410257</v>
      </c>
    </row>
    <row r="66" spans="1:11" ht="14.1" customHeight="1" x14ac:dyDescent="0.2">
      <c r="A66" s="306">
        <v>82</v>
      </c>
      <c r="B66" s="307" t="s">
        <v>299</v>
      </c>
      <c r="C66" s="308"/>
      <c r="D66" s="113">
        <v>1.9955300127713922</v>
      </c>
      <c r="E66" s="115">
        <v>125</v>
      </c>
      <c r="F66" s="114">
        <v>92</v>
      </c>
      <c r="G66" s="114">
        <v>200</v>
      </c>
      <c r="H66" s="114">
        <v>90</v>
      </c>
      <c r="I66" s="140">
        <v>79</v>
      </c>
      <c r="J66" s="115">
        <v>46</v>
      </c>
      <c r="K66" s="116">
        <v>58.22784810126582</v>
      </c>
    </row>
    <row r="67" spans="1:11" ht="14.1" customHeight="1" x14ac:dyDescent="0.2">
      <c r="A67" s="306" t="s">
        <v>300</v>
      </c>
      <c r="B67" s="307" t="s">
        <v>301</v>
      </c>
      <c r="C67" s="308"/>
      <c r="D67" s="113">
        <v>1.277139208173691</v>
      </c>
      <c r="E67" s="115">
        <v>80</v>
      </c>
      <c r="F67" s="114">
        <v>56</v>
      </c>
      <c r="G67" s="114">
        <v>107</v>
      </c>
      <c r="H67" s="114">
        <v>47</v>
      </c>
      <c r="I67" s="140">
        <v>38</v>
      </c>
      <c r="J67" s="115">
        <v>42</v>
      </c>
      <c r="K67" s="116">
        <v>110.52631578947368</v>
      </c>
    </row>
    <row r="68" spans="1:11" ht="14.1" customHeight="1" x14ac:dyDescent="0.2">
      <c r="A68" s="306" t="s">
        <v>302</v>
      </c>
      <c r="B68" s="307" t="s">
        <v>303</v>
      </c>
      <c r="C68" s="308"/>
      <c r="D68" s="113">
        <v>0.55874840357598976</v>
      </c>
      <c r="E68" s="115">
        <v>35</v>
      </c>
      <c r="F68" s="114">
        <v>27</v>
      </c>
      <c r="G68" s="114">
        <v>70</v>
      </c>
      <c r="H68" s="114">
        <v>26</v>
      </c>
      <c r="I68" s="140">
        <v>18</v>
      </c>
      <c r="J68" s="115">
        <v>17</v>
      </c>
      <c r="K68" s="116">
        <v>94.444444444444443</v>
      </c>
    </row>
    <row r="69" spans="1:11" ht="14.1" customHeight="1" x14ac:dyDescent="0.2">
      <c r="A69" s="306">
        <v>83</v>
      </c>
      <c r="B69" s="307" t="s">
        <v>304</v>
      </c>
      <c r="C69" s="308"/>
      <c r="D69" s="113">
        <v>3.0172413793103448</v>
      </c>
      <c r="E69" s="115">
        <v>189</v>
      </c>
      <c r="F69" s="114">
        <v>129</v>
      </c>
      <c r="G69" s="114">
        <v>428</v>
      </c>
      <c r="H69" s="114">
        <v>127</v>
      </c>
      <c r="I69" s="140">
        <v>180</v>
      </c>
      <c r="J69" s="115">
        <v>9</v>
      </c>
      <c r="K69" s="116">
        <v>5</v>
      </c>
    </row>
    <row r="70" spans="1:11" ht="14.1" customHeight="1" x14ac:dyDescent="0.2">
      <c r="A70" s="306" t="s">
        <v>305</v>
      </c>
      <c r="B70" s="307" t="s">
        <v>306</v>
      </c>
      <c r="C70" s="308"/>
      <c r="D70" s="113">
        <v>2.4584929757343552</v>
      </c>
      <c r="E70" s="115">
        <v>154</v>
      </c>
      <c r="F70" s="114">
        <v>111</v>
      </c>
      <c r="G70" s="114">
        <v>396</v>
      </c>
      <c r="H70" s="114">
        <v>87</v>
      </c>
      <c r="I70" s="140">
        <v>142</v>
      </c>
      <c r="J70" s="115">
        <v>12</v>
      </c>
      <c r="K70" s="116">
        <v>8.4507042253521121</v>
      </c>
    </row>
    <row r="71" spans="1:11" ht="14.1" customHeight="1" x14ac:dyDescent="0.2">
      <c r="A71" s="306"/>
      <c r="B71" s="307" t="s">
        <v>307</v>
      </c>
      <c r="C71" s="308"/>
      <c r="D71" s="113">
        <v>1.1334610472541506</v>
      </c>
      <c r="E71" s="115">
        <v>71</v>
      </c>
      <c r="F71" s="114">
        <v>61</v>
      </c>
      <c r="G71" s="114">
        <v>227</v>
      </c>
      <c r="H71" s="114">
        <v>37</v>
      </c>
      <c r="I71" s="140">
        <v>71</v>
      </c>
      <c r="J71" s="115">
        <v>0</v>
      </c>
      <c r="K71" s="116">
        <v>0</v>
      </c>
    </row>
    <row r="72" spans="1:11" ht="14.1" customHeight="1" x14ac:dyDescent="0.2">
      <c r="A72" s="306">
        <v>84</v>
      </c>
      <c r="B72" s="307" t="s">
        <v>308</v>
      </c>
      <c r="C72" s="308"/>
      <c r="D72" s="113">
        <v>0.73435504469987234</v>
      </c>
      <c r="E72" s="115">
        <v>46</v>
      </c>
      <c r="F72" s="114">
        <v>51</v>
      </c>
      <c r="G72" s="114">
        <v>85</v>
      </c>
      <c r="H72" s="114">
        <v>55</v>
      </c>
      <c r="I72" s="140">
        <v>74</v>
      </c>
      <c r="J72" s="115">
        <v>-28</v>
      </c>
      <c r="K72" s="116">
        <v>-37.837837837837839</v>
      </c>
    </row>
    <row r="73" spans="1:11" ht="14.1" customHeight="1" x14ac:dyDescent="0.2">
      <c r="A73" s="306" t="s">
        <v>309</v>
      </c>
      <c r="B73" s="307" t="s">
        <v>310</v>
      </c>
      <c r="C73" s="308"/>
      <c r="D73" s="113">
        <v>0.2554278416347382</v>
      </c>
      <c r="E73" s="115">
        <v>16</v>
      </c>
      <c r="F73" s="114">
        <v>16</v>
      </c>
      <c r="G73" s="114">
        <v>27</v>
      </c>
      <c r="H73" s="114">
        <v>15</v>
      </c>
      <c r="I73" s="140">
        <v>22</v>
      </c>
      <c r="J73" s="115">
        <v>-6</v>
      </c>
      <c r="K73" s="116">
        <v>-27.272727272727273</v>
      </c>
    </row>
    <row r="74" spans="1:11" ht="14.1" customHeight="1" x14ac:dyDescent="0.2">
      <c r="A74" s="306" t="s">
        <v>311</v>
      </c>
      <c r="B74" s="307" t="s">
        <v>312</v>
      </c>
      <c r="C74" s="308"/>
      <c r="D74" s="113">
        <v>6.3856960408684549E-2</v>
      </c>
      <c r="E74" s="115">
        <v>4</v>
      </c>
      <c r="F74" s="114">
        <v>6</v>
      </c>
      <c r="G74" s="114">
        <v>25</v>
      </c>
      <c r="H74" s="114">
        <v>3</v>
      </c>
      <c r="I74" s="140">
        <v>9</v>
      </c>
      <c r="J74" s="115">
        <v>-5</v>
      </c>
      <c r="K74" s="116">
        <v>-55.555555555555557</v>
      </c>
    </row>
    <row r="75" spans="1:11" ht="14.1" customHeight="1" x14ac:dyDescent="0.2">
      <c r="A75" s="306" t="s">
        <v>313</v>
      </c>
      <c r="B75" s="307" t="s">
        <v>314</v>
      </c>
      <c r="C75" s="308"/>
      <c r="D75" s="113">
        <v>6.3856960408684549E-2</v>
      </c>
      <c r="E75" s="115">
        <v>4</v>
      </c>
      <c r="F75" s="114">
        <v>20</v>
      </c>
      <c r="G75" s="114">
        <v>7</v>
      </c>
      <c r="H75" s="114">
        <v>11</v>
      </c>
      <c r="I75" s="140">
        <v>11</v>
      </c>
      <c r="J75" s="115">
        <v>-7</v>
      </c>
      <c r="K75" s="116">
        <v>-63.636363636363633</v>
      </c>
    </row>
    <row r="76" spans="1:11" ht="14.1" customHeight="1" x14ac:dyDescent="0.2">
      <c r="A76" s="306">
        <v>91</v>
      </c>
      <c r="B76" s="307" t="s">
        <v>315</v>
      </c>
      <c r="C76" s="308"/>
      <c r="D76" s="113">
        <v>0.19157088122605365</v>
      </c>
      <c r="E76" s="115">
        <v>12</v>
      </c>
      <c r="F76" s="114" t="s">
        <v>513</v>
      </c>
      <c r="G76" s="114">
        <v>15</v>
      </c>
      <c r="H76" s="114">
        <v>5</v>
      </c>
      <c r="I76" s="140">
        <v>9</v>
      </c>
      <c r="J76" s="115">
        <v>3</v>
      </c>
      <c r="K76" s="116">
        <v>33.333333333333336</v>
      </c>
    </row>
    <row r="77" spans="1:11" ht="14.1" customHeight="1" x14ac:dyDescent="0.2">
      <c r="A77" s="306">
        <v>92</v>
      </c>
      <c r="B77" s="307" t="s">
        <v>316</v>
      </c>
      <c r="C77" s="308"/>
      <c r="D77" s="113">
        <v>0.31928480204342274</v>
      </c>
      <c r="E77" s="115">
        <v>20</v>
      </c>
      <c r="F77" s="114">
        <v>13</v>
      </c>
      <c r="G77" s="114">
        <v>22</v>
      </c>
      <c r="H77" s="114">
        <v>17</v>
      </c>
      <c r="I77" s="140">
        <v>19</v>
      </c>
      <c r="J77" s="115">
        <v>1</v>
      </c>
      <c r="K77" s="116">
        <v>5.2631578947368425</v>
      </c>
    </row>
    <row r="78" spans="1:11" ht="14.1" customHeight="1" x14ac:dyDescent="0.2">
      <c r="A78" s="306">
        <v>93</v>
      </c>
      <c r="B78" s="307" t="s">
        <v>317</v>
      </c>
      <c r="C78" s="308"/>
      <c r="D78" s="113">
        <v>0.14367816091954022</v>
      </c>
      <c r="E78" s="115">
        <v>9</v>
      </c>
      <c r="F78" s="114">
        <v>3</v>
      </c>
      <c r="G78" s="114" t="s">
        <v>513</v>
      </c>
      <c r="H78" s="114">
        <v>4</v>
      </c>
      <c r="I78" s="140">
        <v>5</v>
      </c>
      <c r="J78" s="115">
        <v>4</v>
      </c>
      <c r="K78" s="116">
        <v>80</v>
      </c>
    </row>
    <row r="79" spans="1:11" ht="14.1" customHeight="1" x14ac:dyDescent="0.2">
      <c r="A79" s="306">
        <v>94</v>
      </c>
      <c r="B79" s="307" t="s">
        <v>318</v>
      </c>
      <c r="C79" s="308"/>
      <c r="D79" s="113">
        <v>0.1277139208173691</v>
      </c>
      <c r="E79" s="115">
        <v>8</v>
      </c>
      <c r="F79" s="114">
        <v>3</v>
      </c>
      <c r="G79" s="114">
        <v>22</v>
      </c>
      <c r="H79" s="114">
        <v>6</v>
      </c>
      <c r="I79" s="140">
        <v>12</v>
      </c>
      <c r="J79" s="115">
        <v>-4</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9.5785440613026823E-2</v>
      </c>
      <c r="E81" s="143">
        <v>6</v>
      </c>
      <c r="F81" s="144">
        <v>11</v>
      </c>
      <c r="G81" s="144">
        <v>34</v>
      </c>
      <c r="H81" s="144">
        <v>6</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6075</v>
      </c>
      <c r="E11" s="114">
        <v>5344</v>
      </c>
      <c r="F11" s="114">
        <v>6490</v>
      </c>
      <c r="G11" s="114">
        <v>4985</v>
      </c>
      <c r="H11" s="140">
        <v>5337</v>
      </c>
      <c r="I11" s="115">
        <v>738</v>
      </c>
      <c r="J11" s="116">
        <v>13.827993254637438</v>
      </c>
    </row>
    <row r="12" spans="1:15" s="110" customFormat="1" ht="24.95" customHeight="1" x14ac:dyDescent="0.2">
      <c r="A12" s="193" t="s">
        <v>132</v>
      </c>
      <c r="B12" s="194" t="s">
        <v>133</v>
      </c>
      <c r="C12" s="113">
        <v>6.1069958847736627</v>
      </c>
      <c r="D12" s="115">
        <v>371</v>
      </c>
      <c r="E12" s="114">
        <v>464</v>
      </c>
      <c r="F12" s="114">
        <v>448</v>
      </c>
      <c r="G12" s="114">
        <v>258</v>
      </c>
      <c r="H12" s="140">
        <v>331</v>
      </c>
      <c r="I12" s="115">
        <v>40</v>
      </c>
      <c r="J12" s="116">
        <v>12.084592145015106</v>
      </c>
    </row>
    <row r="13" spans="1:15" s="110" customFormat="1" ht="24.95" customHeight="1" x14ac:dyDescent="0.2">
      <c r="A13" s="193" t="s">
        <v>134</v>
      </c>
      <c r="B13" s="199" t="s">
        <v>214</v>
      </c>
      <c r="C13" s="113">
        <v>1.3662551440329218</v>
      </c>
      <c r="D13" s="115">
        <v>83</v>
      </c>
      <c r="E13" s="114">
        <v>232</v>
      </c>
      <c r="F13" s="114">
        <v>111</v>
      </c>
      <c r="G13" s="114">
        <v>73</v>
      </c>
      <c r="H13" s="140">
        <v>94</v>
      </c>
      <c r="I13" s="115">
        <v>-11</v>
      </c>
      <c r="J13" s="116">
        <v>-11.702127659574469</v>
      </c>
    </row>
    <row r="14" spans="1:15" s="287" customFormat="1" ht="24.95" customHeight="1" x14ac:dyDescent="0.2">
      <c r="A14" s="193" t="s">
        <v>215</v>
      </c>
      <c r="B14" s="199" t="s">
        <v>137</v>
      </c>
      <c r="C14" s="113">
        <v>19.489711934156379</v>
      </c>
      <c r="D14" s="115">
        <v>1184</v>
      </c>
      <c r="E14" s="114">
        <v>956</v>
      </c>
      <c r="F14" s="114">
        <v>1332</v>
      </c>
      <c r="G14" s="114">
        <v>1088</v>
      </c>
      <c r="H14" s="140">
        <v>1099</v>
      </c>
      <c r="I14" s="115">
        <v>85</v>
      </c>
      <c r="J14" s="116">
        <v>7.7343039126478619</v>
      </c>
      <c r="K14" s="110"/>
      <c r="L14" s="110"/>
      <c r="M14" s="110"/>
      <c r="N14" s="110"/>
      <c r="O14" s="110"/>
    </row>
    <row r="15" spans="1:15" s="110" customFormat="1" ht="24.95" customHeight="1" x14ac:dyDescent="0.2">
      <c r="A15" s="193" t="s">
        <v>216</v>
      </c>
      <c r="B15" s="199" t="s">
        <v>217</v>
      </c>
      <c r="C15" s="113">
        <v>7.5061728395061724</v>
      </c>
      <c r="D15" s="115">
        <v>456</v>
      </c>
      <c r="E15" s="114">
        <v>374</v>
      </c>
      <c r="F15" s="114">
        <v>421</v>
      </c>
      <c r="G15" s="114">
        <v>415</v>
      </c>
      <c r="H15" s="140">
        <v>358</v>
      </c>
      <c r="I15" s="115">
        <v>98</v>
      </c>
      <c r="J15" s="116">
        <v>27.374301675977655</v>
      </c>
    </row>
    <row r="16" spans="1:15" s="287" customFormat="1" ht="24.95" customHeight="1" x14ac:dyDescent="0.2">
      <c r="A16" s="193" t="s">
        <v>218</v>
      </c>
      <c r="B16" s="199" t="s">
        <v>141</v>
      </c>
      <c r="C16" s="113">
        <v>6.1234567901234565</v>
      </c>
      <c r="D16" s="115">
        <v>372</v>
      </c>
      <c r="E16" s="114">
        <v>251</v>
      </c>
      <c r="F16" s="114">
        <v>354</v>
      </c>
      <c r="G16" s="114">
        <v>306</v>
      </c>
      <c r="H16" s="140">
        <v>393</v>
      </c>
      <c r="I16" s="115">
        <v>-21</v>
      </c>
      <c r="J16" s="116">
        <v>-5.343511450381679</v>
      </c>
      <c r="K16" s="110"/>
      <c r="L16" s="110"/>
      <c r="M16" s="110"/>
      <c r="N16" s="110"/>
      <c r="O16" s="110"/>
    </row>
    <row r="17" spans="1:15" s="110" customFormat="1" ht="24.95" customHeight="1" x14ac:dyDescent="0.2">
      <c r="A17" s="193" t="s">
        <v>142</v>
      </c>
      <c r="B17" s="199" t="s">
        <v>220</v>
      </c>
      <c r="C17" s="113">
        <v>5.8600823045267489</v>
      </c>
      <c r="D17" s="115">
        <v>356</v>
      </c>
      <c r="E17" s="114">
        <v>331</v>
      </c>
      <c r="F17" s="114">
        <v>557</v>
      </c>
      <c r="G17" s="114">
        <v>367</v>
      </c>
      <c r="H17" s="140">
        <v>348</v>
      </c>
      <c r="I17" s="115">
        <v>8</v>
      </c>
      <c r="J17" s="116">
        <v>2.2988505747126435</v>
      </c>
    </row>
    <row r="18" spans="1:15" s="287" customFormat="1" ht="24.95" customHeight="1" x14ac:dyDescent="0.2">
      <c r="A18" s="201" t="s">
        <v>144</v>
      </c>
      <c r="B18" s="202" t="s">
        <v>145</v>
      </c>
      <c r="C18" s="113">
        <v>7.4074074074074074</v>
      </c>
      <c r="D18" s="115">
        <v>450</v>
      </c>
      <c r="E18" s="114">
        <v>428</v>
      </c>
      <c r="F18" s="114">
        <v>492</v>
      </c>
      <c r="G18" s="114">
        <v>333</v>
      </c>
      <c r="H18" s="140">
        <v>478</v>
      </c>
      <c r="I18" s="115">
        <v>-28</v>
      </c>
      <c r="J18" s="116">
        <v>-5.8577405857740583</v>
      </c>
      <c r="K18" s="110"/>
      <c r="L18" s="110"/>
      <c r="M18" s="110"/>
      <c r="N18" s="110"/>
      <c r="O18" s="110"/>
    </row>
    <row r="19" spans="1:15" s="110" customFormat="1" ht="24.95" customHeight="1" x14ac:dyDescent="0.2">
      <c r="A19" s="193" t="s">
        <v>146</v>
      </c>
      <c r="B19" s="199" t="s">
        <v>147</v>
      </c>
      <c r="C19" s="113">
        <v>12.329218106995885</v>
      </c>
      <c r="D19" s="115">
        <v>749</v>
      </c>
      <c r="E19" s="114">
        <v>626</v>
      </c>
      <c r="F19" s="114">
        <v>731</v>
      </c>
      <c r="G19" s="114">
        <v>651</v>
      </c>
      <c r="H19" s="140">
        <v>695</v>
      </c>
      <c r="I19" s="115">
        <v>54</v>
      </c>
      <c r="J19" s="116">
        <v>7.7697841726618702</v>
      </c>
    </row>
    <row r="20" spans="1:15" s="287" customFormat="1" ht="24.95" customHeight="1" x14ac:dyDescent="0.2">
      <c r="A20" s="193" t="s">
        <v>148</v>
      </c>
      <c r="B20" s="199" t="s">
        <v>149</v>
      </c>
      <c r="C20" s="113">
        <v>8.707818930041153</v>
      </c>
      <c r="D20" s="115">
        <v>529</v>
      </c>
      <c r="E20" s="114">
        <v>492</v>
      </c>
      <c r="F20" s="114">
        <v>564</v>
      </c>
      <c r="G20" s="114">
        <v>464</v>
      </c>
      <c r="H20" s="140">
        <v>423</v>
      </c>
      <c r="I20" s="115">
        <v>106</v>
      </c>
      <c r="J20" s="116">
        <v>25.059101654846337</v>
      </c>
      <c r="K20" s="110"/>
      <c r="L20" s="110"/>
      <c r="M20" s="110"/>
      <c r="N20" s="110"/>
      <c r="O20" s="110"/>
    </row>
    <row r="21" spans="1:15" s="110" customFormat="1" ht="24.95" customHeight="1" x14ac:dyDescent="0.2">
      <c r="A21" s="201" t="s">
        <v>150</v>
      </c>
      <c r="B21" s="202" t="s">
        <v>151</v>
      </c>
      <c r="C21" s="113">
        <v>3.3744855967078191</v>
      </c>
      <c r="D21" s="115">
        <v>205</v>
      </c>
      <c r="E21" s="114">
        <v>206</v>
      </c>
      <c r="F21" s="114">
        <v>182</v>
      </c>
      <c r="G21" s="114">
        <v>151</v>
      </c>
      <c r="H21" s="140">
        <v>181</v>
      </c>
      <c r="I21" s="115">
        <v>24</v>
      </c>
      <c r="J21" s="116">
        <v>13.259668508287293</v>
      </c>
    </row>
    <row r="22" spans="1:15" s="110" customFormat="1" ht="24.95" customHeight="1" x14ac:dyDescent="0.2">
      <c r="A22" s="201" t="s">
        <v>152</v>
      </c>
      <c r="B22" s="199" t="s">
        <v>153</v>
      </c>
      <c r="C22" s="113">
        <v>0.49382716049382713</v>
      </c>
      <c r="D22" s="115">
        <v>30</v>
      </c>
      <c r="E22" s="114">
        <v>27</v>
      </c>
      <c r="F22" s="114">
        <v>19</v>
      </c>
      <c r="G22" s="114">
        <v>24</v>
      </c>
      <c r="H22" s="140">
        <v>12</v>
      </c>
      <c r="I22" s="115">
        <v>18</v>
      </c>
      <c r="J22" s="116">
        <v>150</v>
      </c>
    </row>
    <row r="23" spans="1:15" s="110" customFormat="1" ht="24.95" customHeight="1" x14ac:dyDescent="0.2">
      <c r="A23" s="193" t="s">
        <v>154</v>
      </c>
      <c r="B23" s="199" t="s">
        <v>155</v>
      </c>
      <c r="C23" s="113">
        <v>1.0699588477366255</v>
      </c>
      <c r="D23" s="115">
        <v>65</v>
      </c>
      <c r="E23" s="114">
        <v>26</v>
      </c>
      <c r="F23" s="114">
        <v>58</v>
      </c>
      <c r="G23" s="114">
        <v>47</v>
      </c>
      <c r="H23" s="140">
        <v>62</v>
      </c>
      <c r="I23" s="115">
        <v>3</v>
      </c>
      <c r="J23" s="116">
        <v>4.838709677419355</v>
      </c>
    </row>
    <row r="24" spans="1:15" s="110" customFormat="1" ht="24.95" customHeight="1" x14ac:dyDescent="0.2">
      <c r="A24" s="193" t="s">
        <v>156</v>
      </c>
      <c r="B24" s="199" t="s">
        <v>221</v>
      </c>
      <c r="C24" s="113">
        <v>3.8024691358024691</v>
      </c>
      <c r="D24" s="115">
        <v>231</v>
      </c>
      <c r="E24" s="114">
        <v>166</v>
      </c>
      <c r="F24" s="114">
        <v>206</v>
      </c>
      <c r="G24" s="114">
        <v>230</v>
      </c>
      <c r="H24" s="140">
        <v>187</v>
      </c>
      <c r="I24" s="115">
        <v>44</v>
      </c>
      <c r="J24" s="116">
        <v>23.529411764705884</v>
      </c>
    </row>
    <row r="25" spans="1:15" s="110" customFormat="1" ht="24.95" customHeight="1" x14ac:dyDescent="0.2">
      <c r="A25" s="193" t="s">
        <v>222</v>
      </c>
      <c r="B25" s="204" t="s">
        <v>159</v>
      </c>
      <c r="C25" s="113">
        <v>4.2798353909465021</v>
      </c>
      <c r="D25" s="115">
        <v>260</v>
      </c>
      <c r="E25" s="114">
        <v>256</v>
      </c>
      <c r="F25" s="114">
        <v>241</v>
      </c>
      <c r="G25" s="114">
        <v>247</v>
      </c>
      <c r="H25" s="140">
        <v>205</v>
      </c>
      <c r="I25" s="115">
        <v>55</v>
      </c>
      <c r="J25" s="116">
        <v>26.829268292682926</v>
      </c>
    </row>
    <row r="26" spans="1:15" s="110" customFormat="1" ht="24.95" customHeight="1" x14ac:dyDescent="0.2">
      <c r="A26" s="201">
        <v>782.78300000000002</v>
      </c>
      <c r="B26" s="203" t="s">
        <v>160</v>
      </c>
      <c r="C26" s="113">
        <v>15.02880658436214</v>
      </c>
      <c r="D26" s="115">
        <v>913</v>
      </c>
      <c r="E26" s="114">
        <v>804</v>
      </c>
      <c r="F26" s="114">
        <v>955</v>
      </c>
      <c r="G26" s="114">
        <v>701</v>
      </c>
      <c r="H26" s="140">
        <v>785</v>
      </c>
      <c r="I26" s="115">
        <v>128</v>
      </c>
      <c r="J26" s="116">
        <v>16.305732484076433</v>
      </c>
    </row>
    <row r="27" spans="1:15" s="110" customFormat="1" ht="24.95" customHeight="1" x14ac:dyDescent="0.2">
      <c r="A27" s="193" t="s">
        <v>161</v>
      </c>
      <c r="B27" s="199" t="s">
        <v>162</v>
      </c>
      <c r="C27" s="113">
        <v>1.0205761316872428</v>
      </c>
      <c r="D27" s="115">
        <v>62</v>
      </c>
      <c r="E27" s="114">
        <v>39</v>
      </c>
      <c r="F27" s="114">
        <v>61</v>
      </c>
      <c r="G27" s="114">
        <v>45</v>
      </c>
      <c r="H27" s="140">
        <v>56</v>
      </c>
      <c r="I27" s="115">
        <v>6</v>
      </c>
      <c r="J27" s="116">
        <v>10.714285714285714</v>
      </c>
    </row>
    <row r="28" spans="1:15" s="110" customFormat="1" ht="24.95" customHeight="1" x14ac:dyDescent="0.2">
      <c r="A28" s="193" t="s">
        <v>163</v>
      </c>
      <c r="B28" s="199" t="s">
        <v>164</v>
      </c>
      <c r="C28" s="113">
        <v>3.4074074074074074</v>
      </c>
      <c r="D28" s="115">
        <v>207</v>
      </c>
      <c r="E28" s="114">
        <v>93</v>
      </c>
      <c r="F28" s="114">
        <v>226</v>
      </c>
      <c r="G28" s="114">
        <v>102</v>
      </c>
      <c r="H28" s="140">
        <v>157</v>
      </c>
      <c r="I28" s="115">
        <v>50</v>
      </c>
      <c r="J28" s="116">
        <v>31.847133757961782</v>
      </c>
    </row>
    <row r="29" spans="1:15" s="110" customFormat="1" ht="24.95" customHeight="1" x14ac:dyDescent="0.2">
      <c r="A29" s="193">
        <v>86</v>
      </c>
      <c r="B29" s="199" t="s">
        <v>165</v>
      </c>
      <c r="C29" s="113">
        <v>4.8559670781893001</v>
      </c>
      <c r="D29" s="115">
        <v>295</v>
      </c>
      <c r="E29" s="114">
        <v>239</v>
      </c>
      <c r="F29" s="114">
        <v>329</v>
      </c>
      <c r="G29" s="114">
        <v>272</v>
      </c>
      <c r="H29" s="140">
        <v>248</v>
      </c>
      <c r="I29" s="115">
        <v>47</v>
      </c>
      <c r="J29" s="116">
        <v>18.951612903225808</v>
      </c>
    </row>
    <row r="30" spans="1:15" s="110" customFormat="1" ht="24.95" customHeight="1" x14ac:dyDescent="0.2">
      <c r="A30" s="193">
        <v>87.88</v>
      </c>
      <c r="B30" s="204" t="s">
        <v>166</v>
      </c>
      <c r="C30" s="113">
        <v>4.42798353909465</v>
      </c>
      <c r="D30" s="115">
        <v>269</v>
      </c>
      <c r="E30" s="114">
        <v>159</v>
      </c>
      <c r="F30" s="114">
        <v>358</v>
      </c>
      <c r="G30" s="114">
        <v>148</v>
      </c>
      <c r="H30" s="140">
        <v>167</v>
      </c>
      <c r="I30" s="115">
        <v>102</v>
      </c>
      <c r="J30" s="116">
        <v>61.077844311377248</v>
      </c>
    </row>
    <row r="31" spans="1:15" s="110" customFormat="1" ht="24.95" customHeight="1" x14ac:dyDescent="0.2">
      <c r="A31" s="193" t="s">
        <v>167</v>
      </c>
      <c r="B31" s="199" t="s">
        <v>168</v>
      </c>
      <c r="C31" s="113">
        <v>2.831275720164609</v>
      </c>
      <c r="D31" s="115">
        <v>172</v>
      </c>
      <c r="E31" s="114">
        <v>131</v>
      </c>
      <c r="F31" s="114">
        <v>177</v>
      </c>
      <c r="G31" s="114">
        <v>151</v>
      </c>
      <c r="H31" s="140">
        <v>157</v>
      </c>
      <c r="I31" s="115">
        <v>15</v>
      </c>
      <c r="J31" s="116">
        <v>9.5541401273885356</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6.1069958847736627</v>
      </c>
      <c r="D34" s="115">
        <v>371</v>
      </c>
      <c r="E34" s="114">
        <v>464</v>
      </c>
      <c r="F34" s="114">
        <v>448</v>
      </c>
      <c r="G34" s="114">
        <v>258</v>
      </c>
      <c r="H34" s="140">
        <v>331</v>
      </c>
      <c r="I34" s="115">
        <v>40</v>
      </c>
      <c r="J34" s="116">
        <v>12.084592145015106</v>
      </c>
    </row>
    <row r="35" spans="1:10" s="110" customFormat="1" ht="24.95" customHeight="1" x14ac:dyDescent="0.2">
      <c r="A35" s="292" t="s">
        <v>171</v>
      </c>
      <c r="B35" s="293" t="s">
        <v>172</v>
      </c>
      <c r="C35" s="113">
        <v>28.263374485596707</v>
      </c>
      <c r="D35" s="115">
        <v>1717</v>
      </c>
      <c r="E35" s="114">
        <v>1616</v>
      </c>
      <c r="F35" s="114">
        <v>1935</v>
      </c>
      <c r="G35" s="114">
        <v>1494</v>
      </c>
      <c r="H35" s="140">
        <v>1671</v>
      </c>
      <c r="I35" s="115">
        <v>46</v>
      </c>
      <c r="J35" s="116">
        <v>2.7528426092160383</v>
      </c>
    </row>
    <row r="36" spans="1:10" s="110" customFormat="1" ht="24.95" customHeight="1" x14ac:dyDescent="0.2">
      <c r="A36" s="294" t="s">
        <v>173</v>
      </c>
      <c r="B36" s="295" t="s">
        <v>174</v>
      </c>
      <c r="C36" s="125">
        <v>65.629629629629633</v>
      </c>
      <c r="D36" s="143">
        <v>3987</v>
      </c>
      <c r="E36" s="144">
        <v>3264</v>
      </c>
      <c r="F36" s="144">
        <v>4107</v>
      </c>
      <c r="G36" s="144">
        <v>3233</v>
      </c>
      <c r="H36" s="145">
        <v>3335</v>
      </c>
      <c r="I36" s="143">
        <v>652</v>
      </c>
      <c r="J36" s="146">
        <v>19.550224887556222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6075</v>
      </c>
      <c r="F11" s="264">
        <v>5344</v>
      </c>
      <c r="G11" s="264">
        <v>6490</v>
      </c>
      <c r="H11" s="264">
        <v>4985</v>
      </c>
      <c r="I11" s="265">
        <v>5337</v>
      </c>
      <c r="J11" s="263">
        <v>738</v>
      </c>
      <c r="K11" s="266">
        <v>13.827993254637438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37.876543209876544</v>
      </c>
      <c r="E13" s="115">
        <v>2301</v>
      </c>
      <c r="F13" s="114">
        <v>2303</v>
      </c>
      <c r="G13" s="114">
        <v>2544</v>
      </c>
      <c r="H13" s="114">
        <v>1849</v>
      </c>
      <c r="I13" s="140">
        <v>1973</v>
      </c>
      <c r="J13" s="115">
        <v>328</v>
      </c>
      <c r="K13" s="116">
        <v>16.624429802331473</v>
      </c>
    </row>
    <row r="14" spans="1:17" ht="15.95" customHeight="1" x14ac:dyDescent="0.2">
      <c r="A14" s="306" t="s">
        <v>230</v>
      </c>
      <c r="B14" s="307"/>
      <c r="C14" s="308"/>
      <c r="D14" s="113">
        <v>50.255144032921812</v>
      </c>
      <c r="E14" s="115">
        <v>3053</v>
      </c>
      <c r="F14" s="114">
        <v>2493</v>
      </c>
      <c r="G14" s="114">
        <v>3264</v>
      </c>
      <c r="H14" s="114">
        <v>2625</v>
      </c>
      <c r="I14" s="140">
        <v>2785</v>
      </c>
      <c r="J14" s="115">
        <v>268</v>
      </c>
      <c r="K14" s="116">
        <v>9.6229802513464993</v>
      </c>
    </row>
    <row r="15" spans="1:17" ht="15.95" customHeight="1" x14ac:dyDescent="0.2">
      <c r="A15" s="306" t="s">
        <v>231</v>
      </c>
      <c r="B15" s="307"/>
      <c r="C15" s="308"/>
      <c r="D15" s="113">
        <v>5.4156378600823043</v>
      </c>
      <c r="E15" s="115">
        <v>329</v>
      </c>
      <c r="F15" s="114">
        <v>286</v>
      </c>
      <c r="G15" s="114">
        <v>333</v>
      </c>
      <c r="H15" s="114">
        <v>276</v>
      </c>
      <c r="I15" s="140">
        <v>283</v>
      </c>
      <c r="J15" s="115">
        <v>46</v>
      </c>
      <c r="K15" s="116">
        <v>16.25441696113074</v>
      </c>
    </row>
    <row r="16" spans="1:17" ht="15.95" customHeight="1" x14ac:dyDescent="0.2">
      <c r="A16" s="306" t="s">
        <v>232</v>
      </c>
      <c r="B16" s="307"/>
      <c r="C16" s="308"/>
      <c r="D16" s="113">
        <v>6.2222222222222223</v>
      </c>
      <c r="E16" s="115">
        <v>378</v>
      </c>
      <c r="F16" s="114">
        <v>246</v>
      </c>
      <c r="G16" s="114">
        <v>340</v>
      </c>
      <c r="H16" s="114">
        <v>230</v>
      </c>
      <c r="I16" s="140">
        <v>287</v>
      </c>
      <c r="J16" s="115">
        <v>91</v>
      </c>
      <c r="K16" s="116">
        <v>31.707317073170731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5.6625514403292181</v>
      </c>
      <c r="E18" s="115">
        <v>344</v>
      </c>
      <c r="F18" s="114">
        <v>447</v>
      </c>
      <c r="G18" s="114">
        <v>382</v>
      </c>
      <c r="H18" s="114">
        <v>227</v>
      </c>
      <c r="I18" s="140">
        <v>279</v>
      </c>
      <c r="J18" s="115">
        <v>65</v>
      </c>
      <c r="K18" s="116">
        <v>23.297491039426522</v>
      </c>
    </row>
    <row r="19" spans="1:11" ht="14.1" customHeight="1" x14ac:dyDescent="0.2">
      <c r="A19" s="306" t="s">
        <v>235</v>
      </c>
      <c r="B19" s="307" t="s">
        <v>236</v>
      </c>
      <c r="C19" s="308"/>
      <c r="D19" s="113">
        <v>4.2304526748971192</v>
      </c>
      <c r="E19" s="115">
        <v>257</v>
      </c>
      <c r="F19" s="114">
        <v>382</v>
      </c>
      <c r="G19" s="114">
        <v>293</v>
      </c>
      <c r="H19" s="114">
        <v>149</v>
      </c>
      <c r="I19" s="140">
        <v>175</v>
      </c>
      <c r="J19" s="115">
        <v>82</v>
      </c>
      <c r="K19" s="116">
        <v>46.857142857142854</v>
      </c>
    </row>
    <row r="20" spans="1:11" ht="14.1" customHeight="1" x14ac:dyDescent="0.2">
      <c r="A20" s="306">
        <v>12</v>
      </c>
      <c r="B20" s="307" t="s">
        <v>237</v>
      </c>
      <c r="C20" s="308"/>
      <c r="D20" s="113">
        <v>1.1028806584362141</v>
      </c>
      <c r="E20" s="115">
        <v>67</v>
      </c>
      <c r="F20" s="114">
        <v>52</v>
      </c>
      <c r="G20" s="114">
        <v>86</v>
      </c>
      <c r="H20" s="114">
        <v>62</v>
      </c>
      <c r="I20" s="140">
        <v>92</v>
      </c>
      <c r="J20" s="115">
        <v>-25</v>
      </c>
      <c r="K20" s="116">
        <v>-27.173913043478262</v>
      </c>
    </row>
    <row r="21" spans="1:11" ht="14.1" customHeight="1" x14ac:dyDescent="0.2">
      <c r="A21" s="306">
        <v>21</v>
      </c>
      <c r="B21" s="307" t="s">
        <v>238</v>
      </c>
      <c r="C21" s="308"/>
      <c r="D21" s="113">
        <v>0.70781893004115226</v>
      </c>
      <c r="E21" s="115">
        <v>43</v>
      </c>
      <c r="F21" s="114">
        <v>82</v>
      </c>
      <c r="G21" s="114">
        <v>53</v>
      </c>
      <c r="H21" s="114">
        <v>51</v>
      </c>
      <c r="I21" s="140">
        <v>54</v>
      </c>
      <c r="J21" s="115">
        <v>-11</v>
      </c>
      <c r="K21" s="116">
        <v>-20.37037037037037</v>
      </c>
    </row>
    <row r="22" spans="1:11" ht="14.1" customHeight="1" x14ac:dyDescent="0.2">
      <c r="A22" s="306">
        <v>22</v>
      </c>
      <c r="B22" s="307" t="s">
        <v>239</v>
      </c>
      <c r="C22" s="308"/>
      <c r="D22" s="113">
        <v>4.7242798353909468</v>
      </c>
      <c r="E22" s="115">
        <v>287</v>
      </c>
      <c r="F22" s="114">
        <v>309</v>
      </c>
      <c r="G22" s="114">
        <v>466</v>
      </c>
      <c r="H22" s="114">
        <v>339</v>
      </c>
      <c r="I22" s="140">
        <v>311</v>
      </c>
      <c r="J22" s="115">
        <v>-24</v>
      </c>
      <c r="K22" s="116">
        <v>-7.717041800643087</v>
      </c>
    </row>
    <row r="23" spans="1:11" ht="14.1" customHeight="1" x14ac:dyDescent="0.2">
      <c r="A23" s="306">
        <v>23</v>
      </c>
      <c r="B23" s="307" t="s">
        <v>240</v>
      </c>
      <c r="C23" s="308"/>
      <c r="D23" s="113">
        <v>0.49382716049382713</v>
      </c>
      <c r="E23" s="115">
        <v>30</v>
      </c>
      <c r="F23" s="114">
        <v>40</v>
      </c>
      <c r="G23" s="114">
        <v>51</v>
      </c>
      <c r="H23" s="114">
        <v>33</v>
      </c>
      <c r="I23" s="140">
        <v>37</v>
      </c>
      <c r="J23" s="115">
        <v>-7</v>
      </c>
      <c r="K23" s="116">
        <v>-18.918918918918919</v>
      </c>
    </row>
    <row r="24" spans="1:11" ht="14.1" customHeight="1" x14ac:dyDescent="0.2">
      <c r="A24" s="306">
        <v>24</v>
      </c>
      <c r="B24" s="307" t="s">
        <v>241</v>
      </c>
      <c r="C24" s="308"/>
      <c r="D24" s="113">
        <v>3.8024691358024691</v>
      </c>
      <c r="E24" s="115">
        <v>231</v>
      </c>
      <c r="F24" s="114">
        <v>195</v>
      </c>
      <c r="G24" s="114">
        <v>249</v>
      </c>
      <c r="H24" s="114">
        <v>190</v>
      </c>
      <c r="I24" s="140">
        <v>221</v>
      </c>
      <c r="J24" s="115">
        <v>10</v>
      </c>
      <c r="K24" s="116">
        <v>4.5248868778280542</v>
      </c>
    </row>
    <row r="25" spans="1:11" ht="14.1" customHeight="1" x14ac:dyDescent="0.2">
      <c r="A25" s="306">
        <v>25</v>
      </c>
      <c r="B25" s="307" t="s">
        <v>242</v>
      </c>
      <c r="C25" s="308"/>
      <c r="D25" s="113">
        <v>5.2510288065843618</v>
      </c>
      <c r="E25" s="115">
        <v>319</v>
      </c>
      <c r="F25" s="114">
        <v>266</v>
      </c>
      <c r="G25" s="114">
        <v>286</v>
      </c>
      <c r="H25" s="114">
        <v>238</v>
      </c>
      <c r="I25" s="140">
        <v>350</v>
      </c>
      <c r="J25" s="115">
        <v>-31</v>
      </c>
      <c r="K25" s="116">
        <v>-8.8571428571428577</v>
      </c>
    </row>
    <row r="26" spans="1:11" ht="14.1" customHeight="1" x14ac:dyDescent="0.2">
      <c r="A26" s="306">
        <v>26</v>
      </c>
      <c r="B26" s="307" t="s">
        <v>243</v>
      </c>
      <c r="C26" s="308"/>
      <c r="D26" s="113">
        <v>2.4526748971193415</v>
      </c>
      <c r="E26" s="115">
        <v>149</v>
      </c>
      <c r="F26" s="114">
        <v>105</v>
      </c>
      <c r="G26" s="114">
        <v>129</v>
      </c>
      <c r="H26" s="114">
        <v>88</v>
      </c>
      <c r="I26" s="140">
        <v>132</v>
      </c>
      <c r="J26" s="115">
        <v>17</v>
      </c>
      <c r="K26" s="116">
        <v>12.878787878787879</v>
      </c>
    </row>
    <row r="27" spans="1:11" ht="14.1" customHeight="1" x14ac:dyDescent="0.2">
      <c r="A27" s="306">
        <v>27</v>
      </c>
      <c r="B27" s="307" t="s">
        <v>244</v>
      </c>
      <c r="C27" s="308"/>
      <c r="D27" s="113">
        <v>1.7777777777777777</v>
      </c>
      <c r="E27" s="115">
        <v>108</v>
      </c>
      <c r="F27" s="114">
        <v>97</v>
      </c>
      <c r="G27" s="114">
        <v>97</v>
      </c>
      <c r="H27" s="114">
        <v>83</v>
      </c>
      <c r="I27" s="140">
        <v>80</v>
      </c>
      <c r="J27" s="115">
        <v>28</v>
      </c>
      <c r="K27" s="116">
        <v>35</v>
      </c>
    </row>
    <row r="28" spans="1:11" ht="14.1" customHeight="1" x14ac:dyDescent="0.2">
      <c r="A28" s="306">
        <v>28</v>
      </c>
      <c r="B28" s="307" t="s">
        <v>245</v>
      </c>
      <c r="C28" s="308"/>
      <c r="D28" s="113">
        <v>0.16460905349794239</v>
      </c>
      <c r="E28" s="115">
        <v>10</v>
      </c>
      <c r="F28" s="114">
        <v>12</v>
      </c>
      <c r="G28" s="114">
        <v>13</v>
      </c>
      <c r="H28" s="114">
        <v>9</v>
      </c>
      <c r="I28" s="140" t="s">
        <v>513</v>
      </c>
      <c r="J28" s="115" t="s">
        <v>513</v>
      </c>
      <c r="K28" s="116" t="s">
        <v>513</v>
      </c>
    </row>
    <row r="29" spans="1:11" ht="14.1" customHeight="1" x14ac:dyDescent="0.2">
      <c r="A29" s="306">
        <v>29</v>
      </c>
      <c r="B29" s="307" t="s">
        <v>246</v>
      </c>
      <c r="C29" s="308"/>
      <c r="D29" s="113">
        <v>9.4650205761316872</v>
      </c>
      <c r="E29" s="115">
        <v>575</v>
      </c>
      <c r="F29" s="114">
        <v>477</v>
      </c>
      <c r="G29" s="114">
        <v>481</v>
      </c>
      <c r="H29" s="114">
        <v>416</v>
      </c>
      <c r="I29" s="140">
        <v>344</v>
      </c>
      <c r="J29" s="115">
        <v>231</v>
      </c>
      <c r="K29" s="116">
        <v>67.151162790697668</v>
      </c>
    </row>
    <row r="30" spans="1:11" ht="14.1" customHeight="1" x14ac:dyDescent="0.2">
      <c r="A30" s="306" t="s">
        <v>247</v>
      </c>
      <c r="B30" s="307" t="s">
        <v>248</v>
      </c>
      <c r="C30" s="308"/>
      <c r="D30" s="113">
        <v>7.7366255144032925</v>
      </c>
      <c r="E30" s="115">
        <v>470</v>
      </c>
      <c r="F30" s="114">
        <v>395</v>
      </c>
      <c r="G30" s="114">
        <v>402</v>
      </c>
      <c r="H30" s="114">
        <v>348</v>
      </c>
      <c r="I30" s="140">
        <v>268</v>
      </c>
      <c r="J30" s="115">
        <v>202</v>
      </c>
      <c r="K30" s="116">
        <v>75.373134328358205</v>
      </c>
    </row>
    <row r="31" spans="1:11" ht="14.1" customHeight="1" x14ac:dyDescent="0.2">
      <c r="A31" s="306" t="s">
        <v>249</v>
      </c>
      <c r="B31" s="307" t="s">
        <v>250</v>
      </c>
      <c r="C31" s="308"/>
      <c r="D31" s="113">
        <v>1.728395061728395</v>
      </c>
      <c r="E31" s="115">
        <v>105</v>
      </c>
      <c r="F31" s="114">
        <v>82</v>
      </c>
      <c r="G31" s="114">
        <v>79</v>
      </c>
      <c r="H31" s="114">
        <v>68</v>
      </c>
      <c r="I31" s="140">
        <v>76</v>
      </c>
      <c r="J31" s="115">
        <v>29</v>
      </c>
      <c r="K31" s="116">
        <v>38.157894736842103</v>
      </c>
    </row>
    <row r="32" spans="1:11" ht="14.1" customHeight="1" x14ac:dyDescent="0.2">
      <c r="A32" s="306">
        <v>31</v>
      </c>
      <c r="B32" s="307" t="s">
        <v>251</v>
      </c>
      <c r="C32" s="308"/>
      <c r="D32" s="113">
        <v>0.46090534979423869</v>
      </c>
      <c r="E32" s="115">
        <v>28</v>
      </c>
      <c r="F32" s="114">
        <v>16</v>
      </c>
      <c r="G32" s="114">
        <v>27</v>
      </c>
      <c r="H32" s="114">
        <v>25</v>
      </c>
      <c r="I32" s="140">
        <v>20</v>
      </c>
      <c r="J32" s="115">
        <v>8</v>
      </c>
      <c r="K32" s="116">
        <v>40</v>
      </c>
    </row>
    <row r="33" spans="1:11" ht="14.1" customHeight="1" x14ac:dyDescent="0.2">
      <c r="A33" s="306">
        <v>32</v>
      </c>
      <c r="B33" s="307" t="s">
        <v>252</v>
      </c>
      <c r="C33" s="308"/>
      <c r="D33" s="113">
        <v>2.831275720164609</v>
      </c>
      <c r="E33" s="115">
        <v>172</v>
      </c>
      <c r="F33" s="114">
        <v>146</v>
      </c>
      <c r="G33" s="114">
        <v>213</v>
      </c>
      <c r="H33" s="114">
        <v>119</v>
      </c>
      <c r="I33" s="140">
        <v>156</v>
      </c>
      <c r="J33" s="115">
        <v>16</v>
      </c>
      <c r="K33" s="116">
        <v>10.256410256410257</v>
      </c>
    </row>
    <row r="34" spans="1:11" ht="14.1" customHeight="1" x14ac:dyDescent="0.2">
      <c r="A34" s="306">
        <v>33</v>
      </c>
      <c r="B34" s="307" t="s">
        <v>253</v>
      </c>
      <c r="C34" s="308"/>
      <c r="D34" s="113">
        <v>1.4814814814814814</v>
      </c>
      <c r="E34" s="115">
        <v>90</v>
      </c>
      <c r="F34" s="114">
        <v>160</v>
      </c>
      <c r="G34" s="114">
        <v>99</v>
      </c>
      <c r="H34" s="114">
        <v>67</v>
      </c>
      <c r="I34" s="140">
        <v>88</v>
      </c>
      <c r="J34" s="115">
        <v>2</v>
      </c>
      <c r="K34" s="116">
        <v>2.2727272727272729</v>
      </c>
    </row>
    <row r="35" spans="1:11" ht="14.1" customHeight="1" x14ac:dyDescent="0.2">
      <c r="A35" s="306">
        <v>34</v>
      </c>
      <c r="B35" s="307" t="s">
        <v>254</v>
      </c>
      <c r="C35" s="308"/>
      <c r="D35" s="113">
        <v>1.3662551440329218</v>
      </c>
      <c r="E35" s="115">
        <v>83</v>
      </c>
      <c r="F35" s="114">
        <v>49</v>
      </c>
      <c r="G35" s="114">
        <v>69</v>
      </c>
      <c r="H35" s="114">
        <v>59</v>
      </c>
      <c r="I35" s="140">
        <v>109</v>
      </c>
      <c r="J35" s="115">
        <v>-26</v>
      </c>
      <c r="K35" s="116">
        <v>-23.853211009174313</v>
      </c>
    </row>
    <row r="36" spans="1:11" ht="14.1" customHeight="1" x14ac:dyDescent="0.2">
      <c r="A36" s="306">
        <v>41</v>
      </c>
      <c r="B36" s="307" t="s">
        <v>255</v>
      </c>
      <c r="C36" s="308"/>
      <c r="D36" s="113">
        <v>0.32921810699588477</v>
      </c>
      <c r="E36" s="115">
        <v>20</v>
      </c>
      <c r="F36" s="114">
        <v>15</v>
      </c>
      <c r="G36" s="114">
        <v>16</v>
      </c>
      <c r="H36" s="114">
        <v>16</v>
      </c>
      <c r="I36" s="140">
        <v>17</v>
      </c>
      <c r="J36" s="115">
        <v>3</v>
      </c>
      <c r="K36" s="116">
        <v>17.647058823529413</v>
      </c>
    </row>
    <row r="37" spans="1:11" ht="14.1" customHeight="1" x14ac:dyDescent="0.2">
      <c r="A37" s="306">
        <v>42</v>
      </c>
      <c r="B37" s="307" t="s">
        <v>256</v>
      </c>
      <c r="C37" s="308"/>
      <c r="D37" s="113" t="s">
        <v>513</v>
      </c>
      <c r="E37" s="115" t="s">
        <v>513</v>
      </c>
      <c r="F37" s="114">
        <v>4</v>
      </c>
      <c r="G37" s="114">
        <v>4</v>
      </c>
      <c r="H37" s="114" t="s">
        <v>513</v>
      </c>
      <c r="I37" s="140" t="s">
        <v>513</v>
      </c>
      <c r="J37" s="115" t="s">
        <v>513</v>
      </c>
      <c r="K37" s="116" t="s">
        <v>513</v>
      </c>
    </row>
    <row r="38" spans="1:11" ht="14.1" customHeight="1" x14ac:dyDescent="0.2">
      <c r="A38" s="306">
        <v>43</v>
      </c>
      <c r="B38" s="307" t="s">
        <v>257</v>
      </c>
      <c r="C38" s="308"/>
      <c r="D38" s="113">
        <v>0.72427983539094654</v>
      </c>
      <c r="E38" s="115">
        <v>44</v>
      </c>
      <c r="F38" s="114">
        <v>49</v>
      </c>
      <c r="G38" s="114">
        <v>38</v>
      </c>
      <c r="H38" s="114">
        <v>21</v>
      </c>
      <c r="I38" s="140">
        <v>25</v>
      </c>
      <c r="J38" s="115">
        <v>19</v>
      </c>
      <c r="K38" s="116">
        <v>76</v>
      </c>
    </row>
    <row r="39" spans="1:11" ht="14.1" customHeight="1" x14ac:dyDescent="0.2">
      <c r="A39" s="306">
        <v>51</v>
      </c>
      <c r="B39" s="307" t="s">
        <v>258</v>
      </c>
      <c r="C39" s="308"/>
      <c r="D39" s="113">
        <v>15.292181069958847</v>
      </c>
      <c r="E39" s="115">
        <v>929</v>
      </c>
      <c r="F39" s="114">
        <v>841</v>
      </c>
      <c r="G39" s="114">
        <v>990</v>
      </c>
      <c r="H39" s="114">
        <v>763</v>
      </c>
      <c r="I39" s="140">
        <v>843</v>
      </c>
      <c r="J39" s="115">
        <v>86</v>
      </c>
      <c r="K39" s="116">
        <v>10.201660735468565</v>
      </c>
    </row>
    <row r="40" spans="1:11" ht="14.1" customHeight="1" x14ac:dyDescent="0.2">
      <c r="A40" s="306" t="s">
        <v>259</v>
      </c>
      <c r="B40" s="307" t="s">
        <v>260</v>
      </c>
      <c r="C40" s="308"/>
      <c r="D40" s="113">
        <v>14.617283950617283</v>
      </c>
      <c r="E40" s="115">
        <v>888</v>
      </c>
      <c r="F40" s="114">
        <v>825</v>
      </c>
      <c r="G40" s="114">
        <v>966</v>
      </c>
      <c r="H40" s="114">
        <v>747</v>
      </c>
      <c r="I40" s="140">
        <v>820</v>
      </c>
      <c r="J40" s="115">
        <v>68</v>
      </c>
      <c r="K40" s="116">
        <v>8.2926829268292686</v>
      </c>
    </row>
    <row r="41" spans="1:11" ht="14.1" customHeight="1" x14ac:dyDescent="0.2">
      <c r="A41" s="306"/>
      <c r="B41" s="307" t="s">
        <v>261</v>
      </c>
      <c r="C41" s="308"/>
      <c r="D41" s="113">
        <v>14.37037037037037</v>
      </c>
      <c r="E41" s="115">
        <v>873</v>
      </c>
      <c r="F41" s="114">
        <v>799</v>
      </c>
      <c r="G41" s="114">
        <v>941</v>
      </c>
      <c r="H41" s="114">
        <v>737</v>
      </c>
      <c r="I41" s="140">
        <v>795</v>
      </c>
      <c r="J41" s="115">
        <v>78</v>
      </c>
      <c r="K41" s="116">
        <v>9.8113207547169807</v>
      </c>
    </row>
    <row r="42" spans="1:11" ht="14.1" customHeight="1" x14ac:dyDescent="0.2">
      <c r="A42" s="306">
        <v>52</v>
      </c>
      <c r="B42" s="307" t="s">
        <v>262</v>
      </c>
      <c r="C42" s="308"/>
      <c r="D42" s="113">
        <v>6.3539094650205765</v>
      </c>
      <c r="E42" s="115">
        <v>386</v>
      </c>
      <c r="F42" s="114">
        <v>331</v>
      </c>
      <c r="G42" s="114">
        <v>401</v>
      </c>
      <c r="H42" s="114">
        <v>334</v>
      </c>
      <c r="I42" s="140">
        <v>352</v>
      </c>
      <c r="J42" s="115">
        <v>34</v>
      </c>
      <c r="K42" s="116">
        <v>9.6590909090909083</v>
      </c>
    </row>
    <row r="43" spans="1:11" ht="14.1" customHeight="1" x14ac:dyDescent="0.2">
      <c r="A43" s="306" t="s">
        <v>263</v>
      </c>
      <c r="B43" s="307" t="s">
        <v>264</v>
      </c>
      <c r="C43" s="308"/>
      <c r="D43" s="113">
        <v>5.9094650205761319</v>
      </c>
      <c r="E43" s="115">
        <v>359</v>
      </c>
      <c r="F43" s="114">
        <v>301</v>
      </c>
      <c r="G43" s="114">
        <v>363</v>
      </c>
      <c r="H43" s="114">
        <v>303</v>
      </c>
      <c r="I43" s="140">
        <v>318</v>
      </c>
      <c r="J43" s="115">
        <v>41</v>
      </c>
      <c r="K43" s="116">
        <v>12.89308176100629</v>
      </c>
    </row>
    <row r="44" spans="1:11" ht="14.1" customHeight="1" x14ac:dyDescent="0.2">
      <c r="A44" s="306">
        <v>53</v>
      </c>
      <c r="B44" s="307" t="s">
        <v>265</v>
      </c>
      <c r="C44" s="308"/>
      <c r="D44" s="113">
        <v>0.44444444444444442</v>
      </c>
      <c r="E44" s="115">
        <v>27</v>
      </c>
      <c r="F44" s="114">
        <v>27</v>
      </c>
      <c r="G44" s="114">
        <v>32</v>
      </c>
      <c r="H44" s="114">
        <v>22</v>
      </c>
      <c r="I44" s="140">
        <v>37</v>
      </c>
      <c r="J44" s="115">
        <v>-10</v>
      </c>
      <c r="K44" s="116">
        <v>-27.027027027027028</v>
      </c>
    </row>
    <row r="45" spans="1:11" ht="14.1" customHeight="1" x14ac:dyDescent="0.2">
      <c r="A45" s="306" t="s">
        <v>266</v>
      </c>
      <c r="B45" s="307" t="s">
        <v>267</v>
      </c>
      <c r="C45" s="308"/>
      <c r="D45" s="113">
        <v>0.31275720164609055</v>
      </c>
      <c r="E45" s="115">
        <v>19</v>
      </c>
      <c r="F45" s="114">
        <v>21</v>
      </c>
      <c r="G45" s="114">
        <v>20</v>
      </c>
      <c r="H45" s="114">
        <v>17</v>
      </c>
      <c r="I45" s="140">
        <v>16</v>
      </c>
      <c r="J45" s="115">
        <v>3</v>
      </c>
      <c r="K45" s="116">
        <v>18.75</v>
      </c>
    </row>
    <row r="46" spans="1:11" ht="14.1" customHeight="1" x14ac:dyDescent="0.2">
      <c r="A46" s="306">
        <v>54</v>
      </c>
      <c r="B46" s="307" t="s">
        <v>268</v>
      </c>
      <c r="C46" s="308"/>
      <c r="D46" s="113">
        <v>3.2427983539094649</v>
      </c>
      <c r="E46" s="115">
        <v>197</v>
      </c>
      <c r="F46" s="114">
        <v>192</v>
      </c>
      <c r="G46" s="114">
        <v>224</v>
      </c>
      <c r="H46" s="114">
        <v>229</v>
      </c>
      <c r="I46" s="140">
        <v>175</v>
      </c>
      <c r="J46" s="115">
        <v>22</v>
      </c>
      <c r="K46" s="116">
        <v>12.571428571428571</v>
      </c>
    </row>
    <row r="47" spans="1:11" ht="14.1" customHeight="1" x14ac:dyDescent="0.2">
      <c r="A47" s="306">
        <v>61</v>
      </c>
      <c r="B47" s="307" t="s">
        <v>269</v>
      </c>
      <c r="C47" s="308"/>
      <c r="D47" s="113">
        <v>1.7942386831275721</v>
      </c>
      <c r="E47" s="115">
        <v>109</v>
      </c>
      <c r="F47" s="114">
        <v>87</v>
      </c>
      <c r="G47" s="114">
        <v>78</v>
      </c>
      <c r="H47" s="114">
        <v>84</v>
      </c>
      <c r="I47" s="140">
        <v>69</v>
      </c>
      <c r="J47" s="115">
        <v>40</v>
      </c>
      <c r="K47" s="116">
        <v>57.971014492753625</v>
      </c>
    </row>
    <row r="48" spans="1:11" ht="14.1" customHeight="1" x14ac:dyDescent="0.2">
      <c r="A48" s="306">
        <v>62</v>
      </c>
      <c r="B48" s="307" t="s">
        <v>270</v>
      </c>
      <c r="C48" s="308"/>
      <c r="D48" s="113">
        <v>5.0699588477366255</v>
      </c>
      <c r="E48" s="115">
        <v>308</v>
      </c>
      <c r="F48" s="114">
        <v>297</v>
      </c>
      <c r="G48" s="114">
        <v>345</v>
      </c>
      <c r="H48" s="114">
        <v>270</v>
      </c>
      <c r="I48" s="140">
        <v>268</v>
      </c>
      <c r="J48" s="115">
        <v>40</v>
      </c>
      <c r="K48" s="116">
        <v>14.925373134328359</v>
      </c>
    </row>
    <row r="49" spans="1:11" ht="14.1" customHeight="1" x14ac:dyDescent="0.2">
      <c r="A49" s="306">
        <v>63</v>
      </c>
      <c r="B49" s="307" t="s">
        <v>271</v>
      </c>
      <c r="C49" s="308"/>
      <c r="D49" s="113">
        <v>2.403292181069959</v>
      </c>
      <c r="E49" s="115">
        <v>146</v>
      </c>
      <c r="F49" s="114">
        <v>109</v>
      </c>
      <c r="G49" s="114">
        <v>126</v>
      </c>
      <c r="H49" s="114">
        <v>113</v>
      </c>
      <c r="I49" s="140">
        <v>163</v>
      </c>
      <c r="J49" s="115">
        <v>-17</v>
      </c>
      <c r="K49" s="116">
        <v>-10.429447852760736</v>
      </c>
    </row>
    <row r="50" spans="1:11" ht="14.1" customHeight="1" x14ac:dyDescent="0.2">
      <c r="A50" s="306" t="s">
        <v>272</v>
      </c>
      <c r="B50" s="307" t="s">
        <v>273</v>
      </c>
      <c r="C50" s="308"/>
      <c r="D50" s="113">
        <v>0.24691358024691357</v>
      </c>
      <c r="E50" s="115">
        <v>15</v>
      </c>
      <c r="F50" s="114">
        <v>10</v>
      </c>
      <c r="G50" s="114">
        <v>5</v>
      </c>
      <c r="H50" s="114">
        <v>6</v>
      </c>
      <c r="I50" s="140">
        <v>3</v>
      </c>
      <c r="J50" s="115">
        <v>12</v>
      </c>
      <c r="K50" s="116" t="s">
        <v>514</v>
      </c>
    </row>
    <row r="51" spans="1:11" ht="14.1" customHeight="1" x14ac:dyDescent="0.2">
      <c r="A51" s="306" t="s">
        <v>274</v>
      </c>
      <c r="B51" s="307" t="s">
        <v>275</v>
      </c>
      <c r="C51" s="308"/>
      <c r="D51" s="113">
        <v>1.8930041152263375</v>
      </c>
      <c r="E51" s="115">
        <v>115</v>
      </c>
      <c r="F51" s="114">
        <v>95</v>
      </c>
      <c r="G51" s="114">
        <v>113</v>
      </c>
      <c r="H51" s="114">
        <v>96</v>
      </c>
      <c r="I51" s="140">
        <v>152</v>
      </c>
      <c r="J51" s="115">
        <v>-37</v>
      </c>
      <c r="K51" s="116">
        <v>-24.342105263157894</v>
      </c>
    </row>
    <row r="52" spans="1:11" ht="14.1" customHeight="1" x14ac:dyDescent="0.2">
      <c r="A52" s="306">
        <v>71</v>
      </c>
      <c r="B52" s="307" t="s">
        <v>276</v>
      </c>
      <c r="C52" s="308"/>
      <c r="D52" s="113">
        <v>7.522633744855967</v>
      </c>
      <c r="E52" s="115">
        <v>457</v>
      </c>
      <c r="F52" s="114">
        <v>285</v>
      </c>
      <c r="G52" s="114">
        <v>408</v>
      </c>
      <c r="H52" s="114">
        <v>374</v>
      </c>
      <c r="I52" s="140">
        <v>328</v>
      </c>
      <c r="J52" s="115">
        <v>129</v>
      </c>
      <c r="K52" s="116">
        <v>39.329268292682926</v>
      </c>
    </row>
    <row r="53" spans="1:11" ht="14.1" customHeight="1" x14ac:dyDescent="0.2">
      <c r="A53" s="306" t="s">
        <v>277</v>
      </c>
      <c r="B53" s="307" t="s">
        <v>278</v>
      </c>
      <c r="C53" s="308"/>
      <c r="D53" s="113">
        <v>2.1563786008230452</v>
      </c>
      <c r="E53" s="115">
        <v>131</v>
      </c>
      <c r="F53" s="114">
        <v>100</v>
      </c>
      <c r="G53" s="114">
        <v>171</v>
      </c>
      <c r="H53" s="114">
        <v>139</v>
      </c>
      <c r="I53" s="140">
        <v>106</v>
      </c>
      <c r="J53" s="115">
        <v>25</v>
      </c>
      <c r="K53" s="116">
        <v>23.584905660377359</v>
      </c>
    </row>
    <row r="54" spans="1:11" ht="14.1" customHeight="1" x14ac:dyDescent="0.2">
      <c r="A54" s="306" t="s">
        <v>279</v>
      </c>
      <c r="B54" s="307" t="s">
        <v>280</v>
      </c>
      <c r="C54" s="308"/>
      <c r="D54" s="113">
        <v>4.6913580246913584</v>
      </c>
      <c r="E54" s="115">
        <v>285</v>
      </c>
      <c r="F54" s="114">
        <v>153</v>
      </c>
      <c r="G54" s="114">
        <v>217</v>
      </c>
      <c r="H54" s="114">
        <v>214</v>
      </c>
      <c r="I54" s="140">
        <v>195</v>
      </c>
      <c r="J54" s="115">
        <v>90</v>
      </c>
      <c r="K54" s="116">
        <v>46.153846153846153</v>
      </c>
    </row>
    <row r="55" spans="1:11" ht="14.1" customHeight="1" x14ac:dyDescent="0.2">
      <c r="A55" s="306">
        <v>72</v>
      </c>
      <c r="B55" s="307" t="s">
        <v>281</v>
      </c>
      <c r="C55" s="308"/>
      <c r="D55" s="113">
        <v>1.6954732510288066</v>
      </c>
      <c r="E55" s="115">
        <v>103</v>
      </c>
      <c r="F55" s="114">
        <v>55</v>
      </c>
      <c r="G55" s="114">
        <v>86</v>
      </c>
      <c r="H55" s="114">
        <v>115</v>
      </c>
      <c r="I55" s="140">
        <v>91</v>
      </c>
      <c r="J55" s="115">
        <v>12</v>
      </c>
      <c r="K55" s="116">
        <v>13.186813186813186</v>
      </c>
    </row>
    <row r="56" spans="1:11" ht="14.1" customHeight="1" x14ac:dyDescent="0.2">
      <c r="A56" s="306" t="s">
        <v>282</v>
      </c>
      <c r="B56" s="307" t="s">
        <v>283</v>
      </c>
      <c r="C56" s="308"/>
      <c r="D56" s="113">
        <v>0.90534979423868311</v>
      </c>
      <c r="E56" s="115">
        <v>55</v>
      </c>
      <c r="F56" s="114">
        <v>21</v>
      </c>
      <c r="G56" s="114">
        <v>42</v>
      </c>
      <c r="H56" s="114">
        <v>40</v>
      </c>
      <c r="I56" s="140">
        <v>54</v>
      </c>
      <c r="J56" s="115">
        <v>1</v>
      </c>
      <c r="K56" s="116">
        <v>1.8518518518518519</v>
      </c>
    </row>
    <row r="57" spans="1:11" ht="14.1" customHeight="1" x14ac:dyDescent="0.2">
      <c r="A57" s="306" t="s">
        <v>284</v>
      </c>
      <c r="B57" s="307" t="s">
        <v>285</v>
      </c>
      <c r="C57" s="308"/>
      <c r="D57" s="113">
        <v>0.51028806584362141</v>
      </c>
      <c r="E57" s="115">
        <v>31</v>
      </c>
      <c r="F57" s="114">
        <v>20</v>
      </c>
      <c r="G57" s="114">
        <v>30</v>
      </c>
      <c r="H57" s="114">
        <v>31</v>
      </c>
      <c r="I57" s="140">
        <v>29</v>
      </c>
      <c r="J57" s="115">
        <v>2</v>
      </c>
      <c r="K57" s="116">
        <v>6.8965517241379306</v>
      </c>
    </row>
    <row r="58" spans="1:11" ht="14.1" customHeight="1" x14ac:dyDescent="0.2">
      <c r="A58" s="306">
        <v>73</v>
      </c>
      <c r="B58" s="307" t="s">
        <v>286</v>
      </c>
      <c r="C58" s="308"/>
      <c r="D58" s="113">
        <v>1.0534979423868314</v>
      </c>
      <c r="E58" s="115">
        <v>64</v>
      </c>
      <c r="F58" s="114">
        <v>40</v>
      </c>
      <c r="G58" s="114">
        <v>47</v>
      </c>
      <c r="H58" s="114">
        <v>61</v>
      </c>
      <c r="I58" s="140">
        <v>36</v>
      </c>
      <c r="J58" s="115">
        <v>28</v>
      </c>
      <c r="K58" s="116">
        <v>77.777777777777771</v>
      </c>
    </row>
    <row r="59" spans="1:11" ht="14.1" customHeight="1" x14ac:dyDescent="0.2">
      <c r="A59" s="306" t="s">
        <v>287</v>
      </c>
      <c r="B59" s="307" t="s">
        <v>288</v>
      </c>
      <c r="C59" s="308"/>
      <c r="D59" s="113">
        <v>0.79012345679012341</v>
      </c>
      <c r="E59" s="115">
        <v>48</v>
      </c>
      <c r="F59" s="114">
        <v>22</v>
      </c>
      <c r="G59" s="114">
        <v>32</v>
      </c>
      <c r="H59" s="114">
        <v>46</v>
      </c>
      <c r="I59" s="140">
        <v>27</v>
      </c>
      <c r="J59" s="115">
        <v>21</v>
      </c>
      <c r="K59" s="116">
        <v>77.777777777777771</v>
      </c>
    </row>
    <row r="60" spans="1:11" ht="14.1" customHeight="1" x14ac:dyDescent="0.2">
      <c r="A60" s="306">
        <v>81</v>
      </c>
      <c r="B60" s="307" t="s">
        <v>289</v>
      </c>
      <c r="C60" s="308"/>
      <c r="D60" s="113">
        <v>4.8395061728395063</v>
      </c>
      <c r="E60" s="115">
        <v>294</v>
      </c>
      <c r="F60" s="114">
        <v>262</v>
      </c>
      <c r="G60" s="114">
        <v>308</v>
      </c>
      <c r="H60" s="114">
        <v>284</v>
      </c>
      <c r="I60" s="140">
        <v>267</v>
      </c>
      <c r="J60" s="115">
        <v>27</v>
      </c>
      <c r="K60" s="116">
        <v>10.112359550561798</v>
      </c>
    </row>
    <row r="61" spans="1:11" ht="14.1" customHeight="1" x14ac:dyDescent="0.2">
      <c r="A61" s="306" t="s">
        <v>290</v>
      </c>
      <c r="B61" s="307" t="s">
        <v>291</v>
      </c>
      <c r="C61" s="308"/>
      <c r="D61" s="113">
        <v>1.3333333333333333</v>
      </c>
      <c r="E61" s="115">
        <v>81</v>
      </c>
      <c r="F61" s="114">
        <v>70</v>
      </c>
      <c r="G61" s="114">
        <v>90</v>
      </c>
      <c r="H61" s="114">
        <v>123</v>
      </c>
      <c r="I61" s="140">
        <v>68</v>
      </c>
      <c r="J61" s="115">
        <v>13</v>
      </c>
      <c r="K61" s="116">
        <v>19.117647058823529</v>
      </c>
    </row>
    <row r="62" spans="1:11" ht="14.1" customHeight="1" x14ac:dyDescent="0.2">
      <c r="A62" s="306" t="s">
        <v>292</v>
      </c>
      <c r="B62" s="307" t="s">
        <v>293</v>
      </c>
      <c r="C62" s="308"/>
      <c r="D62" s="113">
        <v>1.5144032921810699</v>
      </c>
      <c r="E62" s="115">
        <v>92</v>
      </c>
      <c r="F62" s="114">
        <v>102</v>
      </c>
      <c r="G62" s="114">
        <v>135</v>
      </c>
      <c r="H62" s="114">
        <v>91</v>
      </c>
      <c r="I62" s="140">
        <v>79</v>
      </c>
      <c r="J62" s="115">
        <v>13</v>
      </c>
      <c r="K62" s="116">
        <v>16.455696202531644</v>
      </c>
    </row>
    <row r="63" spans="1:11" ht="14.1" customHeight="1" x14ac:dyDescent="0.2">
      <c r="A63" s="306"/>
      <c r="B63" s="307" t="s">
        <v>294</v>
      </c>
      <c r="C63" s="308"/>
      <c r="D63" s="113">
        <v>1.3168724279835391</v>
      </c>
      <c r="E63" s="115">
        <v>80</v>
      </c>
      <c r="F63" s="114">
        <v>89</v>
      </c>
      <c r="G63" s="114">
        <v>113</v>
      </c>
      <c r="H63" s="114">
        <v>82</v>
      </c>
      <c r="I63" s="140">
        <v>68</v>
      </c>
      <c r="J63" s="115">
        <v>12</v>
      </c>
      <c r="K63" s="116">
        <v>17.647058823529413</v>
      </c>
    </row>
    <row r="64" spans="1:11" ht="14.1" customHeight="1" x14ac:dyDescent="0.2">
      <c r="A64" s="306" t="s">
        <v>295</v>
      </c>
      <c r="B64" s="307" t="s">
        <v>296</v>
      </c>
      <c r="C64" s="308"/>
      <c r="D64" s="113">
        <v>0.80658436213991769</v>
      </c>
      <c r="E64" s="115">
        <v>49</v>
      </c>
      <c r="F64" s="114">
        <v>32</v>
      </c>
      <c r="G64" s="114">
        <v>38</v>
      </c>
      <c r="H64" s="114">
        <v>25</v>
      </c>
      <c r="I64" s="140">
        <v>29</v>
      </c>
      <c r="J64" s="115">
        <v>20</v>
      </c>
      <c r="K64" s="116">
        <v>68.965517241379317</v>
      </c>
    </row>
    <row r="65" spans="1:11" ht="14.1" customHeight="1" x14ac:dyDescent="0.2">
      <c r="A65" s="306" t="s">
        <v>297</v>
      </c>
      <c r="B65" s="307" t="s">
        <v>298</v>
      </c>
      <c r="C65" s="308"/>
      <c r="D65" s="113">
        <v>0.52674897119341568</v>
      </c>
      <c r="E65" s="115">
        <v>32</v>
      </c>
      <c r="F65" s="114">
        <v>20</v>
      </c>
      <c r="G65" s="114">
        <v>15</v>
      </c>
      <c r="H65" s="114">
        <v>19</v>
      </c>
      <c r="I65" s="140">
        <v>25</v>
      </c>
      <c r="J65" s="115">
        <v>7</v>
      </c>
      <c r="K65" s="116">
        <v>28</v>
      </c>
    </row>
    <row r="66" spans="1:11" ht="14.1" customHeight="1" x14ac:dyDescent="0.2">
      <c r="A66" s="306">
        <v>82</v>
      </c>
      <c r="B66" s="307" t="s">
        <v>299</v>
      </c>
      <c r="C66" s="308"/>
      <c r="D66" s="113">
        <v>1.9423868312757202</v>
      </c>
      <c r="E66" s="115">
        <v>118</v>
      </c>
      <c r="F66" s="114">
        <v>99</v>
      </c>
      <c r="G66" s="114">
        <v>146</v>
      </c>
      <c r="H66" s="114">
        <v>74</v>
      </c>
      <c r="I66" s="140">
        <v>88</v>
      </c>
      <c r="J66" s="115">
        <v>30</v>
      </c>
      <c r="K66" s="116">
        <v>34.090909090909093</v>
      </c>
    </row>
    <row r="67" spans="1:11" ht="14.1" customHeight="1" x14ac:dyDescent="0.2">
      <c r="A67" s="306" t="s">
        <v>300</v>
      </c>
      <c r="B67" s="307" t="s">
        <v>301</v>
      </c>
      <c r="C67" s="308"/>
      <c r="D67" s="113">
        <v>1.0864197530864197</v>
      </c>
      <c r="E67" s="115">
        <v>66</v>
      </c>
      <c r="F67" s="114">
        <v>54</v>
      </c>
      <c r="G67" s="114">
        <v>86</v>
      </c>
      <c r="H67" s="114">
        <v>43</v>
      </c>
      <c r="I67" s="140">
        <v>37</v>
      </c>
      <c r="J67" s="115">
        <v>29</v>
      </c>
      <c r="K67" s="116">
        <v>78.378378378378372</v>
      </c>
    </row>
    <row r="68" spans="1:11" ht="14.1" customHeight="1" x14ac:dyDescent="0.2">
      <c r="A68" s="306" t="s">
        <v>302</v>
      </c>
      <c r="B68" s="307" t="s">
        <v>303</v>
      </c>
      <c r="C68" s="308"/>
      <c r="D68" s="113">
        <v>0.70781893004115226</v>
      </c>
      <c r="E68" s="115">
        <v>43</v>
      </c>
      <c r="F68" s="114">
        <v>35</v>
      </c>
      <c r="G68" s="114">
        <v>43</v>
      </c>
      <c r="H68" s="114">
        <v>19</v>
      </c>
      <c r="I68" s="140">
        <v>22</v>
      </c>
      <c r="J68" s="115">
        <v>21</v>
      </c>
      <c r="K68" s="116">
        <v>95.454545454545453</v>
      </c>
    </row>
    <row r="69" spans="1:11" ht="14.1" customHeight="1" x14ac:dyDescent="0.2">
      <c r="A69" s="306">
        <v>83</v>
      </c>
      <c r="B69" s="307" t="s">
        <v>304</v>
      </c>
      <c r="C69" s="308"/>
      <c r="D69" s="113">
        <v>3.5061728395061729</v>
      </c>
      <c r="E69" s="115">
        <v>213</v>
      </c>
      <c r="F69" s="114">
        <v>99</v>
      </c>
      <c r="G69" s="114">
        <v>371</v>
      </c>
      <c r="H69" s="114">
        <v>128</v>
      </c>
      <c r="I69" s="140">
        <v>164</v>
      </c>
      <c r="J69" s="115">
        <v>49</v>
      </c>
      <c r="K69" s="116">
        <v>29.878048780487806</v>
      </c>
    </row>
    <row r="70" spans="1:11" ht="14.1" customHeight="1" x14ac:dyDescent="0.2">
      <c r="A70" s="306" t="s">
        <v>305</v>
      </c>
      <c r="B70" s="307" t="s">
        <v>306</v>
      </c>
      <c r="C70" s="308"/>
      <c r="D70" s="113">
        <v>3.0123456790123457</v>
      </c>
      <c r="E70" s="115">
        <v>183</v>
      </c>
      <c r="F70" s="114">
        <v>87</v>
      </c>
      <c r="G70" s="114">
        <v>333</v>
      </c>
      <c r="H70" s="114">
        <v>100</v>
      </c>
      <c r="I70" s="140">
        <v>134</v>
      </c>
      <c r="J70" s="115">
        <v>49</v>
      </c>
      <c r="K70" s="116">
        <v>36.567164179104481</v>
      </c>
    </row>
    <row r="71" spans="1:11" ht="14.1" customHeight="1" x14ac:dyDescent="0.2">
      <c r="A71" s="306"/>
      <c r="B71" s="307" t="s">
        <v>307</v>
      </c>
      <c r="C71" s="308"/>
      <c r="D71" s="113">
        <v>1.5967078189300412</v>
      </c>
      <c r="E71" s="115">
        <v>97</v>
      </c>
      <c r="F71" s="114">
        <v>43</v>
      </c>
      <c r="G71" s="114">
        <v>173</v>
      </c>
      <c r="H71" s="114">
        <v>48</v>
      </c>
      <c r="I71" s="140">
        <v>81</v>
      </c>
      <c r="J71" s="115">
        <v>16</v>
      </c>
      <c r="K71" s="116">
        <v>19.753086419753085</v>
      </c>
    </row>
    <row r="72" spans="1:11" ht="14.1" customHeight="1" x14ac:dyDescent="0.2">
      <c r="A72" s="306">
        <v>84</v>
      </c>
      <c r="B72" s="307" t="s">
        <v>308</v>
      </c>
      <c r="C72" s="308"/>
      <c r="D72" s="113">
        <v>1.1028806584362141</v>
      </c>
      <c r="E72" s="115">
        <v>67</v>
      </c>
      <c r="F72" s="114">
        <v>40</v>
      </c>
      <c r="G72" s="114">
        <v>114</v>
      </c>
      <c r="H72" s="114">
        <v>48</v>
      </c>
      <c r="I72" s="140">
        <v>83</v>
      </c>
      <c r="J72" s="115">
        <v>-16</v>
      </c>
      <c r="K72" s="116">
        <v>-19.277108433734941</v>
      </c>
    </row>
    <row r="73" spans="1:11" ht="14.1" customHeight="1" x14ac:dyDescent="0.2">
      <c r="A73" s="306" t="s">
        <v>309</v>
      </c>
      <c r="B73" s="307" t="s">
        <v>310</v>
      </c>
      <c r="C73" s="308"/>
      <c r="D73" s="113">
        <v>0.46090534979423869</v>
      </c>
      <c r="E73" s="115">
        <v>28</v>
      </c>
      <c r="F73" s="114">
        <v>5</v>
      </c>
      <c r="G73" s="114">
        <v>46</v>
      </c>
      <c r="H73" s="114">
        <v>8</v>
      </c>
      <c r="I73" s="140">
        <v>39</v>
      </c>
      <c r="J73" s="115">
        <v>-11</v>
      </c>
      <c r="K73" s="116">
        <v>-28.205128205128204</v>
      </c>
    </row>
    <row r="74" spans="1:11" ht="14.1" customHeight="1" x14ac:dyDescent="0.2">
      <c r="A74" s="306" t="s">
        <v>311</v>
      </c>
      <c r="B74" s="307" t="s">
        <v>312</v>
      </c>
      <c r="C74" s="308"/>
      <c r="D74" s="113">
        <v>0.13168724279835392</v>
      </c>
      <c r="E74" s="115">
        <v>8</v>
      </c>
      <c r="F74" s="114">
        <v>6</v>
      </c>
      <c r="G74" s="114">
        <v>29</v>
      </c>
      <c r="H74" s="114">
        <v>5</v>
      </c>
      <c r="I74" s="140">
        <v>10</v>
      </c>
      <c r="J74" s="115">
        <v>-2</v>
      </c>
      <c r="K74" s="116">
        <v>-20</v>
      </c>
    </row>
    <row r="75" spans="1:11" ht="14.1" customHeight="1" x14ac:dyDescent="0.2">
      <c r="A75" s="306" t="s">
        <v>313</v>
      </c>
      <c r="B75" s="307" t="s">
        <v>314</v>
      </c>
      <c r="C75" s="308"/>
      <c r="D75" s="113">
        <v>0.14814814814814814</v>
      </c>
      <c r="E75" s="115">
        <v>9</v>
      </c>
      <c r="F75" s="114">
        <v>19</v>
      </c>
      <c r="G75" s="114">
        <v>15</v>
      </c>
      <c r="H75" s="114">
        <v>12</v>
      </c>
      <c r="I75" s="140">
        <v>9</v>
      </c>
      <c r="J75" s="115">
        <v>0</v>
      </c>
      <c r="K75" s="116">
        <v>0</v>
      </c>
    </row>
    <row r="76" spans="1:11" ht="14.1" customHeight="1" x14ac:dyDescent="0.2">
      <c r="A76" s="306">
        <v>91</v>
      </c>
      <c r="B76" s="307" t="s">
        <v>315</v>
      </c>
      <c r="C76" s="308"/>
      <c r="D76" s="113">
        <v>0.11522633744855967</v>
      </c>
      <c r="E76" s="115">
        <v>7</v>
      </c>
      <c r="F76" s="114">
        <v>8</v>
      </c>
      <c r="G76" s="114">
        <v>12</v>
      </c>
      <c r="H76" s="114" t="s">
        <v>513</v>
      </c>
      <c r="I76" s="140">
        <v>14</v>
      </c>
      <c r="J76" s="115">
        <v>-7</v>
      </c>
      <c r="K76" s="116">
        <v>-50</v>
      </c>
    </row>
    <row r="77" spans="1:11" ht="14.1" customHeight="1" x14ac:dyDescent="0.2">
      <c r="A77" s="306">
        <v>92</v>
      </c>
      <c r="B77" s="307" t="s">
        <v>316</v>
      </c>
      <c r="C77" s="308"/>
      <c r="D77" s="113">
        <v>0.27983539094650206</v>
      </c>
      <c r="E77" s="115">
        <v>17</v>
      </c>
      <c r="F77" s="114">
        <v>14</v>
      </c>
      <c r="G77" s="114">
        <v>14</v>
      </c>
      <c r="H77" s="114">
        <v>12</v>
      </c>
      <c r="I77" s="140">
        <v>19</v>
      </c>
      <c r="J77" s="115">
        <v>-2</v>
      </c>
      <c r="K77" s="116">
        <v>-10.526315789473685</v>
      </c>
    </row>
    <row r="78" spans="1:11" ht="14.1" customHeight="1" x14ac:dyDescent="0.2">
      <c r="A78" s="306">
        <v>93</v>
      </c>
      <c r="B78" s="307" t="s">
        <v>317</v>
      </c>
      <c r="C78" s="308"/>
      <c r="D78" s="113" t="s">
        <v>513</v>
      </c>
      <c r="E78" s="115" t="s">
        <v>513</v>
      </c>
      <c r="F78" s="114">
        <v>7</v>
      </c>
      <c r="G78" s="114">
        <v>9</v>
      </c>
      <c r="H78" s="114">
        <v>4</v>
      </c>
      <c r="I78" s="140">
        <v>8</v>
      </c>
      <c r="J78" s="115" t="s">
        <v>513</v>
      </c>
      <c r="K78" s="116" t="s">
        <v>513</v>
      </c>
    </row>
    <row r="79" spans="1:11" ht="14.1" customHeight="1" x14ac:dyDescent="0.2">
      <c r="A79" s="306">
        <v>94</v>
      </c>
      <c r="B79" s="307" t="s">
        <v>318</v>
      </c>
      <c r="C79" s="308"/>
      <c r="D79" s="113">
        <v>0.18106995884773663</v>
      </c>
      <c r="E79" s="115">
        <v>11</v>
      </c>
      <c r="F79" s="114">
        <v>14</v>
      </c>
      <c r="G79" s="114">
        <v>11</v>
      </c>
      <c r="H79" s="114">
        <v>18</v>
      </c>
      <c r="I79" s="140">
        <v>4</v>
      </c>
      <c r="J79" s="115">
        <v>7</v>
      </c>
      <c r="K79" s="116">
        <v>175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0.23045267489711935</v>
      </c>
      <c r="E81" s="143">
        <v>14</v>
      </c>
      <c r="F81" s="144">
        <v>16</v>
      </c>
      <c r="G81" s="144">
        <v>9</v>
      </c>
      <c r="H81" s="144">
        <v>5</v>
      </c>
      <c r="I81" s="145">
        <v>9</v>
      </c>
      <c r="J81" s="143">
        <v>5</v>
      </c>
      <c r="K81" s="146">
        <v>55.555555555555557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53918</v>
      </c>
      <c r="C10" s="114">
        <v>32668</v>
      </c>
      <c r="D10" s="114">
        <v>21250</v>
      </c>
      <c r="E10" s="114">
        <v>44160</v>
      </c>
      <c r="F10" s="114">
        <v>9046</v>
      </c>
      <c r="G10" s="114">
        <v>8086</v>
      </c>
      <c r="H10" s="114">
        <v>12183</v>
      </c>
      <c r="I10" s="115">
        <v>18899</v>
      </c>
      <c r="J10" s="114">
        <v>13015</v>
      </c>
      <c r="K10" s="114">
        <v>5884</v>
      </c>
      <c r="L10" s="423">
        <v>4323</v>
      </c>
      <c r="M10" s="424">
        <v>3897</v>
      </c>
    </row>
    <row r="11" spans="1:13" ht="11.1" customHeight="1" x14ac:dyDescent="0.2">
      <c r="A11" s="422" t="s">
        <v>387</v>
      </c>
      <c r="B11" s="115">
        <v>54951</v>
      </c>
      <c r="C11" s="114">
        <v>33495</v>
      </c>
      <c r="D11" s="114">
        <v>21456</v>
      </c>
      <c r="E11" s="114">
        <v>45137</v>
      </c>
      <c r="F11" s="114">
        <v>9110</v>
      </c>
      <c r="G11" s="114">
        <v>8120</v>
      </c>
      <c r="H11" s="114">
        <v>12595</v>
      </c>
      <c r="I11" s="115">
        <v>19394</v>
      </c>
      <c r="J11" s="114">
        <v>13295</v>
      </c>
      <c r="K11" s="114">
        <v>6099</v>
      </c>
      <c r="L11" s="423">
        <v>4663</v>
      </c>
      <c r="M11" s="424">
        <v>3642</v>
      </c>
    </row>
    <row r="12" spans="1:13" ht="11.1" customHeight="1" x14ac:dyDescent="0.2">
      <c r="A12" s="422" t="s">
        <v>388</v>
      </c>
      <c r="B12" s="115">
        <v>56322</v>
      </c>
      <c r="C12" s="114">
        <v>34379</v>
      </c>
      <c r="D12" s="114">
        <v>21943</v>
      </c>
      <c r="E12" s="114">
        <v>46427</v>
      </c>
      <c r="F12" s="114">
        <v>9165</v>
      </c>
      <c r="G12" s="114">
        <v>8977</v>
      </c>
      <c r="H12" s="114">
        <v>12807</v>
      </c>
      <c r="I12" s="115">
        <v>18758</v>
      </c>
      <c r="J12" s="114">
        <v>12616</v>
      </c>
      <c r="K12" s="114">
        <v>6142</v>
      </c>
      <c r="L12" s="423">
        <v>6956</v>
      </c>
      <c r="M12" s="424">
        <v>5467</v>
      </c>
    </row>
    <row r="13" spans="1:13" s="110" customFormat="1" ht="11.1" customHeight="1" x14ac:dyDescent="0.2">
      <c r="A13" s="422" t="s">
        <v>389</v>
      </c>
      <c r="B13" s="115">
        <v>55895</v>
      </c>
      <c r="C13" s="114">
        <v>33841</v>
      </c>
      <c r="D13" s="114">
        <v>22054</v>
      </c>
      <c r="E13" s="114">
        <v>45822</v>
      </c>
      <c r="F13" s="114">
        <v>9339</v>
      </c>
      <c r="G13" s="114">
        <v>8709</v>
      </c>
      <c r="H13" s="114">
        <v>12968</v>
      </c>
      <c r="I13" s="115">
        <v>18805</v>
      </c>
      <c r="J13" s="114">
        <v>12726</v>
      </c>
      <c r="K13" s="114">
        <v>6079</v>
      </c>
      <c r="L13" s="423">
        <v>3011</v>
      </c>
      <c r="M13" s="424">
        <v>3585</v>
      </c>
    </row>
    <row r="14" spans="1:13" ht="15" customHeight="1" x14ac:dyDescent="0.2">
      <c r="A14" s="422" t="s">
        <v>390</v>
      </c>
      <c r="B14" s="115">
        <v>56430</v>
      </c>
      <c r="C14" s="114">
        <v>34363</v>
      </c>
      <c r="D14" s="114">
        <v>22067</v>
      </c>
      <c r="E14" s="114">
        <v>44696</v>
      </c>
      <c r="F14" s="114">
        <v>11043</v>
      </c>
      <c r="G14" s="114">
        <v>8539</v>
      </c>
      <c r="H14" s="114">
        <v>13351</v>
      </c>
      <c r="I14" s="115">
        <v>18784</v>
      </c>
      <c r="J14" s="114">
        <v>12608</v>
      </c>
      <c r="K14" s="114">
        <v>6176</v>
      </c>
      <c r="L14" s="423">
        <v>4935</v>
      </c>
      <c r="M14" s="424">
        <v>4442</v>
      </c>
    </row>
    <row r="15" spans="1:13" ht="11.1" customHeight="1" x14ac:dyDescent="0.2">
      <c r="A15" s="422" t="s">
        <v>387</v>
      </c>
      <c r="B15" s="115">
        <v>57802</v>
      </c>
      <c r="C15" s="114">
        <v>35308</v>
      </c>
      <c r="D15" s="114">
        <v>22494</v>
      </c>
      <c r="E15" s="114">
        <v>45722</v>
      </c>
      <c r="F15" s="114">
        <v>11393</v>
      </c>
      <c r="G15" s="114">
        <v>8445</v>
      </c>
      <c r="H15" s="114">
        <v>13743</v>
      </c>
      <c r="I15" s="115">
        <v>18947</v>
      </c>
      <c r="J15" s="114">
        <v>12721</v>
      </c>
      <c r="K15" s="114">
        <v>6226</v>
      </c>
      <c r="L15" s="423">
        <v>4423</v>
      </c>
      <c r="M15" s="424">
        <v>3652</v>
      </c>
    </row>
    <row r="16" spans="1:13" ht="11.1" customHeight="1" x14ac:dyDescent="0.2">
      <c r="A16" s="422" t="s">
        <v>388</v>
      </c>
      <c r="B16" s="115">
        <v>59558</v>
      </c>
      <c r="C16" s="114">
        <v>36243</v>
      </c>
      <c r="D16" s="114">
        <v>23315</v>
      </c>
      <c r="E16" s="114">
        <v>47898</v>
      </c>
      <c r="F16" s="114">
        <v>11563</v>
      </c>
      <c r="G16" s="114">
        <v>9607</v>
      </c>
      <c r="H16" s="114">
        <v>14063</v>
      </c>
      <c r="I16" s="115">
        <v>18725</v>
      </c>
      <c r="J16" s="114">
        <v>12396</v>
      </c>
      <c r="K16" s="114">
        <v>6329</v>
      </c>
      <c r="L16" s="423">
        <v>8264</v>
      </c>
      <c r="M16" s="424">
        <v>6780</v>
      </c>
    </row>
    <row r="17" spans="1:13" s="110" customFormat="1" ht="11.1" customHeight="1" x14ac:dyDescent="0.2">
      <c r="A17" s="422" t="s">
        <v>389</v>
      </c>
      <c r="B17" s="115">
        <v>59182</v>
      </c>
      <c r="C17" s="114">
        <v>35868</v>
      </c>
      <c r="D17" s="114">
        <v>23314</v>
      </c>
      <c r="E17" s="114">
        <v>47651</v>
      </c>
      <c r="F17" s="114">
        <v>11516</v>
      </c>
      <c r="G17" s="114">
        <v>9262</v>
      </c>
      <c r="H17" s="114">
        <v>14262</v>
      </c>
      <c r="I17" s="115">
        <v>18831</v>
      </c>
      <c r="J17" s="114">
        <v>12522</v>
      </c>
      <c r="K17" s="114">
        <v>6309</v>
      </c>
      <c r="L17" s="423">
        <v>3469</v>
      </c>
      <c r="M17" s="424">
        <v>3930</v>
      </c>
    </row>
    <row r="18" spans="1:13" ht="15" customHeight="1" x14ac:dyDescent="0.2">
      <c r="A18" s="422" t="s">
        <v>391</v>
      </c>
      <c r="B18" s="115">
        <v>59470</v>
      </c>
      <c r="C18" s="114">
        <v>36101</v>
      </c>
      <c r="D18" s="114">
        <v>23369</v>
      </c>
      <c r="E18" s="114">
        <v>47534</v>
      </c>
      <c r="F18" s="114">
        <v>11907</v>
      </c>
      <c r="G18" s="114">
        <v>8985</v>
      </c>
      <c r="H18" s="114">
        <v>14497</v>
      </c>
      <c r="I18" s="115">
        <v>18417</v>
      </c>
      <c r="J18" s="114">
        <v>12242</v>
      </c>
      <c r="K18" s="114">
        <v>6175</v>
      </c>
      <c r="L18" s="423">
        <v>5015</v>
      </c>
      <c r="M18" s="424">
        <v>4767</v>
      </c>
    </row>
    <row r="19" spans="1:13" ht="11.1" customHeight="1" x14ac:dyDescent="0.2">
      <c r="A19" s="422" t="s">
        <v>387</v>
      </c>
      <c r="B19" s="115">
        <v>60300</v>
      </c>
      <c r="C19" s="114">
        <v>36656</v>
      </c>
      <c r="D19" s="114">
        <v>23644</v>
      </c>
      <c r="E19" s="114">
        <v>47992</v>
      </c>
      <c r="F19" s="114">
        <v>12272</v>
      </c>
      <c r="G19" s="114">
        <v>8844</v>
      </c>
      <c r="H19" s="114">
        <v>14945</v>
      </c>
      <c r="I19" s="115">
        <v>19020</v>
      </c>
      <c r="J19" s="114">
        <v>12585</v>
      </c>
      <c r="K19" s="114">
        <v>6435</v>
      </c>
      <c r="L19" s="423">
        <v>4418</v>
      </c>
      <c r="M19" s="424">
        <v>3711</v>
      </c>
    </row>
    <row r="20" spans="1:13" ht="11.1" customHeight="1" x14ac:dyDescent="0.2">
      <c r="A20" s="422" t="s">
        <v>388</v>
      </c>
      <c r="B20" s="115">
        <v>61614</v>
      </c>
      <c r="C20" s="114">
        <v>37320</v>
      </c>
      <c r="D20" s="114">
        <v>24294</v>
      </c>
      <c r="E20" s="114">
        <v>49175</v>
      </c>
      <c r="F20" s="114">
        <v>12412</v>
      </c>
      <c r="G20" s="114">
        <v>9684</v>
      </c>
      <c r="H20" s="114">
        <v>15233</v>
      </c>
      <c r="I20" s="115">
        <v>19096</v>
      </c>
      <c r="J20" s="114">
        <v>12350</v>
      </c>
      <c r="K20" s="114">
        <v>6746</v>
      </c>
      <c r="L20" s="423">
        <v>6290</v>
      </c>
      <c r="M20" s="424">
        <v>5222</v>
      </c>
    </row>
    <row r="21" spans="1:13" s="110" customFormat="1" ht="11.1" customHeight="1" x14ac:dyDescent="0.2">
      <c r="A21" s="422" t="s">
        <v>389</v>
      </c>
      <c r="B21" s="115">
        <v>61068</v>
      </c>
      <c r="C21" s="114">
        <v>36731</v>
      </c>
      <c r="D21" s="114">
        <v>24337</v>
      </c>
      <c r="E21" s="114">
        <v>48646</v>
      </c>
      <c r="F21" s="114">
        <v>12409</v>
      </c>
      <c r="G21" s="114">
        <v>9283</v>
      </c>
      <c r="H21" s="114">
        <v>15379</v>
      </c>
      <c r="I21" s="115">
        <v>19230</v>
      </c>
      <c r="J21" s="114">
        <v>12534</v>
      </c>
      <c r="K21" s="114">
        <v>6696</v>
      </c>
      <c r="L21" s="423">
        <v>3369</v>
      </c>
      <c r="M21" s="424">
        <v>4034</v>
      </c>
    </row>
    <row r="22" spans="1:13" ht="15" customHeight="1" x14ac:dyDescent="0.2">
      <c r="A22" s="422" t="s">
        <v>392</v>
      </c>
      <c r="B22" s="115">
        <v>61315</v>
      </c>
      <c r="C22" s="114">
        <v>36851</v>
      </c>
      <c r="D22" s="114">
        <v>24464</v>
      </c>
      <c r="E22" s="114">
        <v>48751</v>
      </c>
      <c r="F22" s="114">
        <v>12490</v>
      </c>
      <c r="G22" s="114">
        <v>9010</v>
      </c>
      <c r="H22" s="114">
        <v>15702</v>
      </c>
      <c r="I22" s="115">
        <v>18707</v>
      </c>
      <c r="J22" s="114">
        <v>12151</v>
      </c>
      <c r="K22" s="114">
        <v>6556</v>
      </c>
      <c r="L22" s="423">
        <v>4685</v>
      </c>
      <c r="M22" s="424">
        <v>4356</v>
      </c>
    </row>
    <row r="23" spans="1:13" ht="11.1" customHeight="1" x14ac:dyDescent="0.2">
      <c r="A23" s="422" t="s">
        <v>387</v>
      </c>
      <c r="B23" s="115">
        <v>61878</v>
      </c>
      <c r="C23" s="114">
        <v>37383</v>
      </c>
      <c r="D23" s="114">
        <v>24495</v>
      </c>
      <c r="E23" s="114">
        <v>49127</v>
      </c>
      <c r="F23" s="114">
        <v>12673</v>
      </c>
      <c r="G23" s="114">
        <v>8778</v>
      </c>
      <c r="H23" s="114">
        <v>16071</v>
      </c>
      <c r="I23" s="115">
        <v>19112</v>
      </c>
      <c r="J23" s="114">
        <v>12302</v>
      </c>
      <c r="K23" s="114">
        <v>6810</v>
      </c>
      <c r="L23" s="423">
        <v>4460</v>
      </c>
      <c r="M23" s="424">
        <v>3981</v>
      </c>
    </row>
    <row r="24" spans="1:13" ht="11.1" customHeight="1" x14ac:dyDescent="0.2">
      <c r="A24" s="422" t="s">
        <v>388</v>
      </c>
      <c r="B24" s="115">
        <v>63198</v>
      </c>
      <c r="C24" s="114">
        <v>38057</v>
      </c>
      <c r="D24" s="114">
        <v>25141</v>
      </c>
      <c r="E24" s="114">
        <v>49561</v>
      </c>
      <c r="F24" s="114">
        <v>12861</v>
      </c>
      <c r="G24" s="114">
        <v>9722</v>
      </c>
      <c r="H24" s="114">
        <v>16333</v>
      </c>
      <c r="I24" s="115">
        <v>19169</v>
      </c>
      <c r="J24" s="114">
        <v>12093</v>
      </c>
      <c r="K24" s="114">
        <v>7076</v>
      </c>
      <c r="L24" s="423">
        <v>6671</v>
      </c>
      <c r="M24" s="424">
        <v>5398</v>
      </c>
    </row>
    <row r="25" spans="1:13" s="110" customFormat="1" ht="11.1" customHeight="1" x14ac:dyDescent="0.2">
      <c r="A25" s="422" t="s">
        <v>389</v>
      </c>
      <c r="B25" s="115">
        <v>62046</v>
      </c>
      <c r="C25" s="114">
        <v>37216</v>
      </c>
      <c r="D25" s="114">
        <v>24830</v>
      </c>
      <c r="E25" s="114">
        <v>48403</v>
      </c>
      <c r="F25" s="114">
        <v>12857</v>
      </c>
      <c r="G25" s="114">
        <v>9225</v>
      </c>
      <c r="H25" s="114">
        <v>16358</v>
      </c>
      <c r="I25" s="115">
        <v>19200</v>
      </c>
      <c r="J25" s="114">
        <v>12238</v>
      </c>
      <c r="K25" s="114">
        <v>6962</v>
      </c>
      <c r="L25" s="423">
        <v>3229</v>
      </c>
      <c r="M25" s="424">
        <v>4395</v>
      </c>
    </row>
    <row r="26" spans="1:13" ht="15" customHeight="1" x14ac:dyDescent="0.2">
      <c r="A26" s="422" t="s">
        <v>393</v>
      </c>
      <c r="B26" s="115">
        <v>62888</v>
      </c>
      <c r="C26" s="114">
        <v>37731</v>
      </c>
      <c r="D26" s="114">
        <v>25157</v>
      </c>
      <c r="E26" s="114">
        <v>48940</v>
      </c>
      <c r="F26" s="114">
        <v>13170</v>
      </c>
      <c r="G26" s="114">
        <v>9054</v>
      </c>
      <c r="H26" s="114">
        <v>16793</v>
      </c>
      <c r="I26" s="115">
        <v>18801</v>
      </c>
      <c r="J26" s="114">
        <v>11968</v>
      </c>
      <c r="K26" s="114">
        <v>6833</v>
      </c>
      <c r="L26" s="423">
        <v>6999</v>
      </c>
      <c r="M26" s="424">
        <v>6209</v>
      </c>
    </row>
    <row r="27" spans="1:13" ht="11.1" customHeight="1" x14ac:dyDescent="0.2">
      <c r="A27" s="422" t="s">
        <v>387</v>
      </c>
      <c r="B27" s="115">
        <v>63607</v>
      </c>
      <c r="C27" s="114">
        <v>38153</v>
      </c>
      <c r="D27" s="114">
        <v>25454</v>
      </c>
      <c r="E27" s="114">
        <v>49410</v>
      </c>
      <c r="F27" s="114">
        <v>13424</v>
      </c>
      <c r="G27" s="114">
        <v>8836</v>
      </c>
      <c r="H27" s="114">
        <v>17229</v>
      </c>
      <c r="I27" s="115">
        <v>19295</v>
      </c>
      <c r="J27" s="114">
        <v>12305</v>
      </c>
      <c r="K27" s="114">
        <v>6990</v>
      </c>
      <c r="L27" s="423">
        <v>4510</v>
      </c>
      <c r="M27" s="424">
        <v>3803</v>
      </c>
    </row>
    <row r="28" spans="1:13" ht="11.1" customHeight="1" x14ac:dyDescent="0.2">
      <c r="A28" s="422" t="s">
        <v>388</v>
      </c>
      <c r="B28" s="115">
        <v>64826</v>
      </c>
      <c r="C28" s="114">
        <v>38919</v>
      </c>
      <c r="D28" s="114">
        <v>25907</v>
      </c>
      <c r="E28" s="114">
        <v>51106</v>
      </c>
      <c r="F28" s="114">
        <v>13647</v>
      </c>
      <c r="G28" s="114">
        <v>9738</v>
      </c>
      <c r="H28" s="114">
        <v>17445</v>
      </c>
      <c r="I28" s="115">
        <v>19340</v>
      </c>
      <c r="J28" s="114">
        <v>12126</v>
      </c>
      <c r="K28" s="114">
        <v>7214</v>
      </c>
      <c r="L28" s="423">
        <v>7679</v>
      </c>
      <c r="M28" s="424">
        <v>6858</v>
      </c>
    </row>
    <row r="29" spans="1:13" s="110" customFormat="1" ht="11.1" customHeight="1" x14ac:dyDescent="0.2">
      <c r="A29" s="422" t="s">
        <v>389</v>
      </c>
      <c r="B29" s="115">
        <v>64179</v>
      </c>
      <c r="C29" s="114">
        <v>38297</v>
      </c>
      <c r="D29" s="114">
        <v>25882</v>
      </c>
      <c r="E29" s="114">
        <v>50443</v>
      </c>
      <c r="F29" s="114">
        <v>13716</v>
      </c>
      <c r="G29" s="114">
        <v>9314</v>
      </c>
      <c r="H29" s="114">
        <v>17492</v>
      </c>
      <c r="I29" s="115">
        <v>19396</v>
      </c>
      <c r="J29" s="114">
        <v>12288</v>
      </c>
      <c r="K29" s="114">
        <v>7108</v>
      </c>
      <c r="L29" s="423">
        <v>3529</v>
      </c>
      <c r="M29" s="424">
        <v>4210</v>
      </c>
    </row>
    <row r="30" spans="1:13" ht="15" customHeight="1" x14ac:dyDescent="0.2">
      <c r="A30" s="422" t="s">
        <v>394</v>
      </c>
      <c r="B30" s="115">
        <v>65241</v>
      </c>
      <c r="C30" s="114">
        <v>38910</v>
      </c>
      <c r="D30" s="114">
        <v>26331</v>
      </c>
      <c r="E30" s="114">
        <v>51091</v>
      </c>
      <c r="F30" s="114">
        <v>14136</v>
      </c>
      <c r="G30" s="114">
        <v>9123</v>
      </c>
      <c r="H30" s="114">
        <v>17919</v>
      </c>
      <c r="I30" s="115">
        <v>18605</v>
      </c>
      <c r="J30" s="114">
        <v>11775</v>
      </c>
      <c r="K30" s="114">
        <v>6830</v>
      </c>
      <c r="L30" s="423">
        <v>5817</v>
      </c>
      <c r="M30" s="424">
        <v>4797</v>
      </c>
    </row>
    <row r="31" spans="1:13" ht="11.1" customHeight="1" x14ac:dyDescent="0.2">
      <c r="A31" s="422" t="s">
        <v>387</v>
      </c>
      <c r="B31" s="115">
        <v>66352</v>
      </c>
      <c r="C31" s="114">
        <v>39570</v>
      </c>
      <c r="D31" s="114">
        <v>26782</v>
      </c>
      <c r="E31" s="114">
        <v>51866</v>
      </c>
      <c r="F31" s="114">
        <v>14475</v>
      </c>
      <c r="G31" s="114">
        <v>9057</v>
      </c>
      <c r="H31" s="114">
        <v>18293</v>
      </c>
      <c r="I31" s="115">
        <v>19028</v>
      </c>
      <c r="J31" s="114">
        <v>11905</v>
      </c>
      <c r="K31" s="114">
        <v>7123</v>
      </c>
      <c r="L31" s="423">
        <v>4597</v>
      </c>
      <c r="M31" s="424">
        <v>3922</v>
      </c>
    </row>
    <row r="32" spans="1:13" ht="11.1" customHeight="1" x14ac:dyDescent="0.2">
      <c r="A32" s="422" t="s">
        <v>388</v>
      </c>
      <c r="B32" s="115">
        <v>67789</v>
      </c>
      <c r="C32" s="114">
        <v>40427</v>
      </c>
      <c r="D32" s="114">
        <v>27362</v>
      </c>
      <c r="E32" s="114">
        <v>53106</v>
      </c>
      <c r="F32" s="114">
        <v>14677</v>
      </c>
      <c r="G32" s="114">
        <v>10005</v>
      </c>
      <c r="H32" s="114">
        <v>18650</v>
      </c>
      <c r="I32" s="115">
        <v>18754</v>
      </c>
      <c r="J32" s="114">
        <v>11532</v>
      </c>
      <c r="K32" s="114">
        <v>7222</v>
      </c>
      <c r="L32" s="423">
        <v>7250</v>
      </c>
      <c r="M32" s="424">
        <v>5954</v>
      </c>
    </row>
    <row r="33" spans="1:13" s="110" customFormat="1" ht="11.1" customHeight="1" x14ac:dyDescent="0.2">
      <c r="A33" s="422" t="s">
        <v>389</v>
      </c>
      <c r="B33" s="115">
        <v>67194</v>
      </c>
      <c r="C33" s="114">
        <v>39979</v>
      </c>
      <c r="D33" s="114">
        <v>27215</v>
      </c>
      <c r="E33" s="114">
        <v>52435</v>
      </c>
      <c r="F33" s="114">
        <v>14754</v>
      </c>
      <c r="G33" s="114">
        <v>9680</v>
      </c>
      <c r="H33" s="114">
        <v>18709</v>
      </c>
      <c r="I33" s="115">
        <v>18599</v>
      </c>
      <c r="J33" s="114">
        <v>11529</v>
      </c>
      <c r="K33" s="114">
        <v>7070</v>
      </c>
      <c r="L33" s="423">
        <v>3531</v>
      </c>
      <c r="M33" s="424">
        <v>4213</v>
      </c>
    </row>
    <row r="34" spans="1:13" ht="15" customHeight="1" x14ac:dyDescent="0.2">
      <c r="A34" s="422" t="s">
        <v>395</v>
      </c>
      <c r="B34" s="115">
        <v>67710</v>
      </c>
      <c r="C34" s="114">
        <v>40340</v>
      </c>
      <c r="D34" s="114">
        <v>27370</v>
      </c>
      <c r="E34" s="114">
        <v>52782</v>
      </c>
      <c r="F34" s="114">
        <v>14926</v>
      </c>
      <c r="G34" s="114">
        <v>9376</v>
      </c>
      <c r="H34" s="114">
        <v>19039</v>
      </c>
      <c r="I34" s="115">
        <v>18400</v>
      </c>
      <c r="J34" s="114">
        <v>11413</v>
      </c>
      <c r="K34" s="114">
        <v>6987</v>
      </c>
      <c r="L34" s="423">
        <v>5402</v>
      </c>
      <c r="M34" s="424">
        <v>4825</v>
      </c>
    </row>
    <row r="35" spans="1:13" ht="11.1" customHeight="1" x14ac:dyDescent="0.2">
      <c r="A35" s="422" t="s">
        <v>387</v>
      </c>
      <c r="B35" s="115">
        <v>68142</v>
      </c>
      <c r="C35" s="114">
        <v>40585</v>
      </c>
      <c r="D35" s="114">
        <v>27557</v>
      </c>
      <c r="E35" s="114">
        <v>53024</v>
      </c>
      <c r="F35" s="114">
        <v>15117</v>
      </c>
      <c r="G35" s="114">
        <v>9146</v>
      </c>
      <c r="H35" s="114">
        <v>19465</v>
      </c>
      <c r="I35" s="115">
        <v>18957</v>
      </c>
      <c r="J35" s="114">
        <v>11787</v>
      </c>
      <c r="K35" s="114">
        <v>7170</v>
      </c>
      <c r="L35" s="423">
        <v>5880</v>
      </c>
      <c r="M35" s="424">
        <v>5446</v>
      </c>
    </row>
    <row r="36" spans="1:13" ht="11.1" customHeight="1" x14ac:dyDescent="0.2">
      <c r="A36" s="422" t="s">
        <v>388</v>
      </c>
      <c r="B36" s="115">
        <v>69353</v>
      </c>
      <c r="C36" s="114">
        <v>41136</v>
      </c>
      <c r="D36" s="114">
        <v>28217</v>
      </c>
      <c r="E36" s="114">
        <v>53937</v>
      </c>
      <c r="F36" s="114">
        <v>15416</v>
      </c>
      <c r="G36" s="114">
        <v>9945</v>
      </c>
      <c r="H36" s="114">
        <v>19723</v>
      </c>
      <c r="I36" s="115">
        <v>18969</v>
      </c>
      <c r="J36" s="114">
        <v>11629</v>
      </c>
      <c r="K36" s="114">
        <v>7340</v>
      </c>
      <c r="L36" s="423">
        <v>6836</v>
      </c>
      <c r="M36" s="424">
        <v>5753</v>
      </c>
    </row>
    <row r="37" spans="1:13" s="110" customFormat="1" ht="11.1" customHeight="1" x14ac:dyDescent="0.2">
      <c r="A37" s="422" t="s">
        <v>389</v>
      </c>
      <c r="B37" s="115">
        <v>68158</v>
      </c>
      <c r="C37" s="114">
        <v>40415</v>
      </c>
      <c r="D37" s="114">
        <v>27743</v>
      </c>
      <c r="E37" s="114">
        <v>52751</v>
      </c>
      <c r="F37" s="114">
        <v>15407</v>
      </c>
      <c r="G37" s="114">
        <v>9338</v>
      </c>
      <c r="H37" s="114">
        <v>19707</v>
      </c>
      <c r="I37" s="115">
        <v>18954</v>
      </c>
      <c r="J37" s="114">
        <v>11764</v>
      </c>
      <c r="K37" s="114">
        <v>7190</v>
      </c>
      <c r="L37" s="423">
        <v>4356</v>
      </c>
      <c r="M37" s="424">
        <v>5104</v>
      </c>
    </row>
    <row r="38" spans="1:13" ht="15" customHeight="1" x14ac:dyDescent="0.2">
      <c r="A38" s="425" t="s">
        <v>396</v>
      </c>
      <c r="B38" s="115">
        <v>68823</v>
      </c>
      <c r="C38" s="114">
        <v>40853</v>
      </c>
      <c r="D38" s="114">
        <v>27970</v>
      </c>
      <c r="E38" s="114">
        <v>53214</v>
      </c>
      <c r="F38" s="114">
        <v>15609</v>
      </c>
      <c r="G38" s="114">
        <v>9171</v>
      </c>
      <c r="H38" s="114">
        <v>20122</v>
      </c>
      <c r="I38" s="115">
        <v>18823</v>
      </c>
      <c r="J38" s="114">
        <v>11601</v>
      </c>
      <c r="K38" s="114">
        <v>7222</v>
      </c>
      <c r="L38" s="423">
        <v>6291</v>
      </c>
      <c r="M38" s="424">
        <v>5713</v>
      </c>
    </row>
    <row r="39" spans="1:13" ht="11.1" customHeight="1" x14ac:dyDescent="0.2">
      <c r="A39" s="422" t="s">
        <v>387</v>
      </c>
      <c r="B39" s="115">
        <v>69397</v>
      </c>
      <c r="C39" s="114">
        <v>41248</v>
      </c>
      <c r="D39" s="114">
        <v>28149</v>
      </c>
      <c r="E39" s="114">
        <v>53660</v>
      </c>
      <c r="F39" s="114">
        <v>15737</v>
      </c>
      <c r="G39" s="114">
        <v>9012</v>
      </c>
      <c r="H39" s="114">
        <v>20515</v>
      </c>
      <c r="I39" s="115">
        <v>19241</v>
      </c>
      <c r="J39" s="114">
        <v>11881</v>
      </c>
      <c r="K39" s="114">
        <v>7360</v>
      </c>
      <c r="L39" s="423">
        <v>5480</v>
      </c>
      <c r="M39" s="424">
        <v>4851</v>
      </c>
    </row>
    <row r="40" spans="1:13" ht="11.1" customHeight="1" x14ac:dyDescent="0.2">
      <c r="A40" s="425" t="s">
        <v>388</v>
      </c>
      <c r="B40" s="115">
        <v>70798</v>
      </c>
      <c r="C40" s="114">
        <v>42069</v>
      </c>
      <c r="D40" s="114">
        <v>28729</v>
      </c>
      <c r="E40" s="114">
        <v>54812</v>
      </c>
      <c r="F40" s="114">
        <v>15986</v>
      </c>
      <c r="G40" s="114">
        <v>9855</v>
      </c>
      <c r="H40" s="114">
        <v>20856</v>
      </c>
      <c r="I40" s="115">
        <v>19262</v>
      </c>
      <c r="J40" s="114">
        <v>11585</v>
      </c>
      <c r="K40" s="114">
        <v>7677</v>
      </c>
      <c r="L40" s="423">
        <v>7450</v>
      </c>
      <c r="M40" s="424">
        <v>6154</v>
      </c>
    </row>
    <row r="41" spans="1:13" s="110" customFormat="1" ht="11.1" customHeight="1" x14ac:dyDescent="0.2">
      <c r="A41" s="422" t="s">
        <v>389</v>
      </c>
      <c r="B41" s="115">
        <v>70343</v>
      </c>
      <c r="C41" s="114">
        <v>41754</v>
      </c>
      <c r="D41" s="114">
        <v>28589</v>
      </c>
      <c r="E41" s="114">
        <v>54281</v>
      </c>
      <c r="F41" s="114">
        <v>16062</v>
      </c>
      <c r="G41" s="114">
        <v>9527</v>
      </c>
      <c r="H41" s="114">
        <v>20944</v>
      </c>
      <c r="I41" s="115">
        <v>19346</v>
      </c>
      <c r="J41" s="114">
        <v>11731</v>
      </c>
      <c r="K41" s="114">
        <v>7615</v>
      </c>
      <c r="L41" s="423">
        <v>4890</v>
      </c>
      <c r="M41" s="424">
        <v>5367</v>
      </c>
    </row>
    <row r="42" spans="1:13" ht="15" customHeight="1" x14ac:dyDescent="0.2">
      <c r="A42" s="422" t="s">
        <v>397</v>
      </c>
      <c r="B42" s="115">
        <v>70624</v>
      </c>
      <c r="C42" s="114">
        <v>41892</v>
      </c>
      <c r="D42" s="114">
        <v>28732</v>
      </c>
      <c r="E42" s="114">
        <v>54420</v>
      </c>
      <c r="F42" s="114">
        <v>16204</v>
      </c>
      <c r="G42" s="114">
        <v>9309</v>
      </c>
      <c r="H42" s="114">
        <v>21225</v>
      </c>
      <c r="I42" s="115">
        <v>19251</v>
      </c>
      <c r="J42" s="114">
        <v>11624</v>
      </c>
      <c r="K42" s="114">
        <v>7627</v>
      </c>
      <c r="L42" s="423">
        <v>6140</v>
      </c>
      <c r="M42" s="424">
        <v>5690</v>
      </c>
    </row>
    <row r="43" spans="1:13" ht="11.1" customHeight="1" x14ac:dyDescent="0.2">
      <c r="A43" s="422" t="s">
        <v>387</v>
      </c>
      <c r="B43" s="115">
        <v>71087</v>
      </c>
      <c r="C43" s="114">
        <v>42301</v>
      </c>
      <c r="D43" s="114">
        <v>28786</v>
      </c>
      <c r="E43" s="114">
        <v>54720</v>
      </c>
      <c r="F43" s="114">
        <v>16367</v>
      </c>
      <c r="G43" s="114">
        <v>9149</v>
      </c>
      <c r="H43" s="114">
        <v>21579</v>
      </c>
      <c r="I43" s="115">
        <v>19818</v>
      </c>
      <c r="J43" s="114">
        <v>11913</v>
      </c>
      <c r="K43" s="114">
        <v>7905</v>
      </c>
      <c r="L43" s="423">
        <v>5597</v>
      </c>
      <c r="M43" s="424">
        <v>5076</v>
      </c>
    </row>
    <row r="44" spans="1:13" ht="11.1" customHeight="1" x14ac:dyDescent="0.2">
      <c r="A44" s="422" t="s">
        <v>388</v>
      </c>
      <c r="B44" s="115">
        <v>72675</v>
      </c>
      <c r="C44" s="114">
        <v>43143</v>
      </c>
      <c r="D44" s="114">
        <v>29532</v>
      </c>
      <c r="E44" s="114">
        <v>56031</v>
      </c>
      <c r="F44" s="114">
        <v>16644</v>
      </c>
      <c r="G44" s="114">
        <v>10101</v>
      </c>
      <c r="H44" s="114">
        <v>21917</v>
      </c>
      <c r="I44" s="115">
        <v>19710</v>
      </c>
      <c r="J44" s="114">
        <v>11502</v>
      </c>
      <c r="K44" s="114">
        <v>8208</v>
      </c>
      <c r="L44" s="423">
        <v>7965</v>
      </c>
      <c r="M44" s="424">
        <v>6621</v>
      </c>
    </row>
    <row r="45" spans="1:13" s="110" customFormat="1" ht="11.1" customHeight="1" x14ac:dyDescent="0.2">
      <c r="A45" s="422" t="s">
        <v>389</v>
      </c>
      <c r="B45" s="115">
        <v>72061</v>
      </c>
      <c r="C45" s="114">
        <v>42641</v>
      </c>
      <c r="D45" s="114">
        <v>29420</v>
      </c>
      <c r="E45" s="114">
        <v>55292</v>
      </c>
      <c r="F45" s="114">
        <v>16769</v>
      </c>
      <c r="G45" s="114">
        <v>9681</v>
      </c>
      <c r="H45" s="114">
        <v>22067</v>
      </c>
      <c r="I45" s="115">
        <v>19790</v>
      </c>
      <c r="J45" s="114">
        <v>11700</v>
      </c>
      <c r="K45" s="114">
        <v>8090</v>
      </c>
      <c r="L45" s="423">
        <v>4705</v>
      </c>
      <c r="M45" s="424">
        <v>5238</v>
      </c>
    </row>
    <row r="46" spans="1:13" ht="15" customHeight="1" x14ac:dyDescent="0.2">
      <c r="A46" s="422" t="s">
        <v>398</v>
      </c>
      <c r="B46" s="115">
        <v>72415</v>
      </c>
      <c r="C46" s="114">
        <v>42928</v>
      </c>
      <c r="D46" s="114">
        <v>29487</v>
      </c>
      <c r="E46" s="114">
        <v>55483</v>
      </c>
      <c r="F46" s="114">
        <v>16932</v>
      </c>
      <c r="G46" s="114">
        <v>9478</v>
      </c>
      <c r="H46" s="114">
        <v>22369</v>
      </c>
      <c r="I46" s="115">
        <v>19781</v>
      </c>
      <c r="J46" s="114">
        <v>11604</v>
      </c>
      <c r="K46" s="114">
        <v>8177</v>
      </c>
      <c r="L46" s="423">
        <v>5793</v>
      </c>
      <c r="M46" s="424">
        <v>5337</v>
      </c>
    </row>
    <row r="47" spans="1:13" ht="11.1" customHeight="1" x14ac:dyDescent="0.2">
      <c r="A47" s="422" t="s">
        <v>387</v>
      </c>
      <c r="B47" s="115">
        <v>72826</v>
      </c>
      <c r="C47" s="114">
        <v>43171</v>
      </c>
      <c r="D47" s="114">
        <v>29655</v>
      </c>
      <c r="E47" s="114">
        <v>55613</v>
      </c>
      <c r="F47" s="114">
        <v>17213</v>
      </c>
      <c r="G47" s="114">
        <v>9178</v>
      </c>
      <c r="H47" s="114">
        <v>22720</v>
      </c>
      <c r="I47" s="115">
        <v>20264</v>
      </c>
      <c r="J47" s="114">
        <v>11979</v>
      </c>
      <c r="K47" s="114">
        <v>8285</v>
      </c>
      <c r="L47" s="423">
        <v>5343</v>
      </c>
      <c r="M47" s="424">
        <v>4985</v>
      </c>
    </row>
    <row r="48" spans="1:13" ht="11.1" customHeight="1" x14ac:dyDescent="0.2">
      <c r="A48" s="422" t="s">
        <v>388</v>
      </c>
      <c r="B48" s="115">
        <v>74341</v>
      </c>
      <c r="C48" s="114">
        <v>43981</v>
      </c>
      <c r="D48" s="114">
        <v>30360</v>
      </c>
      <c r="E48" s="114">
        <v>56920</v>
      </c>
      <c r="F48" s="114">
        <v>17421</v>
      </c>
      <c r="G48" s="114">
        <v>10133</v>
      </c>
      <c r="H48" s="114">
        <v>23014</v>
      </c>
      <c r="I48" s="115">
        <v>19959</v>
      </c>
      <c r="J48" s="114">
        <v>11424</v>
      </c>
      <c r="K48" s="114">
        <v>8535</v>
      </c>
      <c r="L48" s="423">
        <v>7813</v>
      </c>
      <c r="M48" s="424">
        <v>6490</v>
      </c>
    </row>
    <row r="49" spans="1:17" s="110" customFormat="1" ht="11.1" customHeight="1" x14ac:dyDescent="0.2">
      <c r="A49" s="422" t="s">
        <v>389</v>
      </c>
      <c r="B49" s="115">
        <v>73391</v>
      </c>
      <c r="C49" s="114">
        <v>43229</v>
      </c>
      <c r="D49" s="114">
        <v>30162</v>
      </c>
      <c r="E49" s="114">
        <v>55849</v>
      </c>
      <c r="F49" s="114">
        <v>17542</v>
      </c>
      <c r="G49" s="114">
        <v>9726</v>
      </c>
      <c r="H49" s="114">
        <v>22951</v>
      </c>
      <c r="I49" s="115">
        <v>19829</v>
      </c>
      <c r="J49" s="114">
        <v>11460</v>
      </c>
      <c r="K49" s="114">
        <v>8369</v>
      </c>
      <c r="L49" s="423">
        <v>4365</v>
      </c>
      <c r="M49" s="424">
        <v>5344</v>
      </c>
    </row>
    <row r="50" spans="1:17" ht="15" customHeight="1" x14ac:dyDescent="0.2">
      <c r="A50" s="422" t="s">
        <v>399</v>
      </c>
      <c r="B50" s="143">
        <v>73542</v>
      </c>
      <c r="C50" s="144">
        <v>43422</v>
      </c>
      <c r="D50" s="144">
        <v>30120</v>
      </c>
      <c r="E50" s="144">
        <v>55975</v>
      </c>
      <c r="F50" s="144">
        <v>17567</v>
      </c>
      <c r="G50" s="144">
        <v>9423</v>
      </c>
      <c r="H50" s="144">
        <v>23099</v>
      </c>
      <c r="I50" s="143">
        <v>19159</v>
      </c>
      <c r="J50" s="144">
        <v>11087</v>
      </c>
      <c r="K50" s="144">
        <v>8072</v>
      </c>
      <c r="L50" s="426">
        <v>6264</v>
      </c>
      <c r="M50" s="427">
        <v>6075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1.5563073948767521</v>
      </c>
      <c r="C6" s="480">
        <f>'Tabelle 3.3'!J11</f>
        <v>-3.1444315252009503</v>
      </c>
      <c r="D6" s="481">
        <f t="shared" ref="D6:E9" si="0">IF(OR(AND(B6&gt;=-50,B6&lt;=50),ISNUMBER(B6)=FALSE),B6,"")</f>
        <v>1.5563073948767521</v>
      </c>
      <c r="E6" s="481">
        <f t="shared" si="0"/>
        <v>-3.1444315252009503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1.5563073948767521</v>
      </c>
      <c r="C14" s="480">
        <f>'Tabelle 3.3'!J11</f>
        <v>-3.1444315252009503</v>
      </c>
      <c r="D14" s="481">
        <f>IF(OR(AND(B14&gt;=-50,B14&lt;=50),ISNUMBER(B14)=FALSE),B14,"")</f>
        <v>1.5563073948767521</v>
      </c>
      <c r="E14" s="481">
        <f>IF(OR(AND(C14&gt;=-50,C14&lt;=50),ISNUMBER(C14)=FALSE),C14,"")</f>
        <v>-3.1444315252009503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5.9794734493529678</v>
      </c>
      <c r="C15" s="480">
        <f>'Tabelle 3.3'!J12</f>
        <v>1.4418999151823579</v>
      </c>
      <c r="D15" s="481">
        <f t="shared" ref="D15:E45" si="3">IF(OR(AND(B15&gt;=-50,B15&lt;=50),ISNUMBER(B15)=FALSE),B15,"")</f>
        <v>5.9794734493529678</v>
      </c>
      <c r="E15" s="481">
        <f t="shared" si="3"/>
        <v>1.4418999151823579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-1.1111111111111112</v>
      </c>
      <c r="C16" s="480">
        <f>'Tabelle 3.3'!J13</f>
        <v>10.087719298245615</v>
      </c>
      <c r="D16" s="481">
        <f t="shared" si="3"/>
        <v>-1.1111111111111112</v>
      </c>
      <c r="E16" s="481">
        <f t="shared" si="3"/>
        <v>10.087719298245615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-0.83653141304816525</v>
      </c>
      <c r="C17" s="480">
        <f>'Tabelle 3.3'!J14</f>
        <v>-2.6263627353815657</v>
      </c>
      <c r="D17" s="481">
        <f t="shared" si="3"/>
        <v>-0.83653141304816525</v>
      </c>
      <c r="E17" s="481">
        <f t="shared" si="3"/>
        <v>-2.6263627353815657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-0.63672922252010722</v>
      </c>
      <c r="C18" s="480">
        <f>'Tabelle 3.3'!J15</f>
        <v>-4.0214477211796247</v>
      </c>
      <c r="D18" s="481">
        <f t="shared" si="3"/>
        <v>-0.63672922252010722</v>
      </c>
      <c r="E18" s="481">
        <f t="shared" si="3"/>
        <v>-4.0214477211796247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-1.1109548586696667</v>
      </c>
      <c r="C19" s="480">
        <f>'Tabelle 3.3'!J16</f>
        <v>0.7407407407407407</v>
      </c>
      <c r="D19" s="481">
        <f t="shared" si="3"/>
        <v>-1.1109548586696667</v>
      </c>
      <c r="E19" s="481">
        <f t="shared" si="3"/>
        <v>0.7407407407407407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-0.76147151898734178</v>
      </c>
      <c r="C20" s="480">
        <f>'Tabelle 3.3'!J17</f>
        <v>-6.2770562770562774</v>
      </c>
      <c r="D20" s="481">
        <f t="shared" si="3"/>
        <v>-0.76147151898734178</v>
      </c>
      <c r="E20" s="481">
        <f t="shared" si="3"/>
        <v>-6.2770562770562774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1.9545694664553619</v>
      </c>
      <c r="C21" s="480">
        <f>'Tabelle 3.3'!J18</f>
        <v>2.5500910746812386</v>
      </c>
      <c r="D21" s="481">
        <f t="shared" si="3"/>
        <v>1.9545694664553619</v>
      </c>
      <c r="E21" s="481">
        <f t="shared" si="3"/>
        <v>2.5500910746812386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0.32148075986361424</v>
      </c>
      <c r="C22" s="480">
        <f>'Tabelle 3.3'!J19</f>
        <v>-4.7143649473100391</v>
      </c>
      <c r="D22" s="481">
        <f t="shared" si="3"/>
        <v>0.32148075986361424</v>
      </c>
      <c r="E22" s="481">
        <f t="shared" si="3"/>
        <v>-4.7143649473100391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2.1574111066719937</v>
      </c>
      <c r="C23" s="480">
        <f>'Tabelle 3.3'!J20</f>
        <v>-0.93378607809847203</v>
      </c>
      <c r="D23" s="481">
        <f t="shared" si="3"/>
        <v>2.1574111066719937</v>
      </c>
      <c r="E23" s="481">
        <f t="shared" si="3"/>
        <v>-0.93378607809847203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1.9966722129783694</v>
      </c>
      <c r="C24" s="480">
        <f>'Tabelle 3.3'!J21</f>
        <v>-10.131195335276969</v>
      </c>
      <c r="D24" s="481">
        <f t="shared" si="3"/>
        <v>1.9966722129783694</v>
      </c>
      <c r="E24" s="481">
        <f t="shared" si="3"/>
        <v>-10.131195335276969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11.453744493392071</v>
      </c>
      <c r="C25" s="480">
        <f>'Tabelle 3.3'!J22</f>
        <v>-11.949685534591195</v>
      </c>
      <c r="D25" s="481">
        <f t="shared" si="3"/>
        <v>11.453744493392071</v>
      </c>
      <c r="E25" s="481">
        <f t="shared" si="3"/>
        <v>-11.949685534591195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0.95168374816983892</v>
      </c>
      <c r="C26" s="480">
        <f>'Tabelle 3.3'!J23</f>
        <v>10.194174757281553</v>
      </c>
      <c r="D26" s="481">
        <f t="shared" si="3"/>
        <v>0.95168374816983892</v>
      </c>
      <c r="E26" s="481">
        <f t="shared" si="3"/>
        <v>10.194174757281553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3.2153179190751446</v>
      </c>
      <c r="C27" s="480">
        <f>'Tabelle 3.3'!J24</f>
        <v>-3.7861915367483294</v>
      </c>
      <c r="D27" s="481">
        <f t="shared" si="3"/>
        <v>3.2153179190751446</v>
      </c>
      <c r="E27" s="481">
        <f t="shared" si="3"/>
        <v>-3.7861915367483294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11.614173228346457</v>
      </c>
      <c r="C28" s="480">
        <f>'Tabelle 3.3'!J25</f>
        <v>-4.7710843373493974</v>
      </c>
      <c r="D28" s="481">
        <f t="shared" si="3"/>
        <v>11.614173228346457</v>
      </c>
      <c r="E28" s="481">
        <f t="shared" si="3"/>
        <v>-4.7710843373493974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4.2260442260442259</v>
      </c>
      <c r="C29" s="480">
        <f>'Tabelle 3.3'!J26</f>
        <v>-3.0434782608695654</v>
      </c>
      <c r="D29" s="481">
        <f t="shared" si="3"/>
        <v>4.2260442260442259</v>
      </c>
      <c r="E29" s="481">
        <f t="shared" si="3"/>
        <v>-3.0434782608695654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1.0567296996662958</v>
      </c>
      <c r="C30" s="480">
        <f>'Tabelle 3.3'!J27</f>
        <v>11.111111111111111</v>
      </c>
      <c r="D30" s="481">
        <f t="shared" si="3"/>
        <v>1.0567296996662958</v>
      </c>
      <c r="E30" s="481">
        <f t="shared" si="3"/>
        <v>11.111111111111111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8.9872262773722635</v>
      </c>
      <c r="C31" s="480">
        <f>'Tabelle 3.3'!J28</f>
        <v>2.7397260273972601</v>
      </c>
      <c r="D31" s="481">
        <f t="shared" si="3"/>
        <v>8.9872262773722635</v>
      </c>
      <c r="E31" s="481">
        <f t="shared" si="3"/>
        <v>2.7397260273972601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3.2276881197744509</v>
      </c>
      <c r="C32" s="480">
        <f>'Tabelle 3.3'!J29</f>
        <v>-3.354487760652765</v>
      </c>
      <c r="D32" s="481">
        <f t="shared" si="3"/>
        <v>3.2276881197744509</v>
      </c>
      <c r="E32" s="481">
        <f t="shared" si="3"/>
        <v>-3.354487760652765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2.1568627450980391</v>
      </c>
      <c r="C33" s="480">
        <f>'Tabelle 3.3'!J30</f>
        <v>-0.70422535211267601</v>
      </c>
      <c r="D33" s="481">
        <f t="shared" si="3"/>
        <v>2.1568627450980391</v>
      </c>
      <c r="E33" s="481">
        <f t="shared" si="3"/>
        <v>-0.70422535211267601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2.6276648487853249</v>
      </c>
      <c r="C34" s="480">
        <f>'Tabelle 3.3'!J31</f>
        <v>-1.3801035077630823</v>
      </c>
      <c r="D34" s="481">
        <f t="shared" si="3"/>
        <v>2.6276648487853249</v>
      </c>
      <c r="E34" s="481">
        <f t="shared" si="3"/>
        <v>-1.3801035077630823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5.9794734493529678</v>
      </c>
      <c r="C37" s="480">
        <f>'Tabelle 3.3'!J34</f>
        <v>1.4418999151823579</v>
      </c>
      <c r="D37" s="481">
        <f t="shared" si="3"/>
        <v>5.9794734493529678</v>
      </c>
      <c r="E37" s="481">
        <f t="shared" si="3"/>
        <v>1.4418999151823579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-0.31957390146471371</v>
      </c>
      <c r="C38" s="480">
        <f>'Tabelle 3.3'!J35</f>
        <v>-5.9808612440191387E-2</v>
      </c>
      <c r="D38" s="481">
        <f t="shared" si="3"/>
        <v>-0.31957390146471371</v>
      </c>
      <c r="E38" s="481">
        <f t="shared" si="3"/>
        <v>-5.9808612440191387E-2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2.7159694017392173</v>
      </c>
      <c r="C39" s="480">
        <f>'Tabelle 3.3'!J36</f>
        <v>-4.1814130292305673</v>
      </c>
      <c r="D39" s="481">
        <f t="shared" si="3"/>
        <v>2.7159694017392173</v>
      </c>
      <c r="E39" s="481">
        <f t="shared" si="3"/>
        <v>-4.1814130292305673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2.7159694017392173</v>
      </c>
      <c r="C45" s="480">
        <f>'Tabelle 3.3'!J36</f>
        <v>-4.1814130292305673</v>
      </c>
      <c r="D45" s="481">
        <f t="shared" si="3"/>
        <v>2.7159694017392173</v>
      </c>
      <c r="E45" s="481">
        <f t="shared" si="3"/>
        <v>-4.1814130292305673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62888</v>
      </c>
      <c r="C51" s="487">
        <v>11968</v>
      </c>
      <c r="D51" s="487">
        <v>6833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63607</v>
      </c>
      <c r="C52" s="487">
        <v>12305</v>
      </c>
      <c r="D52" s="487">
        <v>6990</v>
      </c>
      <c r="E52" s="488">
        <f t="shared" ref="E52:G70" si="11">IF($A$51=37802,IF(COUNTBLANK(B$51:B$70)&gt;0,#N/A,B52/B$51*100),IF(COUNTBLANK(B$51:B$75)&gt;0,#N/A,B52/B$51*100))</f>
        <v>101.1433023788322</v>
      </c>
      <c r="F52" s="488">
        <f t="shared" si="11"/>
        <v>102.8158422459893</v>
      </c>
      <c r="G52" s="488">
        <f t="shared" si="11"/>
        <v>102.29767305722231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64826</v>
      </c>
      <c r="C53" s="487">
        <v>12126</v>
      </c>
      <c r="D53" s="487">
        <v>7214</v>
      </c>
      <c r="E53" s="488">
        <f t="shared" si="11"/>
        <v>103.08166899885511</v>
      </c>
      <c r="F53" s="488">
        <f t="shared" si="11"/>
        <v>101.32018716577539</v>
      </c>
      <c r="G53" s="488">
        <f t="shared" si="11"/>
        <v>105.57588175032929</v>
      </c>
      <c r="H53" s="489">
        <f>IF(ISERROR(L53)=TRUE,IF(MONTH(A53)=MONTH(MAX(A$51:A$75)),A53,""),"")</f>
        <v>41883</v>
      </c>
      <c r="I53" s="488">
        <f t="shared" si="12"/>
        <v>103.08166899885511</v>
      </c>
      <c r="J53" s="488">
        <f t="shared" si="10"/>
        <v>101.32018716577539</v>
      </c>
      <c r="K53" s="488">
        <f t="shared" si="10"/>
        <v>105.57588175032929</v>
      </c>
      <c r="L53" s="488" t="e">
        <f t="shared" si="13"/>
        <v>#N/A</v>
      </c>
    </row>
    <row r="54" spans="1:14" ht="15" customHeight="1" x14ac:dyDescent="0.2">
      <c r="A54" s="490" t="s">
        <v>462</v>
      </c>
      <c r="B54" s="487">
        <v>64179</v>
      </c>
      <c r="C54" s="487">
        <v>12288</v>
      </c>
      <c r="D54" s="487">
        <v>7108</v>
      </c>
      <c r="E54" s="488">
        <f t="shared" si="11"/>
        <v>102.05285587075437</v>
      </c>
      <c r="F54" s="488">
        <f t="shared" si="11"/>
        <v>102.67379679144386</v>
      </c>
      <c r="G54" s="488">
        <f t="shared" si="11"/>
        <v>104.02458656519831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65241</v>
      </c>
      <c r="C55" s="487">
        <v>11775</v>
      </c>
      <c r="D55" s="487">
        <v>6830</v>
      </c>
      <c r="E55" s="488">
        <f t="shared" si="11"/>
        <v>103.74157231904337</v>
      </c>
      <c r="F55" s="488">
        <f t="shared" si="11"/>
        <v>98.387366310160431</v>
      </c>
      <c r="G55" s="488">
        <f t="shared" si="11"/>
        <v>99.956095419288744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66352</v>
      </c>
      <c r="C56" s="487">
        <v>11905</v>
      </c>
      <c r="D56" s="487">
        <v>7123</v>
      </c>
      <c r="E56" s="488">
        <f t="shared" si="11"/>
        <v>105.5082050629691</v>
      </c>
      <c r="F56" s="488">
        <f t="shared" si="11"/>
        <v>99.473596256684488</v>
      </c>
      <c r="G56" s="488">
        <f t="shared" si="11"/>
        <v>104.24410946875457</v>
      </c>
      <c r="H56" s="489" t="str">
        <f t="shared" si="14"/>
        <v/>
      </c>
      <c r="I56" s="488" t="str">
        <f t="shared" si="12"/>
        <v/>
      </c>
      <c r="J56" s="488" t="str">
        <f t="shared" si="10"/>
        <v/>
      </c>
      <c r="K56" s="488" t="str">
        <f t="shared" si="10"/>
        <v/>
      </c>
      <c r="L56" s="488" t="e">
        <f t="shared" si="13"/>
        <v>#N/A</v>
      </c>
    </row>
    <row r="57" spans="1:14" ht="15" customHeight="1" x14ac:dyDescent="0.2">
      <c r="A57" s="490">
        <v>42248</v>
      </c>
      <c r="B57" s="487">
        <v>67789</v>
      </c>
      <c r="C57" s="487">
        <v>11532</v>
      </c>
      <c r="D57" s="487">
        <v>7222</v>
      </c>
      <c r="E57" s="488">
        <f t="shared" si="11"/>
        <v>107.79321969215113</v>
      </c>
      <c r="F57" s="488">
        <f t="shared" si="11"/>
        <v>96.356951871657756</v>
      </c>
      <c r="G57" s="488">
        <f t="shared" si="11"/>
        <v>105.69296063222595</v>
      </c>
      <c r="H57" s="489">
        <f t="shared" si="14"/>
        <v>42248</v>
      </c>
      <c r="I57" s="488">
        <f t="shared" si="12"/>
        <v>107.79321969215113</v>
      </c>
      <c r="J57" s="488">
        <f t="shared" si="10"/>
        <v>96.356951871657756</v>
      </c>
      <c r="K57" s="488">
        <f t="shared" si="10"/>
        <v>105.69296063222595</v>
      </c>
      <c r="L57" s="488" t="e">
        <f t="shared" si="13"/>
        <v>#N/A</v>
      </c>
    </row>
    <row r="58" spans="1:14" ht="15" customHeight="1" x14ac:dyDescent="0.2">
      <c r="A58" s="490" t="s">
        <v>465</v>
      </c>
      <c r="B58" s="487">
        <v>67194</v>
      </c>
      <c r="C58" s="487">
        <v>11529</v>
      </c>
      <c r="D58" s="487">
        <v>7070</v>
      </c>
      <c r="E58" s="488">
        <f t="shared" si="11"/>
        <v>106.84709324513422</v>
      </c>
      <c r="F58" s="488">
        <f t="shared" si="11"/>
        <v>96.331885026737979</v>
      </c>
      <c r="G58" s="488">
        <f t="shared" si="11"/>
        <v>103.46846187618908</v>
      </c>
      <c r="H58" s="489" t="str">
        <f t="shared" si="14"/>
        <v/>
      </c>
      <c r="I58" s="488" t="str">
        <f t="shared" si="12"/>
        <v/>
      </c>
      <c r="J58" s="488" t="str">
        <f t="shared" si="10"/>
        <v/>
      </c>
      <c r="K58" s="488" t="str">
        <f t="shared" si="10"/>
        <v/>
      </c>
      <c r="L58" s="488" t="e">
        <f t="shared" si="13"/>
        <v>#N/A</v>
      </c>
    </row>
    <row r="59" spans="1:14" ht="15" customHeight="1" x14ac:dyDescent="0.2">
      <c r="A59" s="490" t="s">
        <v>466</v>
      </c>
      <c r="B59" s="487">
        <v>67710</v>
      </c>
      <c r="C59" s="487">
        <v>11413</v>
      </c>
      <c r="D59" s="487">
        <v>6987</v>
      </c>
      <c r="E59" s="488">
        <f t="shared" si="11"/>
        <v>107.66759954204299</v>
      </c>
      <c r="F59" s="488">
        <f t="shared" si="11"/>
        <v>95.362633689839569</v>
      </c>
      <c r="G59" s="488">
        <f t="shared" si="11"/>
        <v>102.25376847651104</v>
      </c>
      <c r="H59" s="489" t="str">
        <f t="shared" si="14"/>
        <v/>
      </c>
      <c r="I59" s="488" t="str">
        <f t="shared" si="12"/>
        <v/>
      </c>
      <c r="J59" s="488" t="str">
        <f t="shared" si="10"/>
        <v/>
      </c>
      <c r="K59" s="488" t="str">
        <f t="shared" si="10"/>
        <v/>
      </c>
      <c r="L59" s="488" t="e">
        <f t="shared" si="13"/>
        <v>#N/A</v>
      </c>
    </row>
    <row r="60" spans="1:14" ht="15" customHeight="1" x14ac:dyDescent="0.2">
      <c r="A60" s="490" t="s">
        <v>467</v>
      </c>
      <c r="B60" s="487">
        <v>68142</v>
      </c>
      <c r="C60" s="487">
        <v>11787</v>
      </c>
      <c r="D60" s="487">
        <v>7170</v>
      </c>
      <c r="E60" s="488">
        <f t="shared" si="11"/>
        <v>108.35453504643175</v>
      </c>
      <c r="F60" s="488">
        <f t="shared" si="11"/>
        <v>98.487633689839569</v>
      </c>
      <c r="G60" s="488">
        <f t="shared" si="11"/>
        <v>104.93194789989755</v>
      </c>
      <c r="H60" s="489" t="str">
        <f t="shared" si="14"/>
        <v/>
      </c>
      <c r="I60" s="488" t="str">
        <f t="shared" si="12"/>
        <v/>
      </c>
      <c r="J60" s="488" t="str">
        <f t="shared" si="10"/>
        <v/>
      </c>
      <c r="K60" s="488" t="str">
        <f t="shared" si="10"/>
        <v/>
      </c>
      <c r="L60" s="488" t="e">
        <f t="shared" si="13"/>
        <v>#N/A</v>
      </c>
    </row>
    <row r="61" spans="1:14" ht="15" customHeight="1" x14ac:dyDescent="0.2">
      <c r="A61" s="490">
        <v>42614</v>
      </c>
      <c r="B61" s="487">
        <v>69353</v>
      </c>
      <c r="C61" s="487">
        <v>11629</v>
      </c>
      <c r="D61" s="487">
        <v>7340</v>
      </c>
      <c r="E61" s="488">
        <f t="shared" si="11"/>
        <v>110.2801806385956</v>
      </c>
      <c r="F61" s="488">
        <f t="shared" si="11"/>
        <v>97.167446524064175</v>
      </c>
      <c r="G61" s="488">
        <f t="shared" si="11"/>
        <v>107.41987414020196</v>
      </c>
      <c r="H61" s="489">
        <f t="shared" si="14"/>
        <v>42614</v>
      </c>
      <c r="I61" s="488">
        <f t="shared" si="12"/>
        <v>110.2801806385956</v>
      </c>
      <c r="J61" s="488">
        <f t="shared" si="10"/>
        <v>97.167446524064175</v>
      </c>
      <c r="K61" s="488">
        <f t="shared" si="10"/>
        <v>107.41987414020196</v>
      </c>
      <c r="L61" s="488" t="e">
        <f t="shared" si="13"/>
        <v>#N/A</v>
      </c>
    </row>
    <row r="62" spans="1:14" ht="15" customHeight="1" x14ac:dyDescent="0.2">
      <c r="A62" s="490" t="s">
        <v>468</v>
      </c>
      <c r="B62" s="487">
        <v>68158</v>
      </c>
      <c r="C62" s="487">
        <v>11764</v>
      </c>
      <c r="D62" s="487">
        <v>7190</v>
      </c>
      <c r="E62" s="488">
        <f t="shared" si="11"/>
        <v>108.37997710214987</v>
      </c>
      <c r="F62" s="488">
        <f t="shared" si="11"/>
        <v>98.295454545454547</v>
      </c>
      <c r="G62" s="488">
        <f t="shared" si="11"/>
        <v>105.22464510463925</v>
      </c>
      <c r="H62" s="489" t="str">
        <f t="shared" si="14"/>
        <v/>
      </c>
      <c r="I62" s="488" t="str">
        <f t="shared" si="12"/>
        <v/>
      </c>
      <c r="J62" s="488" t="str">
        <f t="shared" si="10"/>
        <v/>
      </c>
      <c r="K62" s="488" t="str">
        <f t="shared" si="10"/>
        <v/>
      </c>
      <c r="L62" s="488" t="e">
        <f t="shared" si="13"/>
        <v>#N/A</v>
      </c>
    </row>
    <row r="63" spans="1:14" ht="15" customHeight="1" x14ac:dyDescent="0.2">
      <c r="A63" s="490" t="s">
        <v>469</v>
      </c>
      <c r="B63" s="487">
        <v>68823</v>
      </c>
      <c r="C63" s="487">
        <v>11601</v>
      </c>
      <c r="D63" s="487">
        <v>7222</v>
      </c>
      <c r="E63" s="488">
        <f t="shared" si="11"/>
        <v>109.43741254293346</v>
      </c>
      <c r="F63" s="488">
        <f t="shared" si="11"/>
        <v>96.933489304812838</v>
      </c>
      <c r="G63" s="488">
        <f t="shared" si="11"/>
        <v>105.69296063222595</v>
      </c>
      <c r="H63" s="489" t="str">
        <f t="shared" si="14"/>
        <v/>
      </c>
      <c r="I63" s="488" t="str">
        <f t="shared" si="12"/>
        <v/>
      </c>
      <c r="J63" s="488" t="str">
        <f t="shared" si="10"/>
        <v/>
      </c>
      <c r="K63" s="488" t="str">
        <f t="shared" si="10"/>
        <v/>
      </c>
      <c r="L63" s="488" t="e">
        <f t="shared" si="13"/>
        <v>#N/A</v>
      </c>
    </row>
    <row r="64" spans="1:14" ht="15" customHeight="1" x14ac:dyDescent="0.2">
      <c r="A64" s="490" t="s">
        <v>470</v>
      </c>
      <c r="B64" s="487">
        <v>69397</v>
      </c>
      <c r="C64" s="487">
        <v>11881</v>
      </c>
      <c r="D64" s="487">
        <v>7360</v>
      </c>
      <c r="E64" s="488">
        <f t="shared" si="11"/>
        <v>110.35014629182038</v>
      </c>
      <c r="F64" s="488">
        <f t="shared" si="11"/>
        <v>99.273061497326196</v>
      </c>
      <c r="G64" s="488">
        <f t="shared" si="11"/>
        <v>107.71257134494365</v>
      </c>
      <c r="H64" s="489" t="str">
        <f t="shared" si="14"/>
        <v/>
      </c>
      <c r="I64" s="488" t="str">
        <f t="shared" si="12"/>
        <v/>
      </c>
      <c r="J64" s="488" t="str">
        <f t="shared" si="10"/>
        <v/>
      </c>
      <c r="K64" s="488" t="str">
        <f t="shared" si="10"/>
        <v/>
      </c>
      <c r="L64" s="488" t="e">
        <f t="shared" si="13"/>
        <v>#N/A</v>
      </c>
    </row>
    <row r="65" spans="1:12" ht="15" customHeight="1" x14ac:dyDescent="0.2">
      <c r="A65" s="490">
        <v>42979</v>
      </c>
      <c r="B65" s="487">
        <v>70798</v>
      </c>
      <c r="C65" s="487">
        <v>11585</v>
      </c>
      <c r="D65" s="487">
        <v>7677</v>
      </c>
      <c r="E65" s="488">
        <f t="shared" si="11"/>
        <v>112.5779162956367</v>
      </c>
      <c r="F65" s="488">
        <f t="shared" si="11"/>
        <v>96.799799465240639</v>
      </c>
      <c r="G65" s="488">
        <f t="shared" si="11"/>
        <v>112.35182204009952</v>
      </c>
      <c r="H65" s="489">
        <f t="shared" si="14"/>
        <v>42979</v>
      </c>
      <c r="I65" s="488">
        <f t="shared" si="12"/>
        <v>112.5779162956367</v>
      </c>
      <c r="J65" s="488">
        <f t="shared" si="10"/>
        <v>96.799799465240639</v>
      </c>
      <c r="K65" s="488">
        <f t="shared" si="10"/>
        <v>112.35182204009952</v>
      </c>
      <c r="L65" s="488" t="e">
        <f t="shared" si="13"/>
        <v>#N/A</v>
      </c>
    </row>
    <row r="66" spans="1:12" ht="15" customHeight="1" x14ac:dyDescent="0.2">
      <c r="A66" s="490" t="s">
        <v>471</v>
      </c>
      <c r="B66" s="487">
        <v>70343</v>
      </c>
      <c r="C66" s="487">
        <v>11731</v>
      </c>
      <c r="D66" s="487">
        <v>7615</v>
      </c>
      <c r="E66" s="488">
        <f t="shared" si="11"/>
        <v>111.85440783615317</v>
      </c>
      <c r="F66" s="488">
        <f t="shared" si="11"/>
        <v>98.019719251336895</v>
      </c>
      <c r="G66" s="488">
        <f t="shared" si="11"/>
        <v>111.44446070540026</v>
      </c>
      <c r="H66" s="489" t="str">
        <f t="shared" si="14"/>
        <v/>
      </c>
      <c r="I66" s="488" t="str">
        <f t="shared" si="12"/>
        <v/>
      </c>
      <c r="J66" s="488" t="str">
        <f t="shared" si="10"/>
        <v/>
      </c>
      <c r="K66" s="488" t="str">
        <f t="shared" si="10"/>
        <v/>
      </c>
      <c r="L66" s="488" t="e">
        <f t="shared" si="13"/>
        <v>#N/A</v>
      </c>
    </row>
    <row r="67" spans="1:12" ht="15" customHeight="1" x14ac:dyDescent="0.2">
      <c r="A67" s="490" t="s">
        <v>472</v>
      </c>
      <c r="B67" s="487">
        <v>70624</v>
      </c>
      <c r="C67" s="487">
        <v>11624</v>
      </c>
      <c r="D67" s="487">
        <v>7627</v>
      </c>
      <c r="E67" s="488">
        <f t="shared" si="11"/>
        <v>112.30123393970233</v>
      </c>
      <c r="F67" s="488">
        <f t="shared" si="11"/>
        <v>97.12566844919786</v>
      </c>
      <c r="G67" s="488">
        <f t="shared" si="11"/>
        <v>111.62007902824529</v>
      </c>
      <c r="H67" s="489" t="str">
        <f t="shared" si="14"/>
        <v/>
      </c>
      <c r="I67" s="488" t="str">
        <f t="shared" si="12"/>
        <v/>
      </c>
      <c r="J67" s="488" t="str">
        <f t="shared" si="12"/>
        <v/>
      </c>
      <c r="K67" s="488" t="str">
        <f t="shared" si="12"/>
        <v/>
      </c>
      <c r="L67" s="488" t="e">
        <f t="shared" si="13"/>
        <v>#N/A</v>
      </c>
    </row>
    <row r="68" spans="1:12" ht="15" customHeight="1" x14ac:dyDescent="0.2">
      <c r="A68" s="490" t="s">
        <v>473</v>
      </c>
      <c r="B68" s="487">
        <v>71087</v>
      </c>
      <c r="C68" s="487">
        <v>11913</v>
      </c>
      <c r="D68" s="487">
        <v>7905</v>
      </c>
      <c r="E68" s="488">
        <f t="shared" si="11"/>
        <v>113.0374634270449</v>
      </c>
      <c r="F68" s="488">
        <f t="shared" si="11"/>
        <v>99.54044117647058</v>
      </c>
      <c r="G68" s="488">
        <f t="shared" si="11"/>
        <v>115.68857017415483</v>
      </c>
      <c r="H68" s="489" t="str">
        <f t="shared" si="14"/>
        <v/>
      </c>
      <c r="I68" s="488" t="str">
        <f t="shared" si="12"/>
        <v/>
      </c>
      <c r="J68" s="488" t="str">
        <f t="shared" si="12"/>
        <v/>
      </c>
      <c r="K68" s="488" t="str">
        <f t="shared" si="12"/>
        <v/>
      </c>
      <c r="L68" s="488" t="e">
        <f t="shared" si="13"/>
        <v>#N/A</v>
      </c>
    </row>
    <row r="69" spans="1:12" ht="15" customHeight="1" x14ac:dyDescent="0.2">
      <c r="A69" s="490">
        <v>43344</v>
      </c>
      <c r="B69" s="487">
        <v>72675</v>
      </c>
      <c r="C69" s="487">
        <v>11502</v>
      </c>
      <c r="D69" s="487">
        <v>8208</v>
      </c>
      <c r="E69" s="488">
        <f t="shared" si="11"/>
        <v>115.56258745706654</v>
      </c>
      <c r="F69" s="488">
        <f t="shared" si="11"/>
        <v>96.106283422459896</v>
      </c>
      <c r="G69" s="488">
        <f t="shared" si="11"/>
        <v>120.12293282599151</v>
      </c>
      <c r="H69" s="489">
        <f t="shared" si="14"/>
        <v>43344</v>
      </c>
      <c r="I69" s="488">
        <f t="shared" si="12"/>
        <v>115.56258745706654</v>
      </c>
      <c r="J69" s="488">
        <f t="shared" si="12"/>
        <v>96.106283422459896</v>
      </c>
      <c r="K69" s="488">
        <f t="shared" si="12"/>
        <v>120.12293282599151</v>
      </c>
      <c r="L69" s="488" t="e">
        <f t="shared" si="13"/>
        <v>#N/A</v>
      </c>
    </row>
    <row r="70" spans="1:12" ht="15" customHeight="1" x14ac:dyDescent="0.2">
      <c r="A70" s="490" t="s">
        <v>474</v>
      </c>
      <c r="B70" s="487">
        <v>72061</v>
      </c>
      <c r="C70" s="487">
        <v>11700</v>
      </c>
      <c r="D70" s="487">
        <v>8090</v>
      </c>
      <c r="E70" s="488">
        <f t="shared" si="11"/>
        <v>114.58624856888437</v>
      </c>
      <c r="F70" s="488">
        <f t="shared" si="11"/>
        <v>97.76069518716578</v>
      </c>
      <c r="G70" s="488">
        <f t="shared" si="11"/>
        <v>118.3960193180155</v>
      </c>
      <c r="H70" s="489" t="str">
        <f t="shared" si="14"/>
        <v/>
      </c>
      <c r="I70" s="488" t="str">
        <f t="shared" si="12"/>
        <v/>
      </c>
      <c r="J70" s="488" t="str">
        <f t="shared" si="12"/>
        <v/>
      </c>
      <c r="K70" s="488" t="str">
        <f t="shared" si="12"/>
        <v/>
      </c>
      <c r="L70" s="488" t="e">
        <f t="shared" si="13"/>
        <v>#N/A</v>
      </c>
    </row>
    <row r="71" spans="1:12" ht="15" customHeight="1" x14ac:dyDescent="0.2">
      <c r="A71" s="490" t="s">
        <v>475</v>
      </c>
      <c r="B71" s="487">
        <v>72415</v>
      </c>
      <c r="C71" s="487">
        <v>11604</v>
      </c>
      <c r="D71" s="487">
        <v>8177</v>
      </c>
      <c r="E71" s="491">
        <f t="shared" ref="E71:G75" si="15">IF($A$51=37802,IF(COUNTBLANK(B$51:B$70)&gt;0,#N/A,IF(ISBLANK(B71)=FALSE,B71/B$51*100,#N/A)),IF(COUNTBLANK(B$51:B$75)&gt;0,#N/A,B71/B$51*100))</f>
        <v>115.14915405164736</v>
      </c>
      <c r="F71" s="491">
        <f t="shared" si="15"/>
        <v>96.958556149732615</v>
      </c>
      <c r="G71" s="491">
        <f t="shared" si="15"/>
        <v>119.66925215864188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72826</v>
      </c>
      <c r="C72" s="487">
        <v>11979</v>
      </c>
      <c r="D72" s="487">
        <v>8285</v>
      </c>
      <c r="E72" s="491">
        <f t="shared" si="15"/>
        <v>115.80269685790611</v>
      </c>
      <c r="F72" s="491">
        <f t="shared" si="15"/>
        <v>100.09191176470588</v>
      </c>
      <c r="G72" s="491">
        <f t="shared" si="15"/>
        <v>121.24981706424704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74341</v>
      </c>
      <c r="C73" s="487">
        <v>11424</v>
      </c>
      <c r="D73" s="487">
        <v>8535</v>
      </c>
      <c r="E73" s="491">
        <f t="shared" si="15"/>
        <v>118.2117415087139</v>
      </c>
      <c r="F73" s="491">
        <f t="shared" si="15"/>
        <v>95.454545454545453</v>
      </c>
      <c r="G73" s="491">
        <f t="shared" si="15"/>
        <v>124.90853212351823</v>
      </c>
      <c r="H73" s="492">
        <f>IF(A$51=37802,IF(ISERROR(L73)=TRUE,IF(ISBLANK(A73)=FALSE,IF(MONTH(A73)=MONTH(MAX(A$51:A$75)),A73,""),""),""),IF(ISERROR(L73)=TRUE,IF(MONTH(A73)=MONTH(MAX(A$51:A$75)),A73,""),""))</f>
        <v>43709</v>
      </c>
      <c r="I73" s="488">
        <f t="shared" si="12"/>
        <v>118.2117415087139</v>
      </c>
      <c r="J73" s="488">
        <f t="shared" si="12"/>
        <v>95.454545454545453</v>
      </c>
      <c r="K73" s="488">
        <f t="shared" si="12"/>
        <v>124.90853212351823</v>
      </c>
      <c r="L73" s="488" t="e">
        <f t="shared" si="13"/>
        <v>#N/A</v>
      </c>
    </row>
    <row r="74" spans="1:12" ht="15" customHeight="1" x14ac:dyDescent="0.2">
      <c r="A74" s="490" t="s">
        <v>477</v>
      </c>
      <c r="B74" s="487">
        <v>73391</v>
      </c>
      <c r="C74" s="487">
        <v>11460</v>
      </c>
      <c r="D74" s="487">
        <v>8369</v>
      </c>
      <c r="E74" s="491">
        <f t="shared" si="15"/>
        <v>116.70111945045161</v>
      </c>
      <c r="F74" s="491">
        <f t="shared" si="15"/>
        <v>95.755347593582883</v>
      </c>
      <c r="G74" s="491">
        <f t="shared" si="15"/>
        <v>122.47914532416215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73542</v>
      </c>
      <c r="C75" s="493">
        <v>11087</v>
      </c>
      <c r="D75" s="493">
        <v>8072</v>
      </c>
      <c r="E75" s="491">
        <f t="shared" si="15"/>
        <v>116.94122885129119</v>
      </c>
      <c r="F75" s="491">
        <f t="shared" si="15"/>
        <v>92.638703208556151</v>
      </c>
      <c r="G75" s="491">
        <f t="shared" si="15"/>
        <v>118.13259183374798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118.2117415087139</v>
      </c>
      <c r="J77" s="488">
        <f>IF(J75&lt;&gt;"",J75,IF(J74&lt;&gt;"",J74,IF(J73&lt;&gt;"",J73,IF(J72&lt;&gt;"",J72,IF(J71&lt;&gt;"",J71,IF(J70&lt;&gt;"",J70,""))))))</f>
        <v>95.454545454545453</v>
      </c>
      <c r="K77" s="488">
        <f>IF(K75&lt;&gt;"",K75,IF(K74&lt;&gt;"",K74,IF(K73&lt;&gt;"",K73,IF(K72&lt;&gt;"",K72,IF(K71&lt;&gt;"",K71,IF(K70&lt;&gt;"",K70,""))))))</f>
        <v>124.90853212351823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+18,2%</v>
      </c>
      <c r="J79" s="488" t="str">
        <f>"GeB - ausschließlich: "&amp;IF(J77&gt;100,"+","")&amp;TEXT(J77-100,"0,0")&amp;"%"</f>
        <v>GeB - ausschließlich: -4,5%</v>
      </c>
      <c r="K79" s="488" t="str">
        <f>"GeB - im Nebenjob: "&amp;IF(K77&gt;100,"+","")&amp;TEXT(K77-100,"0,0")&amp;"%"</f>
        <v>GeB - im Nebenjob: +24,9%</v>
      </c>
    </row>
    <row r="81" spans="9:9" ht="15" customHeight="1" x14ac:dyDescent="0.2">
      <c r="I81" s="488" t="str">
        <f>IF(ISERROR(HLOOKUP(1,I$78:K$79,2,FALSE)),"",HLOOKUP(1,I$78:K$79,2,FALSE))</f>
        <v>GeB - im Nebenjob: +24,9%</v>
      </c>
    </row>
    <row r="82" spans="9:9" ht="15" customHeight="1" x14ac:dyDescent="0.2">
      <c r="I82" s="488" t="str">
        <f>IF(ISERROR(HLOOKUP(2,I$78:K$79,2,FALSE)),"",HLOOKUP(2,I$78:K$79,2,FALSE))</f>
        <v>SvB: +18,2%</v>
      </c>
    </row>
    <row r="83" spans="9:9" ht="15" customHeight="1" x14ac:dyDescent="0.2">
      <c r="I83" s="488" t="str">
        <f>IF(ISERROR(HLOOKUP(3,I$78:K$79,2,FALSE)),"",HLOOKUP(3,I$78:K$79,2,FALSE))</f>
        <v>GeB - ausschließlich: -4,5%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73542</v>
      </c>
      <c r="E12" s="114">
        <v>73391</v>
      </c>
      <c r="F12" s="114">
        <v>74341</v>
      </c>
      <c r="G12" s="114">
        <v>72826</v>
      </c>
      <c r="H12" s="114">
        <v>72415</v>
      </c>
      <c r="I12" s="115">
        <v>1127</v>
      </c>
      <c r="J12" s="116">
        <v>1.5563073948767521</v>
      </c>
      <c r="N12" s="117"/>
    </row>
    <row r="13" spans="1:15" s="110" customFormat="1" ht="13.5" customHeight="1" x14ac:dyDescent="0.2">
      <c r="A13" s="118" t="s">
        <v>105</v>
      </c>
      <c r="B13" s="119" t="s">
        <v>106</v>
      </c>
      <c r="C13" s="113">
        <v>59.043811699437057</v>
      </c>
      <c r="D13" s="114">
        <v>43422</v>
      </c>
      <c r="E13" s="114">
        <v>43229</v>
      </c>
      <c r="F13" s="114">
        <v>43981</v>
      </c>
      <c r="G13" s="114">
        <v>43171</v>
      </c>
      <c r="H13" s="114">
        <v>42928</v>
      </c>
      <c r="I13" s="115">
        <v>494</v>
      </c>
      <c r="J13" s="116">
        <v>1.1507640700708162</v>
      </c>
    </row>
    <row r="14" spans="1:15" s="110" customFormat="1" ht="13.5" customHeight="1" x14ac:dyDescent="0.2">
      <c r="A14" s="120"/>
      <c r="B14" s="119" t="s">
        <v>107</v>
      </c>
      <c r="C14" s="113">
        <v>40.956188300562943</v>
      </c>
      <c r="D14" s="114">
        <v>30120</v>
      </c>
      <c r="E14" s="114">
        <v>30162</v>
      </c>
      <c r="F14" s="114">
        <v>30360</v>
      </c>
      <c r="G14" s="114">
        <v>29655</v>
      </c>
      <c r="H14" s="114">
        <v>29487</v>
      </c>
      <c r="I14" s="115">
        <v>633</v>
      </c>
      <c r="J14" s="116">
        <v>2.146708719096551</v>
      </c>
    </row>
    <row r="15" spans="1:15" s="110" customFormat="1" ht="13.5" customHeight="1" x14ac:dyDescent="0.2">
      <c r="A15" s="118" t="s">
        <v>105</v>
      </c>
      <c r="B15" s="121" t="s">
        <v>108</v>
      </c>
      <c r="C15" s="113">
        <v>12.813086399608387</v>
      </c>
      <c r="D15" s="114">
        <v>9423</v>
      </c>
      <c r="E15" s="114">
        <v>9726</v>
      </c>
      <c r="F15" s="114">
        <v>10133</v>
      </c>
      <c r="G15" s="114">
        <v>9178</v>
      </c>
      <c r="H15" s="114">
        <v>9478</v>
      </c>
      <c r="I15" s="115">
        <v>-55</v>
      </c>
      <c r="J15" s="116">
        <v>-0.58029120067524798</v>
      </c>
    </row>
    <row r="16" spans="1:15" s="110" customFormat="1" ht="13.5" customHeight="1" x14ac:dyDescent="0.2">
      <c r="A16" s="118"/>
      <c r="B16" s="121" t="s">
        <v>109</v>
      </c>
      <c r="C16" s="113">
        <v>67.664735797231515</v>
      </c>
      <c r="D16" s="114">
        <v>49762</v>
      </c>
      <c r="E16" s="114">
        <v>49485</v>
      </c>
      <c r="F16" s="114">
        <v>50126</v>
      </c>
      <c r="G16" s="114">
        <v>49893</v>
      </c>
      <c r="H16" s="114">
        <v>49455</v>
      </c>
      <c r="I16" s="115">
        <v>307</v>
      </c>
      <c r="J16" s="116">
        <v>0.62076635325042973</v>
      </c>
    </row>
    <row r="17" spans="1:10" s="110" customFormat="1" ht="13.5" customHeight="1" x14ac:dyDescent="0.2">
      <c r="A17" s="118"/>
      <c r="B17" s="121" t="s">
        <v>110</v>
      </c>
      <c r="C17" s="113">
        <v>18.275271273557966</v>
      </c>
      <c r="D17" s="114">
        <v>13440</v>
      </c>
      <c r="E17" s="114">
        <v>13276</v>
      </c>
      <c r="F17" s="114">
        <v>13201</v>
      </c>
      <c r="G17" s="114">
        <v>12914</v>
      </c>
      <c r="H17" s="114">
        <v>12681</v>
      </c>
      <c r="I17" s="115">
        <v>759</v>
      </c>
      <c r="J17" s="116">
        <v>5.9853323870357231</v>
      </c>
    </row>
    <row r="18" spans="1:10" s="110" customFormat="1" ht="13.5" customHeight="1" x14ac:dyDescent="0.2">
      <c r="A18" s="120"/>
      <c r="B18" s="121" t="s">
        <v>111</v>
      </c>
      <c r="C18" s="113">
        <v>1.2469065296021322</v>
      </c>
      <c r="D18" s="114">
        <v>917</v>
      </c>
      <c r="E18" s="114">
        <v>904</v>
      </c>
      <c r="F18" s="114">
        <v>881</v>
      </c>
      <c r="G18" s="114">
        <v>841</v>
      </c>
      <c r="H18" s="114">
        <v>801</v>
      </c>
      <c r="I18" s="115">
        <v>116</v>
      </c>
      <c r="J18" s="116">
        <v>14.481897627965044</v>
      </c>
    </row>
    <row r="19" spans="1:10" s="110" customFormat="1" ht="13.5" customHeight="1" x14ac:dyDescent="0.2">
      <c r="A19" s="120"/>
      <c r="B19" s="121" t="s">
        <v>112</v>
      </c>
      <c r="C19" s="113">
        <v>0.34674063800277394</v>
      </c>
      <c r="D19" s="114">
        <v>255</v>
      </c>
      <c r="E19" s="114">
        <v>242</v>
      </c>
      <c r="F19" s="114">
        <v>249</v>
      </c>
      <c r="G19" s="114">
        <v>203</v>
      </c>
      <c r="H19" s="114">
        <v>184</v>
      </c>
      <c r="I19" s="115">
        <v>71</v>
      </c>
      <c r="J19" s="116">
        <v>38.586956521739133</v>
      </c>
    </row>
    <row r="20" spans="1:10" s="110" customFormat="1" ht="13.5" customHeight="1" x14ac:dyDescent="0.2">
      <c r="A20" s="118" t="s">
        <v>113</v>
      </c>
      <c r="B20" s="122" t="s">
        <v>114</v>
      </c>
      <c r="C20" s="113">
        <v>76.112969459628516</v>
      </c>
      <c r="D20" s="114">
        <v>55975</v>
      </c>
      <c r="E20" s="114">
        <v>55849</v>
      </c>
      <c r="F20" s="114">
        <v>56920</v>
      </c>
      <c r="G20" s="114">
        <v>55613</v>
      </c>
      <c r="H20" s="114">
        <v>55483</v>
      </c>
      <c r="I20" s="115">
        <v>492</v>
      </c>
      <c r="J20" s="116">
        <v>0.88675810608654904</v>
      </c>
    </row>
    <row r="21" spans="1:10" s="110" customFormat="1" ht="13.5" customHeight="1" x14ac:dyDescent="0.2">
      <c r="A21" s="120"/>
      <c r="B21" s="122" t="s">
        <v>115</v>
      </c>
      <c r="C21" s="113">
        <v>23.887030540371487</v>
      </c>
      <c r="D21" s="114">
        <v>17567</v>
      </c>
      <c r="E21" s="114">
        <v>17542</v>
      </c>
      <c r="F21" s="114">
        <v>17421</v>
      </c>
      <c r="G21" s="114">
        <v>17213</v>
      </c>
      <c r="H21" s="114">
        <v>16932</v>
      </c>
      <c r="I21" s="115">
        <v>635</v>
      </c>
      <c r="J21" s="116">
        <v>3.7502952988424285</v>
      </c>
    </row>
    <row r="22" spans="1:10" s="110" customFormat="1" ht="13.5" customHeight="1" x14ac:dyDescent="0.2">
      <c r="A22" s="118" t="s">
        <v>113</v>
      </c>
      <c r="B22" s="122" t="s">
        <v>116</v>
      </c>
      <c r="C22" s="113">
        <v>84.910663294443992</v>
      </c>
      <c r="D22" s="114">
        <v>62445</v>
      </c>
      <c r="E22" s="114">
        <v>62735</v>
      </c>
      <c r="F22" s="114">
        <v>63199</v>
      </c>
      <c r="G22" s="114">
        <v>62070</v>
      </c>
      <c r="H22" s="114">
        <v>62166</v>
      </c>
      <c r="I22" s="115">
        <v>279</v>
      </c>
      <c r="J22" s="116">
        <v>0.44879837853489046</v>
      </c>
    </row>
    <row r="23" spans="1:10" s="110" customFormat="1" ht="13.5" customHeight="1" x14ac:dyDescent="0.2">
      <c r="A23" s="123"/>
      <c r="B23" s="124" t="s">
        <v>117</v>
      </c>
      <c r="C23" s="125">
        <v>15.041744853281118</v>
      </c>
      <c r="D23" s="114">
        <v>11062</v>
      </c>
      <c r="E23" s="114">
        <v>10618</v>
      </c>
      <c r="F23" s="114">
        <v>11102</v>
      </c>
      <c r="G23" s="114">
        <v>10720</v>
      </c>
      <c r="H23" s="114">
        <v>10214</v>
      </c>
      <c r="I23" s="115">
        <v>848</v>
      </c>
      <c r="J23" s="116">
        <v>8.302330135108674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19159</v>
      </c>
      <c r="E26" s="114">
        <v>19829</v>
      </c>
      <c r="F26" s="114">
        <v>19959</v>
      </c>
      <c r="G26" s="114">
        <v>20264</v>
      </c>
      <c r="H26" s="140">
        <v>19781</v>
      </c>
      <c r="I26" s="115">
        <v>-622</v>
      </c>
      <c r="J26" s="116">
        <v>-3.1444315252009503</v>
      </c>
    </row>
    <row r="27" spans="1:10" s="110" customFormat="1" ht="13.5" customHeight="1" x14ac:dyDescent="0.2">
      <c r="A27" s="118" t="s">
        <v>105</v>
      </c>
      <c r="B27" s="119" t="s">
        <v>106</v>
      </c>
      <c r="C27" s="113">
        <v>42.450023487655933</v>
      </c>
      <c r="D27" s="115">
        <v>8133</v>
      </c>
      <c r="E27" s="114">
        <v>8260</v>
      </c>
      <c r="F27" s="114">
        <v>8355</v>
      </c>
      <c r="G27" s="114">
        <v>8417</v>
      </c>
      <c r="H27" s="140">
        <v>8236</v>
      </c>
      <c r="I27" s="115">
        <v>-103</v>
      </c>
      <c r="J27" s="116">
        <v>-1.2506070908207867</v>
      </c>
    </row>
    <row r="28" spans="1:10" s="110" customFormat="1" ht="13.5" customHeight="1" x14ac:dyDescent="0.2">
      <c r="A28" s="120"/>
      <c r="B28" s="119" t="s">
        <v>107</v>
      </c>
      <c r="C28" s="113">
        <v>57.549976512344067</v>
      </c>
      <c r="D28" s="115">
        <v>11026</v>
      </c>
      <c r="E28" s="114">
        <v>11569</v>
      </c>
      <c r="F28" s="114">
        <v>11604</v>
      </c>
      <c r="G28" s="114">
        <v>11847</v>
      </c>
      <c r="H28" s="140">
        <v>11545</v>
      </c>
      <c r="I28" s="115">
        <v>-519</v>
      </c>
      <c r="J28" s="116">
        <v>-4.4954525768731051</v>
      </c>
    </row>
    <row r="29" spans="1:10" s="110" customFormat="1" ht="13.5" customHeight="1" x14ac:dyDescent="0.2">
      <c r="A29" s="118" t="s">
        <v>105</v>
      </c>
      <c r="B29" s="121" t="s">
        <v>108</v>
      </c>
      <c r="C29" s="113">
        <v>19.875776397515526</v>
      </c>
      <c r="D29" s="115">
        <v>3808</v>
      </c>
      <c r="E29" s="114">
        <v>4076</v>
      </c>
      <c r="F29" s="114">
        <v>4038</v>
      </c>
      <c r="G29" s="114">
        <v>4335</v>
      </c>
      <c r="H29" s="140">
        <v>4017</v>
      </c>
      <c r="I29" s="115">
        <v>-209</v>
      </c>
      <c r="J29" s="116">
        <v>-5.2028877271595722</v>
      </c>
    </row>
    <row r="30" spans="1:10" s="110" customFormat="1" ht="13.5" customHeight="1" x14ac:dyDescent="0.2">
      <c r="A30" s="118"/>
      <c r="B30" s="121" t="s">
        <v>109</v>
      </c>
      <c r="C30" s="113">
        <v>47.272822172347198</v>
      </c>
      <c r="D30" s="115">
        <v>9057</v>
      </c>
      <c r="E30" s="114">
        <v>9388</v>
      </c>
      <c r="F30" s="114">
        <v>9486</v>
      </c>
      <c r="G30" s="114">
        <v>9555</v>
      </c>
      <c r="H30" s="140">
        <v>9560</v>
      </c>
      <c r="I30" s="115">
        <v>-503</v>
      </c>
      <c r="J30" s="116">
        <v>-5.2615062761506275</v>
      </c>
    </row>
    <row r="31" spans="1:10" s="110" customFormat="1" ht="13.5" customHeight="1" x14ac:dyDescent="0.2">
      <c r="A31" s="118"/>
      <c r="B31" s="121" t="s">
        <v>110</v>
      </c>
      <c r="C31" s="113">
        <v>17.537449762513702</v>
      </c>
      <c r="D31" s="115">
        <v>3360</v>
      </c>
      <c r="E31" s="114">
        <v>3394</v>
      </c>
      <c r="F31" s="114">
        <v>3472</v>
      </c>
      <c r="G31" s="114">
        <v>3456</v>
      </c>
      <c r="H31" s="140">
        <v>3356</v>
      </c>
      <c r="I31" s="115">
        <v>4</v>
      </c>
      <c r="J31" s="116">
        <v>0.11918951132300358</v>
      </c>
    </row>
    <row r="32" spans="1:10" s="110" customFormat="1" ht="13.5" customHeight="1" x14ac:dyDescent="0.2">
      <c r="A32" s="120"/>
      <c r="B32" s="121" t="s">
        <v>111</v>
      </c>
      <c r="C32" s="113">
        <v>15.313951667623572</v>
      </c>
      <c r="D32" s="115">
        <v>2934</v>
      </c>
      <c r="E32" s="114">
        <v>2971</v>
      </c>
      <c r="F32" s="114">
        <v>2963</v>
      </c>
      <c r="G32" s="114">
        <v>2918</v>
      </c>
      <c r="H32" s="140">
        <v>2848</v>
      </c>
      <c r="I32" s="115">
        <v>86</v>
      </c>
      <c r="J32" s="116">
        <v>3.0196629213483148</v>
      </c>
    </row>
    <row r="33" spans="1:10" s="110" customFormat="1" ht="13.5" customHeight="1" x14ac:dyDescent="0.2">
      <c r="A33" s="120"/>
      <c r="B33" s="121" t="s">
        <v>112</v>
      </c>
      <c r="C33" s="113">
        <v>1.5188684169319902</v>
      </c>
      <c r="D33" s="115">
        <v>291</v>
      </c>
      <c r="E33" s="114">
        <v>281</v>
      </c>
      <c r="F33" s="114">
        <v>312</v>
      </c>
      <c r="G33" s="114">
        <v>268</v>
      </c>
      <c r="H33" s="140">
        <v>256</v>
      </c>
      <c r="I33" s="115">
        <v>35</v>
      </c>
      <c r="J33" s="116">
        <v>13.671875</v>
      </c>
    </row>
    <row r="34" spans="1:10" s="110" customFormat="1" ht="13.5" customHeight="1" x14ac:dyDescent="0.2">
      <c r="A34" s="118" t="s">
        <v>113</v>
      </c>
      <c r="B34" s="122" t="s">
        <v>116</v>
      </c>
      <c r="C34" s="113">
        <v>90.792838874680314</v>
      </c>
      <c r="D34" s="115">
        <v>17395</v>
      </c>
      <c r="E34" s="114">
        <v>18065</v>
      </c>
      <c r="F34" s="114">
        <v>18211</v>
      </c>
      <c r="G34" s="114">
        <v>18560</v>
      </c>
      <c r="H34" s="140">
        <v>18100</v>
      </c>
      <c r="I34" s="115">
        <v>-705</v>
      </c>
      <c r="J34" s="116">
        <v>-3.8950276243093924</v>
      </c>
    </row>
    <row r="35" spans="1:10" s="110" customFormat="1" ht="13.5" customHeight="1" x14ac:dyDescent="0.2">
      <c r="A35" s="118"/>
      <c r="B35" s="119" t="s">
        <v>117</v>
      </c>
      <c r="C35" s="113">
        <v>9.081893627016024</v>
      </c>
      <c r="D35" s="115">
        <v>1740</v>
      </c>
      <c r="E35" s="114">
        <v>1735</v>
      </c>
      <c r="F35" s="114">
        <v>1720</v>
      </c>
      <c r="G35" s="114">
        <v>1676</v>
      </c>
      <c r="H35" s="140">
        <v>1655</v>
      </c>
      <c r="I35" s="115">
        <v>85</v>
      </c>
      <c r="J35" s="116">
        <v>5.1359516616314203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11087</v>
      </c>
      <c r="E37" s="114">
        <v>11460</v>
      </c>
      <c r="F37" s="114">
        <v>11424</v>
      </c>
      <c r="G37" s="114">
        <v>11979</v>
      </c>
      <c r="H37" s="140">
        <v>11604</v>
      </c>
      <c r="I37" s="115">
        <v>-517</v>
      </c>
      <c r="J37" s="116">
        <v>-4.4553602206135814</v>
      </c>
    </row>
    <row r="38" spans="1:10" s="110" customFormat="1" ht="13.5" customHeight="1" x14ac:dyDescent="0.2">
      <c r="A38" s="118" t="s">
        <v>105</v>
      </c>
      <c r="B38" s="119" t="s">
        <v>106</v>
      </c>
      <c r="C38" s="113">
        <v>36.466131505366647</v>
      </c>
      <c r="D38" s="115">
        <v>4043</v>
      </c>
      <c r="E38" s="114">
        <v>4108</v>
      </c>
      <c r="F38" s="114">
        <v>4082</v>
      </c>
      <c r="G38" s="114">
        <v>4275</v>
      </c>
      <c r="H38" s="140">
        <v>4167</v>
      </c>
      <c r="I38" s="115">
        <v>-124</v>
      </c>
      <c r="J38" s="116">
        <v>-2.9757619390448764</v>
      </c>
    </row>
    <row r="39" spans="1:10" s="110" customFormat="1" ht="13.5" customHeight="1" x14ac:dyDescent="0.2">
      <c r="A39" s="120"/>
      <c r="B39" s="119" t="s">
        <v>107</v>
      </c>
      <c r="C39" s="113">
        <v>63.533868494633353</v>
      </c>
      <c r="D39" s="115">
        <v>7044</v>
      </c>
      <c r="E39" s="114">
        <v>7352</v>
      </c>
      <c r="F39" s="114">
        <v>7342</v>
      </c>
      <c r="G39" s="114">
        <v>7704</v>
      </c>
      <c r="H39" s="140">
        <v>7437</v>
      </c>
      <c r="I39" s="115">
        <v>-393</v>
      </c>
      <c r="J39" s="116">
        <v>-5.2843888664784187</v>
      </c>
    </row>
    <row r="40" spans="1:10" s="110" customFormat="1" ht="13.5" customHeight="1" x14ac:dyDescent="0.2">
      <c r="A40" s="118" t="s">
        <v>105</v>
      </c>
      <c r="B40" s="121" t="s">
        <v>108</v>
      </c>
      <c r="C40" s="113">
        <v>24.37088482005953</v>
      </c>
      <c r="D40" s="115">
        <v>2702</v>
      </c>
      <c r="E40" s="114">
        <v>2836</v>
      </c>
      <c r="F40" s="114">
        <v>2730</v>
      </c>
      <c r="G40" s="114">
        <v>3167</v>
      </c>
      <c r="H40" s="140">
        <v>2868</v>
      </c>
      <c r="I40" s="115">
        <v>-166</v>
      </c>
      <c r="J40" s="116">
        <v>-5.7880055788005578</v>
      </c>
    </row>
    <row r="41" spans="1:10" s="110" customFormat="1" ht="13.5" customHeight="1" x14ac:dyDescent="0.2">
      <c r="A41" s="118"/>
      <c r="B41" s="121" t="s">
        <v>109</v>
      </c>
      <c r="C41" s="113">
        <v>31.649679805177236</v>
      </c>
      <c r="D41" s="115">
        <v>3509</v>
      </c>
      <c r="E41" s="114">
        <v>3672</v>
      </c>
      <c r="F41" s="114">
        <v>3717</v>
      </c>
      <c r="G41" s="114">
        <v>3858</v>
      </c>
      <c r="H41" s="140">
        <v>3877</v>
      </c>
      <c r="I41" s="115">
        <v>-368</v>
      </c>
      <c r="J41" s="116">
        <v>-9.491875161207119</v>
      </c>
    </row>
    <row r="42" spans="1:10" s="110" customFormat="1" ht="13.5" customHeight="1" x14ac:dyDescent="0.2">
      <c r="A42" s="118"/>
      <c r="B42" s="121" t="s">
        <v>110</v>
      </c>
      <c r="C42" s="113">
        <v>18.174438531613603</v>
      </c>
      <c r="D42" s="115">
        <v>2015</v>
      </c>
      <c r="E42" s="114">
        <v>2065</v>
      </c>
      <c r="F42" s="114">
        <v>2101</v>
      </c>
      <c r="G42" s="114">
        <v>2113</v>
      </c>
      <c r="H42" s="140">
        <v>2087</v>
      </c>
      <c r="I42" s="115">
        <v>-72</v>
      </c>
      <c r="J42" s="116">
        <v>-3.4499281264973645</v>
      </c>
    </row>
    <row r="43" spans="1:10" s="110" customFormat="1" ht="13.5" customHeight="1" x14ac:dyDescent="0.2">
      <c r="A43" s="120"/>
      <c r="B43" s="121" t="s">
        <v>111</v>
      </c>
      <c r="C43" s="113">
        <v>25.804996843149635</v>
      </c>
      <c r="D43" s="115">
        <v>2861</v>
      </c>
      <c r="E43" s="114">
        <v>2887</v>
      </c>
      <c r="F43" s="114">
        <v>2876</v>
      </c>
      <c r="G43" s="114">
        <v>2841</v>
      </c>
      <c r="H43" s="140">
        <v>2772</v>
      </c>
      <c r="I43" s="115">
        <v>89</v>
      </c>
      <c r="J43" s="116">
        <v>3.2106782106782106</v>
      </c>
    </row>
    <row r="44" spans="1:10" s="110" customFormat="1" ht="13.5" customHeight="1" x14ac:dyDescent="0.2">
      <c r="A44" s="120"/>
      <c r="B44" s="121" t="s">
        <v>112</v>
      </c>
      <c r="C44" s="113">
        <v>2.3992062776224405</v>
      </c>
      <c r="D44" s="115">
        <v>266</v>
      </c>
      <c r="E44" s="114">
        <v>252</v>
      </c>
      <c r="F44" s="114">
        <v>282</v>
      </c>
      <c r="G44" s="114">
        <v>246</v>
      </c>
      <c r="H44" s="140">
        <v>237</v>
      </c>
      <c r="I44" s="115">
        <v>29</v>
      </c>
      <c r="J44" s="116">
        <v>12.236286919831224</v>
      </c>
    </row>
    <row r="45" spans="1:10" s="110" customFormat="1" ht="13.5" customHeight="1" x14ac:dyDescent="0.2">
      <c r="A45" s="118" t="s">
        <v>113</v>
      </c>
      <c r="B45" s="122" t="s">
        <v>116</v>
      </c>
      <c r="C45" s="113">
        <v>91.386308288987095</v>
      </c>
      <c r="D45" s="115">
        <v>10132</v>
      </c>
      <c r="E45" s="114">
        <v>10481</v>
      </c>
      <c r="F45" s="114">
        <v>10431</v>
      </c>
      <c r="G45" s="114">
        <v>10979</v>
      </c>
      <c r="H45" s="140">
        <v>10612</v>
      </c>
      <c r="I45" s="115">
        <v>-480</v>
      </c>
      <c r="J45" s="116">
        <v>-4.523181304183943</v>
      </c>
    </row>
    <row r="46" spans="1:10" s="110" customFormat="1" ht="13.5" customHeight="1" x14ac:dyDescent="0.2">
      <c r="A46" s="118"/>
      <c r="B46" s="119" t="s">
        <v>117</v>
      </c>
      <c r="C46" s="113">
        <v>8.3972219716785421</v>
      </c>
      <c r="D46" s="115">
        <v>931</v>
      </c>
      <c r="E46" s="114">
        <v>950</v>
      </c>
      <c r="F46" s="114">
        <v>965</v>
      </c>
      <c r="G46" s="114">
        <v>972</v>
      </c>
      <c r="H46" s="140">
        <v>966</v>
      </c>
      <c r="I46" s="115">
        <v>-35</v>
      </c>
      <c r="J46" s="116">
        <v>-3.6231884057971016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8072</v>
      </c>
      <c r="E48" s="114">
        <v>8369</v>
      </c>
      <c r="F48" s="114">
        <v>8535</v>
      </c>
      <c r="G48" s="114">
        <v>8285</v>
      </c>
      <c r="H48" s="140">
        <v>8177</v>
      </c>
      <c r="I48" s="115">
        <v>-105</v>
      </c>
      <c r="J48" s="116">
        <v>-1.284089519383637</v>
      </c>
    </row>
    <row r="49" spans="1:12" s="110" customFormat="1" ht="13.5" customHeight="1" x14ac:dyDescent="0.2">
      <c r="A49" s="118" t="s">
        <v>105</v>
      </c>
      <c r="B49" s="119" t="s">
        <v>106</v>
      </c>
      <c r="C49" s="113">
        <v>50.668979187314171</v>
      </c>
      <c r="D49" s="115">
        <v>4090</v>
      </c>
      <c r="E49" s="114">
        <v>4152</v>
      </c>
      <c r="F49" s="114">
        <v>4273</v>
      </c>
      <c r="G49" s="114">
        <v>4142</v>
      </c>
      <c r="H49" s="140">
        <v>4069</v>
      </c>
      <c r="I49" s="115">
        <v>21</v>
      </c>
      <c r="J49" s="116">
        <v>0.51609732120914231</v>
      </c>
    </row>
    <row r="50" spans="1:12" s="110" customFormat="1" ht="13.5" customHeight="1" x14ac:dyDescent="0.2">
      <c r="A50" s="120"/>
      <c r="B50" s="119" t="s">
        <v>107</v>
      </c>
      <c r="C50" s="113">
        <v>49.331020812685829</v>
      </c>
      <c r="D50" s="115">
        <v>3982</v>
      </c>
      <c r="E50" s="114">
        <v>4217</v>
      </c>
      <c r="F50" s="114">
        <v>4262</v>
      </c>
      <c r="G50" s="114">
        <v>4143</v>
      </c>
      <c r="H50" s="140">
        <v>4108</v>
      </c>
      <c r="I50" s="115">
        <v>-126</v>
      </c>
      <c r="J50" s="116">
        <v>-3.0671859785783835</v>
      </c>
    </row>
    <row r="51" spans="1:12" s="110" customFormat="1" ht="13.5" customHeight="1" x14ac:dyDescent="0.2">
      <c r="A51" s="118" t="s">
        <v>105</v>
      </c>
      <c r="B51" s="121" t="s">
        <v>108</v>
      </c>
      <c r="C51" s="113">
        <v>13.701684836471754</v>
      </c>
      <c r="D51" s="115">
        <v>1106</v>
      </c>
      <c r="E51" s="114">
        <v>1240</v>
      </c>
      <c r="F51" s="114">
        <v>1308</v>
      </c>
      <c r="G51" s="114">
        <v>1168</v>
      </c>
      <c r="H51" s="140">
        <v>1149</v>
      </c>
      <c r="I51" s="115">
        <v>-43</v>
      </c>
      <c r="J51" s="116">
        <v>-3.7423846823324629</v>
      </c>
    </row>
    <row r="52" spans="1:12" s="110" customFormat="1" ht="13.5" customHeight="1" x14ac:dyDescent="0.2">
      <c r="A52" s="118"/>
      <c r="B52" s="121" t="s">
        <v>109</v>
      </c>
      <c r="C52" s="113">
        <v>68.73141724479683</v>
      </c>
      <c r="D52" s="115">
        <v>5548</v>
      </c>
      <c r="E52" s="114">
        <v>5716</v>
      </c>
      <c r="F52" s="114">
        <v>5769</v>
      </c>
      <c r="G52" s="114">
        <v>5697</v>
      </c>
      <c r="H52" s="140">
        <v>5683</v>
      </c>
      <c r="I52" s="115">
        <v>-135</v>
      </c>
      <c r="J52" s="116">
        <v>-2.375505894773887</v>
      </c>
    </row>
    <row r="53" spans="1:12" s="110" customFormat="1" ht="13.5" customHeight="1" x14ac:dyDescent="0.2">
      <c r="A53" s="118"/>
      <c r="B53" s="121" t="s">
        <v>110</v>
      </c>
      <c r="C53" s="113">
        <v>16.662537165510408</v>
      </c>
      <c r="D53" s="115">
        <v>1345</v>
      </c>
      <c r="E53" s="114">
        <v>1329</v>
      </c>
      <c r="F53" s="114">
        <v>1371</v>
      </c>
      <c r="G53" s="114">
        <v>1343</v>
      </c>
      <c r="H53" s="140">
        <v>1269</v>
      </c>
      <c r="I53" s="115">
        <v>76</v>
      </c>
      <c r="J53" s="116">
        <v>5.9889676910953504</v>
      </c>
    </row>
    <row r="54" spans="1:12" s="110" customFormat="1" ht="13.5" customHeight="1" x14ac:dyDescent="0.2">
      <c r="A54" s="120"/>
      <c r="B54" s="121" t="s">
        <v>111</v>
      </c>
      <c r="C54" s="113">
        <v>0.90436075322101095</v>
      </c>
      <c r="D54" s="115">
        <v>73</v>
      </c>
      <c r="E54" s="114">
        <v>84</v>
      </c>
      <c r="F54" s="114">
        <v>87</v>
      </c>
      <c r="G54" s="114">
        <v>77</v>
      </c>
      <c r="H54" s="140">
        <v>76</v>
      </c>
      <c r="I54" s="115">
        <v>-3</v>
      </c>
      <c r="J54" s="116">
        <v>-3.9473684210526314</v>
      </c>
    </row>
    <row r="55" spans="1:12" s="110" customFormat="1" ht="13.5" customHeight="1" x14ac:dyDescent="0.2">
      <c r="A55" s="120"/>
      <c r="B55" s="121" t="s">
        <v>112</v>
      </c>
      <c r="C55" s="113">
        <v>0.30971258671952429</v>
      </c>
      <c r="D55" s="115">
        <v>25</v>
      </c>
      <c r="E55" s="114">
        <v>29</v>
      </c>
      <c r="F55" s="114">
        <v>30</v>
      </c>
      <c r="G55" s="114">
        <v>22</v>
      </c>
      <c r="H55" s="140">
        <v>19</v>
      </c>
      <c r="I55" s="115">
        <v>6</v>
      </c>
      <c r="J55" s="116">
        <v>31.578947368421051</v>
      </c>
    </row>
    <row r="56" spans="1:12" s="110" customFormat="1" ht="13.5" customHeight="1" x14ac:dyDescent="0.2">
      <c r="A56" s="118" t="s">
        <v>113</v>
      </c>
      <c r="B56" s="122" t="s">
        <v>116</v>
      </c>
      <c r="C56" s="113">
        <v>89.977700693756191</v>
      </c>
      <c r="D56" s="115">
        <v>7263</v>
      </c>
      <c r="E56" s="114">
        <v>7584</v>
      </c>
      <c r="F56" s="114">
        <v>7780</v>
      </c>
      <c r="G56" s="114">
        <v>7581</v>
      </c>
      <c r="H56" s="140">
        <v>7488</v>
      </c>
      <c r="I56" s="115">
        <v>-225</v>
      </c>
      <c r="J56" s="116">
        <v>-3.0048076923076925</v>
      </c>
    </row>
    <row r="57" spans="1:12" s="110" customFormat="1" ht="13.5" customHeight="1" x14ac:dyDescent="0.2">
      <c r="A57" s="142"/>
      <c r="B57" s="124" t="s">
        <v>117</v>
      </c>
      <c r="C57" s="125">
        <v>10.022299306243806</v>
      </c>
      <c r="D57" s="143">
        <v>809</v>
      </c>
      <c r="E57" s="144">
        <v>785</v>
      </c>
      <c r="F57" s="144">
        <v>755</v>
      </c>
      <c r="G57" s="144">
        <v>704</v>
      </c>
      <c r="H57" s="145">
        <v>689</v>
      </c>
      <c r="I57" s="143">
        <v>120</v>
      </c>
      <c r="J57" s="146">
        <v>17.416545718432509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73542</v>
      </c>
      <c r="E12" s="236">
        <v>73391</v>
      </c>
      <c r="F12" s="114">
        <v>74341</v>
      </c>
      <c r="G12" s="114">
        <v>72826</v>
      </c>
      <c r="H12" s="140">
        <v>72415</v>
      </c>
      <c r="I12" s="115">
        <v>1127</v>
      </c>
      <c r="J12" s="116">
        <v>1.5563073948767521</v>
      </c>
    </row>
    <row r="13" spans="1:15" s="110" customFormat="1" ht="12" customHeight="1" x14ac:dyDescent="0.2">
      <c r="A13" s="118" t="s">
        <v>105</v>
      </c>
      <c r="B13" s="119" t="s">
        <v>106</v>
      </c>
      <c r="C13" s="113">
        <v>59.043811699437057</v>
      </c>
      <c r="D13" s="115">
        <v>43422</v>
      </c>
      <c r="E13" s="114">
        <v>43229</v>
      </c>
      <c r="F13" s="114">
        <v>43981</v>
      </c>
      <c r="G13" s="114">
        <v>43171</v>
      </c>
      <c r="H13" s="140">
        <v>42928</v>
      </c>
      <c r="I13" s="115">
        <v>494</v>
      </c>
      <c r="J13" s="116">
        <v>1.1507640700708162</v>
      </c>
    </row>
    <row r="14" spans="1:15" s="110" customFormat="1" ht="12" customHeight="1" x14ac:dyDescent="0.2">
      <c r="A14" s="118"/>
      <c r="B14" s="119" t="s">
        <v>107</v>
      </c>
      <c r="C14" s="113">
        <v>40.956188300562943</v>
      </c>
      <c r="D14" s="115">
        <v>30120</v>
      </c>
      <c r="E14" s="114">
        <v>30162</v>
      </c>
      <c r="F14" s="114">
        <v>30360</v>
      </c>
      <c r="G14" s="114">
        <v>29655</v>
      </c>
      <c r="H14" s="140">
        <v>29487</v>
      </c>
      <c r="I14" s="115">
        <v>633</v>
      </c>
      <c r="J14" s="116">
        <v>2.146708719096551</v>
      </c>
    </row>
    <row r="15" spans="1:15" s="110" customFormat="1" ht="12" customHeight="1" x14ac:dyDescent="0.2">
      <c r="A15" s="118" t="s">
        <v>105</v>
      </c>
      <c r="B15" s="121" t="s">
        <v>108</v>
      </c>
      <c r="C15" s="113">
        <v>12.813086399608387</v>
      </c>
      <c r="D15" s="115">
        <v>9423</v>
      </c>
      <c r="E15" s="114">
        <v>9726</v>
      </c>
      <c r="F15" s="114">
        <v>10133</v>
      </c>
      <c r="G15" s="114">
        <v>9178</v>
      </c>
      <c r="H15" s="140">
        <v>9478</v>
      </c>
      <c r="I15" s="115">
        <v>-55</v>
      </c>
      <c r="J15" s="116">
        <v>-0.58029120067524798</v>
      </c>
    </row>
    <row r="16" spans="1:15" s="110" customFormat="1" ht="12" customHeight="1" x14ac:dyDescent="0.2">
      <c r="A16" s="118"/>
      <c r="B16" s="121" t="s">
        <v>109</v>
      </c>
      <c r="C16" s="113">
        <v>67.664735797231515</v>
      </c>
      <c r="D16" s="115">
        <v>49762</v>
      </c>
      <c r="E16" s="114">
        <v>49485</v>
      </c>
      <c r="F16" s="114">
        <v>50126</v>
      </c>
      <c r="G16" s="114">
        <v>49893</v>
      </c>
      <c r="H16" s="140">
        <v>49455</v>
      </c>
      <c r="I16" s="115">
        <v>307</v>
      </c>
      <c r="J16" s="116">
        <v>0.62076635325042973</v>
      </c>
    </row>
    <row r="17" spans="1:10" s="110" customFormat="1" ht="12" customHeight="1" x14ac:dyDescent="0.2">
      <c r="A17" s="118"/>
      <c r="B17" s="121" t="s">
        <v>110</v>
      </c>
      <c r="C17" s="113">
        <v>18.275271273557966</v>
      </c>
      <c r="D17" s="115">
        <v>13440</v>
      </c>
      <c r="E17" s="114">
        <v>13276</v>
      </c>
      <c r="F17" s="114">
        <v>13201</v>
      </c>
      <c r="G17" s="114">
        <v>12914</v>
      </c>
      <c r="H17" s="140">
        <v>12681</v>
      </c>
      <c r="I17" s="115">
        <v>759</v>
      </c>
      <c r="J17" s="116">
        <v>5.9853323870357231</v>
      </c>
    </row>
    <row r="18" spans="1:10" s="110" customFormat="1" ht="12" customHeight="1" x14ac:dyDescent="0.2">
      <c r="A18" s="120"/>
      <c r="B18" s="121" t="s">
        <v>111</v>
      </c>
      <c r="C18" s="113">
        <v>1.2469065296021322</v>
      </c>
      <c r="D18" s="115">
        <v>917</v>
      </c>
      <c r="E18" s="114">
        <v>904</v>
      </c>
      <c r="F18" s="114">
        <v>881</v>
      </c>
      <c r="G18" s="114">
        <v>841</v>
      </c>
      <c r="H18" s="140">
        <v>801</v>
      </c>
      <c r="I18" s="115">
        <v>116</v>
      </c>
      <c r="J18" s="116">
        <v>14.481897627965044</v>
      </c>
    </row>
    <row r="19" spans="1:10" s="110" customFormat="1" ht="12" customHeight="1" x14ac:dyDescent="0.2">
      <c r="A19" s="120"/>
      <c r="B19" s="121" t="s">
        <v>112</v>
      </c>
      <c r="C19" s="113">
        <v>0.34674063800277394</v>
      </c>
      <c r="D19" s="115">
        <v>255</v>
      </c>
      <c r="E19" s="114">
        <v>242</v>
      </c>
      <c r="F19" s="114">
        <v>249</v>
      </c>
      <c r="G19" s="114">
        <v>203</v>
      </c>
      <c r="H19" s="140">
        <v>184</v>
      </c>
      <c r="I19" s="115">
        <v>71</v>
      </c>
      <c r="J19" s="116">
        <v>38.586956521739133</v>
      </c>
    </row>
    <row r="20" spans="1:10" s="110" customFormat="1" ht="12" customHeight="1" x14ac:dyDescent="0.2">
      <c r="A20" s="118" t="s">
        <v>113</v>
      </c>
      <c r="B20" s="119" t="s">
        <v>181</v>
      </c>
      <c r="C20" s="113">
        <v>76.112969459628516</v>
      </c>
      <c r="D20" s="115">
        <v>55975</v>
      </c>
      <c r="E20" s="114">
        <v>55849</v>
      </c>
      <c r="F20" s="114">
        <v>56920</v>
      </c>
      <c r="G20" s="114">
        <v>55613</v>
      </c>
      <c r="H20" s="140">
        <v>55483</v>
      </c>
      <c r="I20" s="115">
        <v>492</v>
      </c>
      <c r="J20" s="116">
        <v>0.88675810608654904</v>
      </c>
    </row>
    <row r="21" spans="1:10" s="110" customFormat="1" ht="12" customHeight="1" x14ac:dyDescent="0.2">
      <c r="A21" s="118"/>
      <c r="B21" s="119" t="s">
        <v>182</v>
      </c>
      <c r="C21" s="113">
        <v>23.887030540371487</v>
      </c>
      <c r="D21" s="115">
        <v>17567</v>
      </c>
      <c r="E21" s="114">
        <v>17542</v>
      </c>
      <c r="F21" s="114">
        <v>17421</v>
      </c>
      <c r="G21" s="114">
        <v>17213</v>
      </c>
      <c r="H21" s="140">
        <v>16932</v>
      </c>
      <c r="I21" s="115">
        <v>635</v>
      </c>
      <c r="J21" s="116">
        <v>3.7502952988424285</v>
      </c>
    </row>
    <row r="22" spans="1:10" s="110" customFormat="1" ht="12" customHeight="1" x14ac:dyDescent="0.2">
      <c r="A22" s="118" t="s">
        <v>113</v>
      </c>
      <c r="B22" s="119" t="s">
        <v>116</v>
      </c>
      <c r="C22" s="113">
        <v>84.910663294443992</v>
      </c>
      <c r="D22" s="115">
        <v>62445</v>
      </c>
      <c r="E22" s="114">
        <v>62735</v>
      </c>
      <c r="F22" s="114">
        <v>63199</v>
      </c>
      <c r="G22" s="114">
        <v>62070</v>
      </c>
      <c r="H22" s="140">
        <v>62166</v>
      </c>
      <c r="I22" s="115">
        <v>279</v>
      </c>
      <c r="J22" s="116">
        <v>0.44879837853489046</v>
      </c>
    </row>
    <row r="23" spans="1:10" s="110" customFormat="1" ht="12" customHeight="1" x14ac:dyDescent="0.2">
      <c r="A23" s="118"/>
      <c r="B23" s="119" t="s">
        <v>117</v>
      </c>
      <c r="C23" s="113">
        <v>15.041744853281118</v>
      </c>
      <c r="D23" s="115">
        <v>11062</v>
      </c>
      <c r="E23" s="114">
        <v>10618</v>
      </c>
      <c r="F23" s="114">
        <v>11102</v>
      </c>
      <c r="G23" s="114">
        <v>10720</v>
      </c>
      <c r="H23" s="140">
        <v>10214</v>
      </c>
      <c r="I23" s="115">
        <v>848</v>
      </c>
      <c r="J23" s="116">
        <v>8.302330135108674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65419</v>
      </c>
      <c r="E64" s="236">
        <v>65332</v>
      </c>
      <c r="F64" s="236">
        <v>65976</v>
      </c>
      <c r="G64" s="236">
        <v>64651</v>
      </c>
      <c r="H64" s="140">
        <v>64552</v>
      </c>
      <c r="I64" s="115">
        <v>867</v>
      </c>
      <c r="J64" s="116">
        <v>1.3431032346015614</v>
      </c>
    </row>
    <row r="65" spans="1:12" s="110" customFormat="1" ht="12" customHeight="1" x14ac:dyDescent="0.2">
      <c r="A65" s="118" t="s">
        <v>105</v>
      </c>
      <c r="B65" s="119" t="s">
        <v>106</v>
      </c>
      <c r="C65" s="113">
        <v>56.563078004860976</v>
      </c>
      <c r="D65" s="235">
        <v>37003</v>
      </c>
      <c r="E65" s="236">
        <v>36823</v>
      </c>
      <c r="F65" s="236">
        <v>37417</v>
      </c>
      <c r="G65" s="236">
        <v>36672</v>
      </c>
      <c r="H65" s="140">
        <v>36626</v>
      </c>
      <c r="I65" s="115">
        <v>377</v>
      </c>
      <c r="J65" s="116">
        <v>1.0293234314421449</v>
      </c>
    </row>
    <row r="66" spans="1:12" s="110" customFormat="1" ht="12" customHeight="1" x14ac:dyDescent="0.2">
      <c r="A66" s="118"/>
      <c r="B66" s="119" t="s">
        <v>107</v>
      </c>
      <c r="C66" s="113">
        <v>43.436921995139024</v>
      </c>
      <c r="D66" s="235">
        <v>28416</v>
      </c>
      <c r="E66" s="236">
        <v>28509</v>
      </c>
      <c r="F66" s="236">
        <v>28559</v>
      </c>
      <c r="G66" s="236">
        <v>27979</v>
      </c>
      <c r="H66" s="140">
        <v>27926</v>
      </c>
      <c r="I66" s="115">
        <v>490</v>
      </c>
      <c r="J66" s="116">
        <v>1.7546372556040966</v>
      </c>
    </row>
    <row r="67" spans="1:12" s="110" customFormat="1" ht="12" customHeight="1" x14ac:dyDescent="0.2">
      <c r="A67" s="118" t="s">
        <v>105</v>
      </c>
      <c r="B67" s="121" t="s">
        <v>108</v>
      </c>
      <c r="C67" s="113">
        <v>12.895336217306898</v>
      </c>
      <c r="D67" s="235">
        <v>8436</v>
      </c>
      <c r="E67" s="236">
        <v>8718</v>
      </c>
      <c r="F67" s="236">
        <v>9035</v>
      </c>
      <c r="G67" s="236">
        <v>8213</v>
      </c>
      <c r="H67" s="140">
        <v>8502</v>
      </c>
      <c r="I67" s="115">
        <v>-66</v>
      </c>
      <c r="J67" s="116">
        <v>-0.77628793225123505</v>
      </c>
    </row>
    <row r="68" spans="1:12" s="110" customFormat="1" ht="12" customHeight="1" x14ac:dyDescent="0.2">
      <c r="A68" s="118"/>
      <c r="B68" s="121" t="s">
        <v>109</v>
      </c>
      <c r="C68" s="113">
        <v>67.208303398095353</v>
      </c>
      <c r="D68" s="235">
        <v>43967</v>
      </c>
      <c r="E68" s="236">
        <v>43783</v>
      </c>
      <c r="F68" s="236">
        <v>44183</v>
      </c>
      <c r="G68" s="236">
        <v>43945</v>
      </c>
      <c r="H68" s="140">
        <v>43755</v>
      </c>
      <c r="I68" s="115">
        <v>212</v>
      </c>
      <c r="J68" s="116">
        <v>0.48451605530796482</v>
      </c>
    </row>
    <row r="69" spans="1:12" s="110" customFormat="1" ht="12" customHeight="1" x14ac:dyDescent="0.2">
      <c r="A69" s="118"/>
      <c r="B69" s="121" t="s">
        <v>110</v>
      </c>
      <c r="C69" s="113">
        <v>18.691817361928493</v>
      </c>
      <c r="D69" s="235">
        <v>12228</v>
      </c>
      <c r="E69" s="236">
        <v>12050</v>
      </c>
      <c r="F69" s="236">
        <v>11992</v>
      </c>
      <c r="G69" s="236">
        <v>11742</v>
      </c>
      <c r="H69" s="140">
        <v>11572</v>
      </c>
      <c r="I69" s="115">
        <v>656</v>
      </c>
      <c r="J69" s="116">
        <v>5.6688558589699278</v>
      </c>
    </row>
    <row r="70" spans="1:12" s="110" customFormat="1" ht="12" customHeight="1" x14ac:dyDescent="0.2">
      <c r="A70" s="120"/>
      <c r="B70" s="121" t="s">
        <v>111</v>
      </c>
      <c r="C70" s="113">
        <v>1.2045430226692551</v>
      </c>
      <c r="D70" s="235">
        <v>788</v>
      </c>
      <c r="E70" s="236">
        <v>781</v>
      </c>
      <c r="F70" s="236">
        <v>766</v>
      </c>
      <c r="G70" s="236">
        <v>751</v>
      </c>
      <c r="H70" s="140">
        <v>723</v>
      </c>
      <c r="I70" s="115">
        <v>65</v>
      </c>
      <c r="J70" s="116">
        <v>8.9903181189488244</v>
      </c>
    </row>
    <row r="71" spans="1:12" s="110" customFormat="1" ht="12" customHeight="1" x14ac:dyDescent="0.2">
      <c r="A71" s="120"/>
      <c r="B71" s="121" t="s">
        <v>112</v>
      </c>
      <c r="C71" s="113">
        <v>0.33782234519023524</v>
      </c>
      <c r="D71" s="235">
        <v>221</v>
      </c>
      <c r="E71" s="236">
        <v>214</v>
      </c>
      <c r="F71" s="236">
        <v>212</v>
      </c>
      <c r="G71" s="236">
        <v>185</v>
      </c>
      <c r="H71" s="140">
        <v>170</v>
      </c>
      <c r="I71" s="115">
        <v>51</v>
      </c>
      <c r="J71" s="116">
        <v>30</v>
      </c>
    </row>
    <row r="72" spans="1:12" s="110" customFormat="1" ht="12" customHeight="1" x14ac:dyDescent="0.2">
      <c r="A72" s="118" t="s">
        <v>113</v>
      </c>
      <c r="B72" s="119" t="s">
        <v>181</v>
      </c>
      <c r="C72" s="113">
        <v>74.314801510264601</v>
      </c>
      <c r="D72" s="235">
        <v>48616</v>
      </c>
      <c r="E72" s="236">
        <v>48579</v>
      </c>
      <c r="F72" s="236">
        <v>49326</v>
      </c>
      <c r="G72" s="236">
        <v>48223</v>
      </c>
      <c r="H72" s="140">
        <v>48326</v>
      </c>
      <c r="I72" s="115">
        <v>290</v>
      </c>
      <c r="J72" s="116">
        <v>0.60009104829698301</v>
      </c>
    </row>
    <row r="73" spans="1:12" s="110" customFormat="1" ht="12" customHeight="1" x14ac:dyDescent="0.2">
      <c r="A73" s="118"/>
      <c r="B73" s="119" t="s">
        <v>182</v>
      </c>
      <c r="C73" s="113">
        <v>25.685198489735399</v>
      </c>
      <c r="D73" s="115">
        <v>16803</v>
      </c>
      <c r="E73" s="114">
        <v>16753</v>
      </c>
      <c r="F73" s="114">
        <v>16650</v>
      </c>
      <c r="G73" s="114">
        <v>16428</v>
      </c>
      <c r="H73" s="140">
        <v>16226</v>
      </c>
      <c r="I73" s="115">
        <v>577</v>
      </c>
      <c r="J73" s="116">
        <v>3.5560212005423395</v>
      </c>
    </row>
    <row r="74" spans="1:12" s="110" customFormat="1" ht="12" customHeight="1" x14ac:dyDescent="0.2">
      <c r="A74" s="118" t="s">
        <v>113</v>
      </c>
      <c r="B74" s="119" t="s">
        <v>116</v>
      </c>
      <c r="C74" s="113">
        <v>85.929164310062831</v>
      </c>
      <c r="D74" s="115">
        <v>56214</v>
      </c>
      <c r="E74" s="114">
        <v>56436</v>
      </c>
      <c r="F74" s="114">
        <v>56784</v>
      </c>
      <c r="G74" s="114">
        <v>55728</v>
      </c>
      <c r="H74" s="140">
        <v>55840</v>
      </c>
      <c r="I74" s="115">
        <v>374</v>
      </c>
      <c r="J74" s="116">
        <v>0.66977077363896853</v>
      </c>
    </row>
    <row r="75" spans="1:12" s="110" customFormat="1" ht="12" customHeight="1" x14ac:dyDescent="0.2">
      <c r="A75" s="142"/>
      <c r="B75" s="124" t="s">
        <v>117</v>
      </c>
      <c r="C75" s="125">
        <v>14.029563276723888</v>
      </c>
      <c r="D75" s="143">
        <v>9178</v>
      </c>
      <c r="E75" s="144">
        <v>8868</v>
      </c>
      <c r="F75" s="144">
        <v>9162</v>
      </c>
      <c r="G75" s="144">
        <v>8896</v>
      </c>
      <c r="H75" s="145">
        <v>8682</v>
      </c>
      <c r="I75" s="143">
        <v>496</v>
      </c>
      <c r="J75" s="146">
        <v>5.7129693618981801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73542</v>
      </c>
      <c r="G11" s="114">
        <v>73391</v>
      </c>
      <c r="H11" s="114">
        <v>74341</v>
      </c>
      <c r="I11" s="114">
        <v>72826</v>
      </c>
      <c r="J11" s="140">
        <v>72415</v>
      </c>
      <c r="K11" s="114">
        <v>1127</v>
      </c>
      <c r="L11" s="116">
        <v>1.5563073948767521</v>
      </c>
    </row>
    <row r="12" spans="1:17" s="110" customFormat="1" ht="24.95" customHeight="1" x14ac:dyDescent="0.2">
      <c r="A12" s="604" t="s">
        <v>185</v>
      </c>
      <c r="B12" s="605"/>
      <c r="C12" s="605"/>
      <c r="D12" s="606"/>
      <c r="E12" s="113">
        <v>59.043811699437057</v>
      </c>
      <c r="F12" s="115">
        <v>43422</v>
      </c>
      <c r="G12" s="114">
        <v>43229</v>
      </c>
      <c r="H12" s="114">
        <v>43981</v>
      </c>
      <c r="I12" s="114">
        <v>43171</v>
      </c>
      <c r="J12" s="140">
        <v>42928</v>
      </c>
      <c r="K12" s="114">
        <v>494</v>
      </c>
      <c r="L12" s="116">
        <v>1.1507640700708162</v>
      </c>
    </row>
    <row r="13" spans="1:17" s="110" customFormat="1" ht="15" customHeight="1" x14ac:dyDescent="0.2">
      <c r="A13" s="120"/>
      <c r="B13" s="612" t="s">
        <v>107</v>
      </c>
      <c r="C13" s="612"/>
      <c r="E13" s="113">
        <v>40.956188300562943</v>
      </c>
      <c r="F13" s="115">
        <v>30120</v>
      </c>
      <c r="G13" s="114">
        <v>30162</v>
      </c>
      <c r="H13" s="114">
        <v>30360</v>
      </c>
      <c r="I13" s="114">
        <v>29655</v>
      </c>
      <c r="J13" s="140">
        <v>29487</v>
      </c>
      <c r="K13" s="114">
        <v>633</v>
      </c>
      <c r="L13" s="116">
        <v>2.146708719096551</v>
      </c>
    </row>
    <row r="14" spans="1:17" s="110" customFormat="1" ht="24.95" customHeight="1" x14ac:dyDescent="0.2">
      <c r="A14" s="604" t="s">
        <v>186</v>
      </c>
      <c r="B14" s="605"/>
      <c r="C14" s="605"/>
      <c r="D14" s="606"/>
      <c r="E14" s="113">
        <v>12.813086399608387</v>
      </c>
      <c r="F14" s="115">
        <v>9423</v>
      </c>
      <c r="G14" s="114">
        <v>9726</v>
      </c>
      <c r="H14" s="114">
        <v>10133</v>
      </c>
      <c r="I14" s="114">
        <v>9178</v>
      </c>
      <c r="J14" s="140">
        <v>9478</v>
      </c>
      <c r="K14" s="114">
        <v>-55</v>
      </c>
      <c r="L14" s="116">
        <v>-0.58029120067524798</v>
      </c>
    </row>
    <row r="15" spans="1:17" s="110" customFormat="1" ht="15" customHeight="1" x14ac:dyDescent="0.2">
      <c r="A15" s="120"/>
      <c r="B15" s="119"/>
      <c r="C15" s="258" t="s">
        <v>106</v>
      </c>
      <c r="E15" s="113">
        <v>61.137641939934205</v>
      </c>
      <c r="F15" s="115">
        <v>5761</v>
      </c>
      <c r="G15" s="114">
        <v>5919</v>
      </c>
      <c r="H15" s="114">
        <v>6220</v>
      </c>
      <c r="I15" s="114">
        <v>5653</v>
      </c>
      <c r="J15" s="140">
        <v>5811</v>
      </c>
      <c r="K15" s="114">
        <v>-50</v>
      </c>
      <c r="L15" s="116">
        <v>-0.8604371020478403</v>
      </c>
    </row>
    <row r="16" spans="1:17" s="110" customFormat="1" ht="15" customHeight="1" x14ac:dyDescent="0.2">
      <c r="A16" s="120"/>
      <c r="B16" s="119"/>
      <c r="C16" s="258" t="s">
        <v>107</v>
      </c>
      <c r="E16" s="113">
        <v>38.862358060065795</v>
      </c>
      <c r="F16" s="115">
        <v>3662</v>
      </c>
      <c r="G16" s="114">
        <v>3807</v>
      </c>
      <c r="H16" s="114">
        <v>3913</v>
      </c>
      <c r="I16" s="114">
        <v>3525</v>
      </c>
      <c r="J16" s="140">
        <v>3667</v>
      </c>
      <c r="K16" s="114">
        <v>-5</v>
      </c>
      <c r="L16" s="116">
        <v>-0.13635124079629124</v>
      </c>
    </row>
    <row r="17" spans="1:12" s="110" customFormat="1" ht="15" customHeight="1" x14ac:dyDescent="0.2">
      <c r="A17" s="120"/>
      <c r="B17" s="121" t="s">
        <v>109</v>
      </c>
      <c r="C17" s="258"/>
      <c r="E17" s="113">
        <v>67.664735797231515</v>
      </c>
      <c r="F17" s="115">
        <v>49762</v>
      </c>
      <c r="G17" s="114">
        <v>49485</v>
      </c>
      <c r="H17" s="114">
        <v>50126</v>
      </c>
      <c r="I17" s="114">
        <v>49893</v>
      </c>
      <c r="J17" s="140">
        <v>49455</v>
      </c>
      <c r="K17" s="114">
        <v>307</v>
      </c>
      <c r="L17" s="116">
        <v>0.62076635325042973</v>
      </c>
    </row>
    <row r="18" spans="1:12" s="110" customFormat="1" ht="15" customHeight="1" x14ac:dyDescent="0.2">
      <c r="A18" s="120"/>
      <c r="B18" s="119"/>
      <c r="C18" s="258" t="s">
        <v>106</v>
      </c>
      <c r="E18" s="113">
        <v>58.884289216671355</v>
      </c>
      <c r="F18" s="115">
        <v>29302</v>
      </c>
      <c r="G18" s="114">
        <v>29049</v>
      </c>
      <c r="H18" s="114">
        <v>29525</v>
      </c>
      <c r="I18" s="114">
        <v>29425</v>
      </c>
      <c r="J18" s="140">
        <v>29178</v>
      </c>
      <c r="K18" s="114">
        <v>124</v>
      </c>
      <c r="L18" s="116">
        <v>0.42497772294194258</v>
      </c>
    </row>
    <row r="19" spans="1:12" s="110" customFormat="1" ht="15" customHeight="1" x14ac:dyDescent="0.2">
      <c r="A19" s="120"/>
      <c r="B19" s="119"/>
      <c r="C19" s="258" t="s">
        <v>107</v>
      </c>
      <c r="E19" s="113">
        <v>41.115710783328645</v>
      </c>
      <c r="F19" s="115">
        <v>20460</v>
      </c>
      <c r="G19" s="114">
        <v>20436</v>
      </c>
      <c r="H19" s="114">
        <v>20601</v>
      </c>
      <c r="I19" s="114">
        <v>20468</v>
      </c>
      <c r="J19" s="140">
        <v>20277</v>
      </c>
      <c r="K19" s="114">
        <v>183</v>
      </c>
      <c r="L19" s="116">
        <v>0.90250036987720073</v>
      </c>
    </row>
    <row r="20" spans="1:12" s="110" customFormat="1" ht="15" customHeight="1" x14ac:dyDescent="0.2">
      <c r="A20" s="120"/>
      <c r="B20" s="121" t="s">
        <v>110</v>
      </c>
      <c r="C20" s="258"/>
      <c r="E20" s="113">
        <v>18.275271273557966</v>
      </c>
      <c r="F20" s="115">
        <v>13440</v>
      </c>
      <c r="G20" s="114">
        <v>13276</v>
      </c>
      <c r="H20" s="114">
        <v>13201</v>
      </c>
      <c r="I20" s="114">
        <v>12914</v>
      </c>
      <c r="J20" s="140">
        <v>12681</v>
      </c>
      <c r="K20" s="114">
        <v>759</v>
      </c>
      <c r="L20" s="116">
        <v>5.9853323870357231</v>
      </c>
    </row>
    <row r="21" spans="1:12" s="110" customFormat="1" ht="15" customHeight="1" x14ac:dyDescent="0.2">
      <c r="A21" s="120"/>
      <c r="B21" s="119"/>
      <c r="C21" s="258" t="s">
        <v>106</v>
      </c>
      <c r="E21" s="113">
        <v>57.313988095238095</v>
      </c>
      <c r="F21" s="115">
        <v>7703</v>
      </c>
      <c r="G21" s="114">
        <v>7611</v>
      </c>
      <c r="H21" s="114">
        <v>7599</v>
      </c>
      <c r="I21" s="114">
        <v>7491</v>
      </c>
      <c r="J21" s="140">
        <v>7362</v>
      </c>
      <c r="K21" s="114">
        <v>341</v>
      </c>
      <c r="L21" s="116">
        <v>4.6318935071991305</v>
      </c>
    </row>
    <row r="22" spans="1:12" s="110" customFormat="1" ht="15" customHeight="1" x14ac:dyDescent="0.2">
      <c r="A22" s="120"/>
      <c r="B22" s="119"/>
      <c r="C22" s="258" t="s">
        <v>107</v>
      </c>
      <c r="E22" s="113">
        <v>42.686011904761905</v>
      </c>
      <c r="F22" s="115">
        <v>5737</v>
      </c>
      <c r="G22" s="114">
        <v>5665</v>
      </c>
      <c r="H22" s="114">
        <v>5602</v>
      </c>
      <c r="I22" s="114">
        <v>5423</v>
      </c>
      <c r="J22" s="140">
        <v>5319</v>
      </c>
      <c r="K22" s="114">
        <v>418</v>
      </c>
      <c r="L22" s="116">
        <v>7.8586200413611582</v>
      </c>
    </row>
    <row r="23" spans="1:12" s="110" customFormat="1" ht="15" customHeight="1" x14ac:dyDescent="0.2">
      <c r="A23" s="120"/>
      <c r="B23" s="121" t="s">
        <v>111</v>
      </c>
      <c r="C23" s="258"/>
      <c r="E23" s="113">
        <v>1.2469065296021322</v>
      </c>
      <c r="F23" s="115">
        <v>917</v>
      </c>
      <c r="G23" s="114">
        <v>904</v>
      </c>
      <c r="H23" s="114">
        <v>881</v>
      </c>
      <c r="I23" s="114">
        <v>841</v>
      </c>
      <c r="J23" s="140">
        <v>801</v>
      </c>
      <c r="K23" s="114">
        <v>116</v>
      </c>
      <c r="L23" s="116">
        <v>14.481897627965044</v>
      </c>
    </row>
    <row r="24" spans="1:12" s="110" customFormat="1" ht="15" customHeight="1" x14ac:dyDescent="0.2">
      <c r="A24" s="120"/>
      <c r="B24" s="119"/>
      <c r="C24" s="258" t="s">
        <v>106</v>
      </c>
      <c r="E24" s="113">
        <v>71.537622682660853</v>
      </c>
      <c r="F24" s="115">
        <v>656</v>
      </c>
      <c r="G24" s="114">
        <v>650</v>
      </c>
      <c r="H24" s="114">
        <v>637</v>
      </c>
      <c r="I24" s="114">
        <v>602</v>
      </c>
      <c r="J24" s="140">
        <v>577</v>
      </c>
      <c r="K24" s="114">
        <v>79</v>
      </c>
      <c r="L24" s="116">
        <v>13.691507798960139</v>
      </c>
    </row>
    <row r="25" spans="1:12" s="110" customFormat="1" ht="15" customHeight="1" x14ac:dyDescent="0.2">
      <c r="A25" s="120"/>
      <c r="B25" s="119"/>
      <c r="C25" s="258" t="s">
        <v>107</v>
      </c>
      <c r="E25" s="113">
        <v>28.462377317339151</v>
      </c>
      <c r="F25" s="115">
        <v>261</v>
      </c>
      <c r="G25" s="114">
        <v>254</v>
      </c>
      <c r="H25" s="114">
        <v>244</v>
      </c>
      <c r="I25" s="114">
        <v>239</v>
      </c>
      <c r="J25" s="140">
        <v>224</v>
      </c>
      <c r="K25" s="114">
        <v>37</v>
      </c>
      <c r="L25" s="116">
        <v>16.517857142857142</v>
      </c>
    </row>
    <row r="26" spans="1:12" s="110" customFormat="1" ht="15" customHeight="1" x14ac:dyDescent="0.2">
      <c r="A26" s="120"/>
      <c r="C26" s="121" t="s">
        <v>187</v>
      </c>
      <c r="D26" s="110" t="s">
        <v>188</v>
      </c>
      <c r="E26" s="113">
        <v>0.34674063800277394</v>
      </c>
      <c r="F26" s="115">
        <v>255</v>
      </c>
      <c r="G26" s="114">
        <v>242</v>
      </c>
      <c r="H26" s="114">
        <v>249</v>
      </c>
      <c r="I26" s="114">
        <v>203</v>
      </c>
      <c r="J26" s="140">
        <v>184</v>
      </c>
      <c r="K26" s="114">
        <v>71</v>
      </c>
      <c r="L26" s="116">
        <v>38.586956521739133</v>
      </c>
    </row>
    <row r="27" spans="1:12" s="110" customFormat="1" ht="15" customHeight="1" x14ac:dyDescent="0.2">
      <c r="A27" s="120"/>
      <c r="B27" s="119"/>
      <c r="D27" s="259" t="s">
        <v>106</v>
      </c>
      <c r="E27" s="113">
        <v>60</v>
      </c>
      <c r="F27" s="115">
        <v>153</v>
      </c>
      <c r="G27" s="114">
        <v>143</v>
      </c>
      <c r="H27" s="114">
        <v>147</v>
      </c>
      <c r="I27" s="114">
        <v>112</v>
      </c>
      <c r="J27" s="140">
        <v>100</v>
      </c>
      <c r="K27" s="114">
        <v>53</v>
      </c>
      <c r="L27" s="116">
        <v>53</v>
      </c>
    </row>
    <row r="28" spans="1:12" s="110" customFormat="1" ht="15" customHeight="1" x14ac:dyDescent="0.2">
      <c r="A28" s="120"/>
      <c r="B28" s="119"/>
      <c r="D28" s="259" t="s">
        <v>107</v>
      </c>
      <c r="E28" s="113">
        <v>40</v>
      </c>
      <c r="F28" s="115">
        <v>102</v>
      </c>
      <c r="G28" s="114">
        <v>99</v>
      </c>
      <c r="H28" s="114">
        <v>102</v>
      </c>
      <c r="I28" s="114">
        <v>91</v>
      </c>
      <c r="J28" s="140">
        <v>84</v>
      </c>
      <c r="K28" s="114">
        <v>18</v>
      </c>
      <c r="L28" s="116">
        <v>21.428571428571427</v>
      </c>
    </row>
    <row r="29" spans="1:12" s="110" customFormat="1" ht="24.95" customHeight="1" x14ac:dyDescent="0.2">
      <c r="A29" s="604" t="s">
        <v>189</v>
      </c>
      <c r="B29" s="605"/>
      <c r="C29" s="605"/>
      <c r="D29" s="606"/>
      <c r="E29" s="113">
        <v>84.910663294443992</v>
      </c>
      <c r="F29" s="115">
        <v>62445</v>
      </c>
      <c r="G29" s="114">
        <v>62735</v>
      </c>
      <c r="H29" s="114">
        <v>63199</v>
      </c>
      <c r="I29" s="114">
        <v>62070</v>
      </c>
      <c r="J29" s="140">
        <v>62166</v>
      </c>
      <c r="K29" s="114">
        <v>279</v>
      </c>
      <c r="L29" s="116">
        <v>0.44879837853489046</v>
      </c>
    </row>
    <row r="30" spans="1:12" s="110" customFormat="1" ht="15" customHeight="1" x14ac:dyDescent="0.2">
      <c r="A30" s="120"/>
      <c r="B30" s="119"/>
      <c r="C30" s="258" t="s">
        <v>106</v>
      </c>
      <c r="E30" s="113">
        <v>57.626711506125389</v>
      </c>
      <c r="F30" s="115">
        <v>35985</v>
      </c>
      <c r="G30" s="114">
        <v>36131</v>
      </c>
      <c r="H30" s="114">
        <v>36536</v>
      </c>
      <c r="I30" s="114">
        <v>35894</v>
      </c>
      <c r="J30" s="140">
        <v>35964</v>
      </c>
      <c r="K30" s="114">
        <v>21</v>
      </c>
      <c r="L30" s="116">
        <v>5.8391725058391727E-2</v>
      </c>
    </row>
    <row r="31" spans="1:12" s="110" customFormat="1" ht="15" customHeight="1" x14ac:dyDescent="0.2">
      <c r="A31" s="120"/>
      <c r="B31" s="119"/>
      <c r="C31" s="258" t="s">
        <v>107</v>
      </c>
      <c r="E31" s="113">
        <v>42.373288493874611</v>
      </c>
      <c r="F31" s="115">
        <v>26460</v>
      </c>
      <c r="G31" s="114">
        <v>26604</v>
      </c>
      <c r="H31" s="114">
        <v>26663</v>
      </c>
      <c r="I31" s="114">
        <v>26176</v>
      </c>
      <c r="J31" s="140">
        <v>26202</v>
      </c>
      <c r="K31" s="114">
        <v>258</v>
      </c>
      <c r="L31" s="116">
        <v>0.98465765972063202</v>
      </c>
    </row>
    <row r="32" spans="1:12" s="110" customFormat="1" ht="15" customHeight="1" x14ac:dyDescent="0.2">
      <c r="A32" s="120"/>
      <c r="B32" s="119" t="s">
        <v>117</v>
      </c>
      <c r="C32" s="258"/>
      <c r="E32" s="113">
        <v>15.041744853281118</v>
      </c>
      <c r="F32" s="115">
        <v>11062</v>
      </c>
      <c r="G32" s="114">
        <v>10618</v>
      </c>
      <c r="H32" s="114">
        <v>11102</v>
      </c>
      <c r="I32" s="114">
        <v>10720</v>
      </c>
      <c r="J32" s="140">
        <v>10214</v>
      </c>
      <c r="K32" s="114">
        <v>848</v>
      </c>
      <c r="L32" s="116">
        <v>8.302330135108674</v>
      </c>
    </row>
    <row r="33" spans="1:12" s="110" customFormat="1" ht="15" customHeight="1" x14ac:dyDescent="0.2">
      <c r="A33" s="120"/>
      <c r="B33" s="119"/>
      <c r="C33" s="258" t="s">
        <v>106</v>
      </c>
      <c r="E33" s="113">
        <v>66.977038510215152</v>
      </c>
      <c r="F33" s="115">
        <v>7409</v>
      </c>
      <c r="G33" s="114">
        <v>7067</v>
      </c>
      <c r="H33" s="114">
        <v>7413</v>
      </c>
      <c r="I33" s="114">
        <v>7249</v>
      </c>
      <c r="J33" s="140">
        <v>6938</v>
      </c>
      <c r="K33" s="114">
        <v>471</v>
      </c>
      <c r="L33" s="116">
        <v>6.7886999135197463</v>
      </c>
    </row>
    <row r="34" spans="1:12" s="110" customFormat="1" ht="15" customHeight="1" x14ac:dyDescent="0.2">
      <c r="A34" s="120"/>
      <c r="B34" s="119"/>
      <c r="C34" s="258" t="s">
        <v>107</v>
      </c>
      <c r="E34" s="113">
        <v>33.022961489784848</v>
      </c>
      <c r="F34" s="115">
        <v>3653</v>
      </c>
      <c r="G34" s="114">
        <v>3551</v>
      </c>
      <c r="H34" s="114">
        <v>3689</v>
      </c>
      <c r="I34" s="114">
        <v>3471</v>
      </c>
      <c r="J34" s="140">
        <v>3276</v>
      </c>
      <c r="K34" s="114">
        <v>377</v>
      </c>
      <c r="L34" s="116">
        <v>11.507936507936508</v>
      </c>
    </row>
    <row r="35" spans="1:12" s="110" customFormat="1" ht="24.95" customHeight="1" x14ac:dyDescent="0.2">
      <c r="A35" s="604" t="s">
        <v>190</v>
      </c>
      <c r="B35" s="605"/>
      <c r="C35" s="605"/>
      <c r="D35" s="606"/>
      <c r="E35" s="113">
        <v>76.112969459628516</v>
      </c>
      <c r="F35" s="115">
        <v>55975</v>
      </c>
      <c r="G35" s="114">
        <v>55849</v>
      </c>
      <c r="H35" s="114">
        <v>56920</v>
      </c>
      <c r="I35" s="114">
        <v>55613</v>
      </c>
      <c r="J35" s="140">
        <v>55483</v>
      </c>
      <c r="K35" s="114">
        <v>492</v>
      </c>
      <c r="L35" s="116">
        <v>0.88675810608654904</v>
      </c>
    </row>
    <row r="36" spans="1:12" s="110" customFormat="1" ht="15" customHeight="1" x14ac:dyDescent="0.2">
      <c r="A36" s="120"/>
      <c r="B36" s="119"/>
      <c r="C36" s="258" t="s">
        <v>106</v>
      </c>
      <c r="E36" s="113">
        <v>72.855739169271999</v>
      </c>
      <c r="F36" s="115">
        <v>40781</v>
      </c>
      <c r="G36" s="114">
        <v>40603</v>
      </c>
      <c r="H36" s="114">
        <v>41342</v>
      </c>
      <c r="I36" s="114">
        <v>40540</v>
      </c>
      <c r="J36" s="140">
        <v>40398</v>
      </c>
      <c r="K36" s="114">
        <v>383</v>
      </c>
      <c r="L36" s="116">
        <v>0.94806673597702862</v>
      </c>
    </row>
    <row r="37" spans="1:12" s="110" customFormat="1" ht="15" customHeight="1" x14ac:dyDescent="0.2">
      <c r="A37" s="120"/>
      <c r="B37" s="119"/>
      <c r="C37" s="258" t="s">
        <v>107</v>
      </c>
      <c r="E37" s="113">
        <v>27.144260830728005</v>
      </c>
      <c r="F37" s="115">
        <v>15194</v>
      </c>
      <c r="G37" s="114">
        <v>15246</v>
      </c>
      <c r="H37" s="114">
        <v>15578</v>
      </c>
      <c r="I37" s="114">
        <v>15073</v>
      </c>
      <c r="J37" s="140">
        <v>15085</v>
      </c>
      <c r="K37" s="114">
        <v>109</v>
      </c>
      <c r="L37" s="116">
        <v>0.72257209148160428</v>
      </c>
    </row>
    <row r="38" spans="1:12" s="110" customFormat="1" ht="15" customHeight="1" x14ac:dyDescent="0.2">
      <c r="A38" s="120"/>
      <c r="B38" s="119" t="s">
        <v>182</v>
      </c>
      <c r="C38" s="258"/>
      <c r="E38" s="113">
        <v>23.887030540371487</v>
      </c>
      <c r="F38" s="115">
        <v>17567</v>
      </c>
      <c r="G38" s="114">
        <v>17542</v>
      </c>
      <c r="H38" s="114">
        <v>17421</v>
      </c>
      <c r="I38" s="114">
        <v>17213</v>
      </c>
      <c r="J38" s="140">
        <v>16932</v>
      </c>
      <c r="K38" s="114">
        <v>635</v>
      </c>
      <c r="L38" s="116">
        <v>3.7502952988424285</v>
      </c>
    </row>
    <row r="39" spans="1:12" s="110" customFormat="1" ht="15" customHeight="1" x14ac:dyDescent="0.2">
      <c r="A39" s="120"/>
      <c r="B39" s="119"/>
      <c r="C39" s="258" t="s">
        <v>106</v>
      </c>
      <c r="E39" s="113">
        <v>15.033870325041271</v>
      </c>
      <c r="F39" s="115">
        <v>2641</v>
      </c>
      <c r="G39" s="114">
        <v>2626</v>
      </c>
      <c r="H39" s="114">
        <v>2639</v>
      </c>
      <c r="I39" s="114">
        <v>2631</v>
      </c>
      <c r="J39" s="140">
        <v>2530</v>
      </c>
      <c r="K39" s="114">
        <v>111</v>
      </c>
      <c r="L39" s="116">
        <v>4.3873517786561269</v>
      </c>
    </row>
    <row r="40" spans="1:12" s="110" customFormat="1" ht="15" customHeight="1" x14ac:dyDescent="0.2">
      <c r="A40" s="120"/>
      <c r="B40" s="119"/>
      <c r="C40" s="258" t="s">
        <v>107</v>
      </c>
      <c r="E40" s="113">
        <v>84.966129674958736</v>
      </c>
      <c r="F40" s="115">
        <v>14926</v>
      </c>
      <c r="G40" s="114">
        <v>14916</v>
      </c>
      <c r="H40" s="114">
        <v>14782</v>
      </c>
      <c r="I40" s="114">
        <v>14582</v>
      </c>
      <c r="J40" s="140">
        <v>14402</v>
      </c>
      <c r="K40" s="114">
        <v>524</v>
      </c>
      <c r="L40" s="116">
        <v>3.6383835578391892</v>
      </c>
    </row>
    <row r="41" spans="1:12" s="110" customFormat="1" ht="24.75" customHeight="1" x14ac:dyDescent="0.2">
      <c r="A41" s="604" t="s">
        <v>518</v>
      </c>
      <c r="B41" s="605"/>
      <c r="C41" s="605"/>
      <c r="D41" s="606"/>
      <c r="E41" s="113">
        <v>5.3710804710233608</v>
      </c>
      <c r="F41" s="115">
        <v>3950</v>
      </c>
      <c r="G41" s="114">
        <v>4354</v>
      </c>
      <c r="H41" s="114">
        <v>4473</v>
      </c>
      <c r="I41" s="114">
        <v>3502</v>
      </c>
      <c r="J41" s="140">
        <v>3997</v>
      </c>
      <c r="K41" s="114">
        <v>-47</v>
      </c>
      <c r="L41" s="116">
        <v>-1.1758819114335752</v>
      </c>
    </row>
    <row r="42" spans="1:12" s="110" customFormat="1" ht="15" customHeight="1" x14ac:dyDescent="0.2">
      <c r="A42" s="120"/>
      <c r="B42" s="119"/>
      <c r="C42" s="258" t="s">
        <v>106</v>
      </c>
      <c r="E42" s="113">
        <v>64.12658227848101</v>
      </c>
      <c r="F42" s="115">
        <v>2533</v>
      </c>
      <c r="G42" s="114">
        <v>2852</v>
      </c>
      <c r="H42" s="114">
        <v>2925</v>
      </c>
      <c r="I42" s="114">
        <v>2292</v>
      </c>
      <c r="J42" s="140">
        <v>2547</v>
      </c>
      <c r="K42" s="114">
        <v>-14</v>
      </c>
      <c r="L42" s="116">
        <v>-0.54966627404789947</v>
      </c>
    </row>
    <row r="43" spans="1:12" s="110" customFormat="1" ht="15" customHeight="1" x14ac:dyDescent="0.2">
      <c r="A43" s="123"/>
      <c r="B43" s="124"/>
      <c r="C43" s="260" t="s">
        <v>107</v>
      </c>
      <c r="D43" s="261"/>
      <c r="E43" s="125">
        <v>35.87341772151899</v>
      </c>
      <c r="F43" s="143">
        <v>1417</v>
      </c>
      <c r="G43" s="144">
        <v>1502</v>
      </c>
      <c r="H43" s="144">
        <v>1548</v>
      </c>
      <c r="I43" s="144">
        <v>1210</v>
      </c>
      <c r="J43" s="145">
        <v>1450</v>
      </c>
      <c r="K43" s="144">
        <v>-33</v>
      </c>
      <c r="L43" s="146">
        <v>-2.2758620689655173</v>
      </c>
    </row>
    <row r="44" spans="1:12" s="110" customFormat="1" ht="45.75" customHeight="1" x14ac:dyDescent="0.2">
      <c r="A44" s="604" t="s">
        <v>191</v>
      </c>
      <c r="B44" s="605"/>
      <c r="C44" s="605"/>
      <c r="D44" s="606"/>
      <c r="E44" s="113">
        <v>1.1857170052487014</v>
      </c>
      <c r="F44" s="115">
        <v>872</v>
      </c>
      <c r="G44" s="114">
        <v>877</v>
      </c>
      <c r="H44" s="114">
        <v>882</v>
      </c>
      <c r="I44" s="114">
        <v>857</v>
      </c>
      <c r="J44" s="140">
        <v>859</v>
      </c>
      <c r="K44" s="114">
        <v>13</v>
      </c>
      <c r="L44" s="116">
        <v>1.5133876600698486</v>
      </c>
    </row>
    <row r="45" spans="1:12" s="110" customFormat="1" ht="15" customHeight="1" x14ac:dyDescent="0.2">
      <c r="A45" s="120"/>
      <c r="B45" s="119"/>
      <c r="C45" s="258" t="s">
        <v>106</v>
      </c>
      <c r="E45" s="113">
        <v>56.077981651376149</v>
      </c>
      <c r="F45" s="115">
        <v>489</v>
      </c>
      <c r="G45" s="114">
        <v>490</v>
      </c>
      <c r="H45" s="114">
        <v>491</v>
      </c>
      <c r="I45" s="114">
        <v>483</v>
      </c>
      <c r="J45" s="140">
        <v>486</v>
      </c>
      <c r="K45" s="114">
        <v>3</v>
      </c>
      <c r="L45" s="116">
        <v>0.61728395061728392</v>
      </c>
    </row>
    <row r="46" spans="1:12" s="110" customFormat="1" ht="15" customHeight="1" x14ac:dyDescent="0.2">
      <c r="A46" s="123"/>
      <c r="B46" s="124"/>
      <c r="C46" s="260" t="s">
        <v>107</v>
      </c>
      <c r="D46" s="261"/>
      <c r="E46" s="125">
        <v>43.922018348623851</v>
      </c>
      <c r="F46" s="143">
        <v>383</v>
      </c>
      <c r="G46" s="144">
        <v>387</v>
      </c>
      <c r="H46" s="144">
        <v>391</v>
      </c>
      <c r="I46" s="144">
        <v>374</v>
      </c>
      <c r="J46" s="145">
        <v>373</v>
      </c>
      <c r="K46" s="144">
        <v>10</v>
      </c>
      <c r="L46" s="146">
        <v>2.6809651474530831</v>
      </c>
    </row>
    <row r="47" spans="1:12" s="110" customFormat="1" ht="39" customHeight="1" x14ac:dyDescent="0.2">
      <c r="A47" s="604" t="s">
        <v>519</v>
      </c>
      <c r="B47" s="607"/>
      <c r="C47" s="607"/>
      <c r="D47" s="608"/>
      <c r="E47" s="113">
        <v>0.32906366430067174</v>
      </c>
      <c r="F47" s="115">
        <v>242</v>
      </c>
      <c r="G47" s="114">
        <v>247</v>
      </c>
      <c r="H47" s="114">
        <v>235</v>
      </c>
      <c r="I47" s="114">
        <v>240</v>
      </c>
      <c r="J47" s="140">
        <v>254</v>
      </c>
      <c r="K47" s="114">
        <v>-12</v>
      </c>
      <c r="L47" s="116">
        <v>-4.7244094488188972</v>
      </c>
    </row>
    <row r="48" spans="1:12" s="110" customFormat="1" ht="15" customHeight="1" x14ac:dyDescent="0.2">
      <c r="A48" s="120"/>
      <c r="B48" s="119"/>
      <c r="C48" s="258" t="s">
        <v>106</v>
      </c>
      <c r="E48" s="113">
        <v>37.190082644628099</v>
      </c>
      <c r="F48" s="115">
        <v>90</v>
      </c>
      <c r="G48" s="114">
        <v>94</v>
      </c>
      <c r="H48" s="114">
        <v>88</v>
      </c>
      <c r="I48" s="114">
        <v>92</v>
      </c>
      <c r="J48" s="140">
        <v>96</v>
      </c>
      <c r="K48" s="114">
        <v>-6</v>
      </c>
      <c r="L48" s="116">
        <v>-6.25</v>
      </c>
    </row>
    <row r="49" spans="1:12" s="110" customFormat="1" ht="15" customHeight="1" x14ac:dyDescent="0.2">
      <c r="A49" s="123"/>
      <c r="B49" s="124"/>
      <c r="C49" s="260" t="s">
        <v>107</v>
      </c>
      <c r="D49" s="261"/>
      <c r="E49" s="125">
        <v>62.809917355371901</v>
      </c>
      <c r="F49" s="143">
        <v>152</v>
      </c>
      <c r="G49" s="144">
        <v>153</v>
      </c>
      <c r="H49" s="144">
        <v>147</v>
      </c>
      <c r="I49" s="144">
        <v>148</v>
      </c>
      <c r="J49" s="145">
        <v>158</v>
      </c>
      <c r="K49" s="144">
        <v>-6</v>
      </c>
      <c r="L49" s="146">
        <v>-3.7974683544303796</v>
      </c>
    </row>
    <row r="50" spans="1:12" s="110" customFormat="1" ht="24.95" customHeight="1" x14ac:dyDescent="0.2">
      <c r="A50" s="609" t="s">
        <v>192</v>
      </c>
      <c r="B50" s="610"/>
      <c r="C50" s="610"/>
      <c r="D50" s="611"/>
      <c r="E50" s="262">
        <v>15.667237768893965</v>
      </c>
      <c r="F50" s="263">
        <v>11522</v>
      </c>
      <c r="G50" s="264">
        <v>11781</v>
      </c>
      <c r="H50" s="264">
        <v>12078</v>
      </c>
      <c r="I50" s="264">
        <v>11134</v>
      </c>
      <c r="J50" s="265">
        <v>11039</v>
      </c>
      <c r="K50" s="263">
        <v>483</v>
      </c>
      <c r="L50" s="266">
        <v>4.3753963221306273</v>
      </c>
    </row>
    <row r="51" spans="1:12" s="110" customFormat="1" ht="15" customHeight="1" x14ac:dyDescent="0.2">
      <c r="A51" s="120"/>
      <c r="B51" s="119"/>
      <c r="C51" s="258" t="s">
        <v>106</v>
      </c>
      <c r="E51" s="113">
        <v>60.90088526297518</v>
      </c>
      <c r="F51" s="115">
        <v>7017</v>
      </c>
      <c r="G51" s="114">
        <v>7132</v>
      </c>
      <c r="H51" s="114">
        <v>7360</v>
      </c>
      <c r="I51" s="114">
        <v>6825</v>
      </c>
      <c r="J51" s="140">
        <v>6739</v>
      </c>
      <c r="K51" s="114">
        <v>278</v>
      </c>
      <c r="L51" s="116">
        <v>4.1252411336993617</v>
      </c>
    </row>
    <row r="52" spans="1:12" s="110" customFormat="1" ht="15" customHeight="1" x14ac:dyDescent="0.2">
      <c r="A52" s="120"/>
      <c r="B52" s="119"/>
      <c r="C52" s="258" t="s">
        <v>107</v>
      </c>
      <c r="E52" s="113">
        <v>39.09911473702482</v>
      </c>
      <c r="F52" s="115">
        <v>4505</v>
      </c>
      <c r="G52" s="114">
        <v>4649</v>
      </c>
      <c r="H52" s="114">
        <v>4718</v>
      </c>
      <c r="I52" s="114">
        <v>4309</v>
      </c>
      <c r="J52" s="140">
        <v>4300</v>
      </c>
      <c r="K52" s="114">
        <v>205</v>
      </c>
      <c r="L52" s="116">
        <v>4.7674418604651159</v>
      </c>
    </row>
    <row r="53" spans="1:12" s="110" customFormat="1" ht="15" customHeight="1" x14ac:dyDescent="0.2">
      <c r="A53" s="120"/>
      <c r="B53" s="119"/>
      <c r="C53" s="258" t="s">
        <v>187</v>
      </c>
      <c r="D53" s="110" t="s">
        <v>193</v>
      </c>
      <c r="E53" s="113">
        <v>24.683214719666726</v>
      </c>
      <c r="F53" s="115">
        <v>2844</v>
      </c>
      <c r="G53" s="114">
        <v>3306</v>
      </c>
      <c r="H53" s="114">
        <v>3428</v>
      </c>
      <c r="I53" s="114">
        <v>2562</v>
      </c>
      <c r="J53" s="140">
        <v>2794</v>
      </c>
      <c r="K53" s="114">
        <v>50</v>
      </c>
      <c r="L53" s="116">
        <v>1.7895490336435218</v>
      </c>
    </row>
    <row r="54" spans="1:12" s="110" customFormat="1" ht="15" customHeight="1" x14ac:dyDescent="0.2">
      <c r="A54" s="120"/>
      <c r="B54" s="119"/>
      <c r="D54" s="267" t="s">
        <v>194</v>
      </c>
      <c r="E54" s="113">
        <v>65.154711673699012</v>
      </c>
      <c r="F54" s="115">
        <v>1853</v>
      </c>
      <c r="G54" s="114">
        <v>2143</v>
      </c>
      <c r="H54" s="114">
        <v>2236</v>
      </c>
      <c r="I54" s="114">
        <v>1718</v>
      </c>
      <c r="J54" s="140">
        <v>1828</v>
      </c>
      <c r="K54" s="114">
        <v>25</v>
      </c>
      <c r="L54" s="116">
        <v>1.3676148796498906</v>
      </c>
    </row>
    <row r="55" spans="1:12" s="110" customFormat="1" ht="15" customHeight="1" x14ac:dyDescent="0.2">
      <c r="A55" s="120"/>
      <c r="B55" s="119"/>
      <c r="D55" s="267" t="s">
        <v>195</v>
      </c>
      <c r="E55" s="113">
        <v>34.845288326300988</v>
      </c>
      <c r="F55" s="115">
        <v>991</v>
      </c>
      <c r="G55" s="114">
        <v>1163</v>
      </c>
      <c r="H55" s="114">
        <v>1192</v>
      </c>
      <c r="I55" s="114">
        <v>844</v>
      </c>
      <c r="J55" s="140">
        <v>966</v>
      </c>
      <c r="K55" s="114">
        <v>25</v>
      </c>
      <c r="L55" s="116">
        <v>2.5879917184265011</v>
      </c>
    </row>
    <row r="56" spans="1:12" s="110" customFormat="1" ht="15" customHeight="1" x14ac:dyDescent="0.2">
      <c r="A56" s="120"/>
      <c r="B56" s="119" t="s">
        <v>196</v>
      </c>
      <c r="C56" s="258"/>
      <c r="E56" s="113">
        <v>61.606972886241877</v>
      </c>
      <c r="F56" s="115">
        <v>45307</v>
      </c>
      <c r="G56" s="114">
        <v>45026</v>
      </c>
      <c r="H56" s="114">
        <v>45332</v>
      </c>
      <c r="I56" s="114">
        <v>45018</v>
      </c>
      <c r="J56" s="140">
        <v>44974</v>
      </c>
      <c r="K56" s="114">
        <v>333</v>
      </c>
      <c r="L56" s="116">
        <v>0.74042780273046649</v>
      </c>
    </row>
    <row r="57" spans="1:12" s="110" customFormat="1" ht="15" customHeight="1" x14ac:dyDescent="0.2">
      <c r="A57" s="120"/>
      <c r="B57" s="119"/>
      <c r="C57" s="258" t="s">
        <v>106</v>
      </c>
      <c r="E57" s="113">
        <v>58.602423466572496</v>
      </c>
      <c r="F57" s="115">
        <v>26551</v>
      </c>
      <c r="G57" s="114">
        <v>26389</v>
      </c>
      <c r="H57" s="114">
        <v>26643</v>
      </c>
      <c r="I57" s="114">
        <v>26478</v>
      </c>
      <c r="J57" s="140">
        <v>26456</v>
      </c>
      <c r="K57" s="114">
        <v>95</v>
      </c>
      <c r="L57" s="116">
        <v>0.3590867856062897</v>
      </c>
    </row>
    <row r="58" spans="1:12" s="110" customFormat="1" ht="15" customHeight="1" x14ac:dyDescent="0.2">
      <c r="A58" s="120"/>
      <c r="B58" s="119"/>
      <c r="C58" s="258" t="s">
        <v>107</v>
      </c>
      <c r="E58" s="113">
        <v>41.397576533427504</v>
      </c>
      <c r="F58" s="115">
        <v>18756</v>
      </c>
      <c r="G58" s="114">
        <v>18637</v>
      </c>
      <c r="H58" s="114">
        <v>18689</v>
      </c>
      <c r="I58" s="114">
        <v>18540</v>
      </c>
      <c r="J58" s="140">
        <v>18518</v>
      </c>
      <c r="K58" s="114">
        <v>238</v>
      </c>
      <c r="L58" s="116">
        <v>1.2852359866076251</v>
      </c>
    </row>
    <row r="59" spans="1:12" s="110" customFormat="1" ht="15" customHeight="1" x14ac:dyDescent="0.2">
      <c r="A59" s="120"/>
      <c r="B59" s="119"/>
      <c r="C59" s="258" t="s">
        <v>105</v>
      </c>
      <c r="D59" s="110" t="s">
        <v>197</v>
      </c>
      <c r="E59" s="113">
        <v>93.336570507868544</v>
      </c>
      <c r="F59" s="115">
        <v>42288</v>
      </c>
      <c r="G59" s="114">
        <v>42031</v>
      </c>
      <c r="H59" s="114">
        <v>42348</v>
      </c>
      <c r="I59" s="114">
        <v>42115</v>
      </c>
      <c r="J59" s="140">
        <v>42060</v>
      </c>
      <c r="K59" s="114">
        <v>228</v>
      </c>
      <c r="L59" s="116">
        <v>0.54208273894436521</v>
      </c>
    </row>
    <row r="60" spans="1:12" s="110" customFormat="1" ht="15" customHeight="1" x14ac:dyDescent="0.2">
      <c r="A60" s="120"/>
      <c r="B60" s="119"/>
      <c r="C60" s="258"/>
      <c r="D60" s="267" t="s">
        <v>198</v>
      </c>
      <c r="E60" s="113">
        <v>57.058740068104427</v>
      </c>
      <c r="F60" s="115">
        <v>24129</v>
      </c>
      <c r="G60" s="114">
        <v>23992</v>
      </c>
      <c r="H60" s="114">
        <v>24250</v>
      </c>
      <c r="I60" s="114">
        <v>24140</v>
      </c>
      <c r="J60" s="140">
        <v>24109</v>
      </c>
      <c r="K60" s="114">
        <v>20</v>
      </c>
      <c r="L60" s="116">
        <v>8.2956572234435269E-2</v>
      </c>
    </row>
    <row r="61" spans="1:12" s="110" customFormat="1" ht="15" customHeight="1" x14ac:dyDescent="0.2">
      <c r="A61" s="120"/>
      <c r="B61" s="119"/>
      <c r="C61" s="258"/>
      <c r="D61" s="267" t="s">
        <v>199</v>
      </c>
      <c r="E61" s="113">
        <v>42.941259931895573</v>
      </c>
      <c r="F61" s="115">
        <v>18159</v>
      </c>
      <c r="G61" s="114">
        <v>18039</v>
      </c>
      <c r="H61" s="114">
        <v>18098</v>
      </c>
      <c r="I61" s="114">
        <v>17975</v>
      </c>
      <c r="J61" s="140">
        <v>17951</v>
      </c>
      <c r="K61" s="114">
        <v>208</v>
      </c>
      <c r="L61" s="116">
        <v>1.1587098211798785</v>
      </c>
    </row>
    <row r="62" spans="1:12" s="110" customFormat="1" ht="15" customHeight="1" x14ac:dyDescent="0.2">
      <c r="A62" s="120"/>
      <c r="B62" s="119"/>
      <c r="C62" s="258"/>
      <c r="D62" s="258" t="s">
        <v>200</v>
      </c>
      <c r="E62" s="113">
        <v>6.663429492131459</v>
      </c>
      <c r="F62" s="115">
        <v>3019</v>
      </c>
      <c r="G62" s="114">
        <v>2995</v>
      </c>
      <c r="H62" s="114">
        <v>2984</v>
      </c>
      <c r="I62" s="114">
        <v>2903</v>
      </c>
      <c r="J62" s="140">
        <v>2914</v>
      </c>
      <c r="K62" s="114">
        <v>105</v>
      </c>
      <c r="L62" s="116">
        <v>3.6032944406314344</v>
      </c>
    </row>
    <row r="63" spans="1:12" s="110" customFormat="1" ht="15" customHeight="1" x14ac:dyDescent="0.2">
      <c r="A63" s="120"/>
      <c r="B63" s="119"/>
      <c r="C63" s="258"/>
      <c r="D63" s="267" t="s">
        <v>198</v>
      </c>
      <c r="E63" s="113">
        <v>80.225240145743626</v>
      </c>
      <c r="F63" s="115">
        <v>2422</v>
      </c>
      <c r="G63" s="114">
        <v>2397</v>
      </c>
      <c r="H63" s="114">
        <v>2393</v>
      </c>
      <c r="I63" s="114">
        <v>2338</v>
      </c>
      <c r="J63" s="140">
        <v>2347</v>
      </c>
      <c r="K63" s="114">
        <v>75</v>
      </c>
      <c r="L63" s="116">
        <v>3.1955688112484024</v>
      </c>
    </row>
    <row r="64" spans="1:12" s="110" customFormat="1" ht="15" customHeight="1" x14ac:dyDescent="0.2">
      <c r="A64" s="120"/>
      <c r="B64" s="119"/>
      <c r="C64" s="258"/>
      <c r="D64" s="267" t="s">
        <v>199</v>
      </c>
      <c r="E64" s="113">
        <v>19.774759854256377</v>
      </c>
      <c r="F64" s="115">
        <v>597</v>
      </c>
      <c r="G64" s="114">
        <v>598</v>
      </c>
      <c r="H64" s="114">
        <v>591</v>
      </c>
      <c r="I64" s="114">
        <v>565</v>
      </c>
      <c r="J64" s="140">
        <v>567</v>
      </c>
      <c r="K64" s="114">
        <v>30</v>
      </c>
      <c r="L64" s="116">
        <v>5.2910052910052912</v>
      </c>
    </row>
    <row r="65" spans="1:12" s="110" customFormat="1" ht="15" customHeight="1" x14ac:dyDescent="0.2">
      <c r="A65" s="120"/>
      <c r="B65" s="119" t="s">
        <v>201</v>
      </c>
      <c r="C65" s="258"/>
      <c r="E65" s="113">
        <v>8.8779201000788657</v>
      </c>
      <c r="F65" s="115">
        <v>6529</v>
      </c>
      <c r="G65" s="114">
        <v>6527</v>
      </c>
      <c r="H65" s="114">
        <v>6449</v>
      </c>
      <c r="I65" s="114">
        <v>6433</v>
      </c>
      <c r="J65" s="140">
        <v>6319</v>
      </c>
      <c r="K65" s="114">
        <v>210</v>
      </c>
      <c r="L65" s="116">
        <v>3.3233106504193701</v>
      </c>
    </row>
    <row r="66" spans="1:12" s="110" customFormat="1" ht="15" customHeight="1" x14ac:dyDescent="0.2">
      <c r="A66" s="120"/>
      <c r="B66" s="119"/>
      <c r="C66" s="258" t="s">
        <v>106</v>
      </c>
      <c r="E66" s="113">
        <v>53.806095879920356</v>
      </c>
      <c r="F66" s="115">
        <v>3513</v>
      </c>
      <c r="G66" s="114">
        <v>3518</v>
      </c>
      <c r="H66" s="114">
        <v>3488</v>
      </c>
      <c r="I66" s="114">
        <v>3460</v>
      </c>
      <c r="J66" s="140">
        <v>3417</v>
      </c>
      <c r="K66" s="114">
        <v>96</v>
      </c>
      <c r="L66" s="116">
        <v>2.8094820017559261</v>
      </c>
    </row>
    <row r="67" spans="1:12" s="110" customFormat="1" ht="15" customHeight="1" x14ac:dyDescent="0.2">
      <c r="A67" s="120"/>
      <c r="B67" s="119"/>
      <c r="C67" s="258" t="s">
        <v>107</v>
      </c>
      <c r="E67" s="113">
        <v>46.193904120079644</v>
      </c>
      <c r="F67" s="115">
        <v>3016</v>
      </c>
      <c r="G67" s="114">
        <v>3009</v>
      </c>
      <c r="H67" s="114">
        <v>2961</v>
      </c>
      <c r="I67" s="114">
        <v>2973</v>
      </c>
      <c r="J67" s="140">
        <v>2902</v>
      </c>
      <c r="K67" s="114">
        <v>114</v>
      </c>
      <c r="L67" s="116">
        <v>3.9283252929014472</v>
      </c>
    </row>
    <row r="68" spans="1:12" s="110" customFormat="1" ht="15" customHeight="1" x14ac:dyDescent="0.2">
      <c r="A68" s="120"/>
      <c r="B68" s="119"/>
      <c r="C68" s="258" t="s">
        <v>105</v>
      </c>
      <c r="D68" s="110" t="s">
        <v>202</v>
      </c>
      <c r="E68" s="113">
        <v>23.878082401592895</v>
      </c>
      <c r="F68" s="115">
        <v>1559</v>
      </c>
      <c r="G68" s="114">
        <v>1530</v>
      </c>
      <c r="H68" s="114">
        <v>1483</v>
      </c>
      <c r="I68" s="114">
        <v>1467</v>
      </c>
      <c r="J68" s="140">
        <v>1421</v>
      </c>
      <c r="K68" s="114">
        <v>138</v>
      </c>
      <c r="L68" s="116">
        <v>9.7114707952146375</v>
      </c>
    </row>
    <row r="69" spans="1:12" s="110" customFormat="1" ht="15" customHeight="1" x14ac:dyDescent="0.2">
      <c r="A69" s="120"/>
      <c r="B69" s="119"/>
      <c r="C69" s="258"/>
      <c r="D69" s="267" t="s">
        <v>198</v>
      </c>
      <c r="E69" s="113">
        <v>54.650416933932007</v>
      </c>
      <c r="F69" s="115">
        <v>852</v>
      </c>
      <c r="G69" s="114">
        <v>821</v>
      </c>
      <c r="H69" s="114">
        <v>813</v>
      </c>
      <c r="I69" s="114">
        <v>799</v>
      </c>
      <c r="J69" s="140">
        <v>786</v>
      </c>
      <c r="K69" s="114">
        <v>66</v>
      </c>
      <c r="L69" s="116">
        <v>8.3969465648854964</v>
      </c>
    </row>
    <row r="70" spans="1:12" s="110" customFormat="1" ht="15" customHeight="1" x14ac:dyDescent="0.2">
      <c r="A70" s="120"/>
      <c r="B70" s="119"/>
      <c r="C70" s="258"/>
      <c r="D70" s="267" t="s">
        <v>199</v>
      </c>
      <c r="E70" s="113">
        <v>45.349583066067993</v>
      </c>
      <c r="F70" s="115">
        <v>707</v>
      </c>
      <c r="G70" s="114">
        <v>709</v>
      </c>
      <c r="H70" s="114">
        <v>670</v>
      </c>
      <c r="I70" s="114">
        <v>668</v>
      </c>
      <c r="J70" s="140">
        <v>635</v>
      </c>
      <c r="K70" s="114">
        <v>72</v>
      </c>
      <c r="L70" s="116">
        <v>11.338582677165354</v>
      </c>
    </row>
    <row r="71" spans="1:12" s="110" customFormat="1" ht="15" customHeight="1" x14ac:dyDescent="0.2">
      <c r="A71" s="120"/>
      <c r="B71" s="119"/>
      <c r="C71" s="258"/>
      <c r="D71" s="110" t="s">
        <v>203</v>
      </c>
      <c r="E71" s="113">
        <v>68.479093276152554</v>
      </c>
      <c r="F71" s="115">
        <v>4471</v>
      </c>
      <c r="G71" s="114">
        <v>4521</v>
      </c>
      <c r="H71" s="114">
        <v>4494</v>
      </c>
      <c r="I71" s="114">
        <v>4506</v>
      </c>
      <c r="J71" s="140">
        <v>4451</v>
      </c>
      <c r="K71" s="114">
        <v>20</v>
      </c>
      <c r="L71" s="116">
        <v>0.44933722758930578</v>
      </c>
    </row>
    <row r="72" spans="1:12" s="110" customFormat="1" ht="15" customHeight="1" x14ac:dyDescent="0.2">
      <c r="A72" s="120"/>
      <c r="B72" s="119"/>
      <c r="C72" s="258"/>
      <c r="D72" s="267" t="s">
        <v>198</v>
      </c>
      <c r="E72" s="113">
        <v>53.276671885484234</v>
      </c>
      <c r="F72" s="115">
        <v>2382</v>
      </c>
      <c r="G72" s="114">
        <v>2420</v>
      </c>
      <c r="H72" s="114">
        <v>2406</v>
      </c>
      <c r="I72" s="114">
        <v>2395</v>
      </c>
      <c r="J72" s="140">
        <v>2373</v>
      </c>
      <c r="K72" s="114">
        <v>9</v>
      </c>
      <c r="L72" s="116">
        <v>0.37926675094816686</v>
      </c>
    </row>
    <row r="73" spans="1:12" s="110" customFormat="1" ht="15" customHeight="1" x14ac:dyDescent="0.2">
      <c r="A73" s="120"/>
      <c r="B73" s="119"/>
      <c r="C73" s="258"/>
      <c r="D73" s="267" t="s">
        <v>199</v>
      </c>
      <c r="E73" s="113">
        <v>46.723328114515766</v>
      </c>
      <c r="F73" s="115">
        <v>2089</v>
      </c>
      <c r="G73" s="114">
        <v>2101</v>
      </c>
      <c r="H73" s="114">
        <v>2088</v>
      </c>
      <c r="I73" s="114">
        <v>2111</v>
      </c>
      <c r="J73" s="140">
        <v>2078</v>
      </c>
      <c r="K73" s="114">
        <v>11</v>
      </c>
      <c r="L73" s="116">
        <v>0.52935514918190563</v>
      </c>
    </row>
    <row r="74" spans="1:12" s="110" customFormat="1" ht="15" customHeight="1" x14ac:dyDescent="0.2">
      <c r="A74" s="120"/>
      <c r="B74" s="119"/>
      <c r="C74" s="258"/>
      <c r="D74" s="110" t="s">
        <v>204</v>
      </c>
      <c r="E74" s="113">
        <v>7.6428243222545564</v>
      </c>
      <c r="F74" s="115">
        <v>499</v>
      </c>
      <c r="G74" s="114">
        <v>476</v>
      </c>
      <c r="H74" s="114">
        <v>472</v>
      </c>
      <c r="I74" s="114">
        <v>460</v>
      </c>
      <c r="J74" s="140">
        <v>447</v>
      </c>
      <c r="K74" s="114">
        <v>52</v>
      </c>
      <c r="L74" s="116">
        <v>11.633109619686801</v>
      </c>
    </row>
    <row r="75" spans="1:12" s="110" customFormat="1" ht="15" customHeight="1" x14ac:dyDescent="0.2">
      <c r="A75" s="120"/>
      <c r="B75" s="119"/>
      <c r="C75" s="258"/>
      <c r="D75" s="267" t="s">
        <v>198</v>
      </c>
      <c r="E75" s="113">
        <v>55.91182364729459</v>
      </c>
      <c r="F75" s="115">
        <v>279</v>
      </c>
      <c r="G75" s="114">
        <v>277</v>
      </c>
      <c r="H75" s="114">
        <v>269</v>
      </c>
      <c r="I75" s="114">
        <v>266</v>
      </c>
      <c r="J75" s="140">
        <v>258</v>
      </c>
      <c r="K75" s="114">
        <v>21</v>
      </c>
      <c r="L75" s="116">
        <v>8.1395348837209305</v>
      </c>
    </row>
    <row r="76" spans="1:12" s="110" customFormat="1" ht="15" customHeight="1" x14ac:dyDescent="0.2">
      <c r="A76" s="120"/>
      <c r="B76" s="119"/>
      <c r="C76" s="258"/>
      <c r="D76" s="267" t="s">
        <v>199</v>
      </c>
      <c r="E76" s="113">
        <v>44.08817635270541</v>
      </c>
      <c r="F76" s="115">
        <v>220</v>
      </c>
      <c r="G76" s="114">
        <v>199</v>
      </c>
      <c r="H76" s="114">
        <v>203</v>
      </c>
      <c r="I76" s="114">
        <v>194</v>
      </c>
      <c r="J76" s="140">
        <v>189</v>
      </c>
      <c r="K76" s="114">
        <v>31</v>
      </c>
      <c r="L76" s="116">
        <v>16.402116402116402</v>
      </c>
    </row>
    <row r="77" spans="1:12" s="110" customFormat="1" ht="15" customHeight="1" x14ac:dyDescent="0.2">
      <c r="A77" s="534"/>
      <c r="B77" s="119" t="s">
        <v>205</v>
      </c>
      <c r="C77" s="268"/>
      <c r="D77" s="182"/>
      <c r="E77" s="113">
        <v>13.847869244785294</v>
      </c>
      <c r="F77" s="115">
        <v>10184</v>
      </c>
      <c r="G77" s="114">
        <v>10057</v>
      </c>
      <c r="H77" s="114">
        <v>10482</v>
      </c>
      <c r="I77" s="114">
        <v>10241</v>
      </c>
      <c r="J77" s="140">
        <v>10083</v>
      </c>
      <c r="K77" s="114">
        <v>101</v>
      </c>
      <c r="L77" s="116">
        <v>1.0016860061489636</v>
      </c>
    </row>
    <row r="78" spans="1:12" s="110" customFormat="1" ht="15" customHeight="1" x14ac:dyDescent="0.2">
      <c r="A78" s="120"/>
      <c r="B78" s="119"/>
      <c r="C78" s="268" t="s">
        <v>106</v>
      </c>
      <c r="D78" s="182"/>
      <c r="E78" s="113">
        <v>62.2643362136685</v>
      </c>
      <c r="F78" s="115">
        <v>6341</v>
      </c>
      <c r="G78" s="114">
        <v>6190</v>
      </c>
      <c r="H78" s="114">
        <v>6490</v>
      </c>
      <c r="I78" s="114">
        <v>6408</v>
      </c>
      <c r="J78" s="140">
        <v>6316</v>
      </c>
      <c r="K78" s="114">
        <v>25</v>
      </c>
      <c r="L78" s="116">
        <v>0.39582013932868904</v>
      </c>
    </row>
    <row r="79" spans="1:12" s="110" customFormat="1" ht="15" customHeight="1" x14ac:dyDescent="0.2">
      <c r="A79" s="123"/>
      <c r="B79" s="124"/>
      <c r="C79" s="260" t="s">
        <v>107</v>
      </c>
      <c r="D79" s="261"/>
      <c r="E79" s="125">
        <v>37.7356637863315</v>
      </c>
      <c r="F79" s="143">
        <v>3843</v>
      </c>
      <c r="G79" s="144">
        <v>3867</v>
      </c>
      <c r="H79" s="144">
        <v>3992</v>
      </c>
      <c r="I79" s="144">
        <v>3833</v>
      </c>
      <c r="J79" s="145">
        <v>3767</v>
      </c>
      <c r="K79" s="144">
        <v>76</v>
      </c>
      <c r="L79" s="146">
        <v>2.0175205734005841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73542</v>
      </c>
      <c r="E11" s="114">
        <v>73391</v>
      </c>
      <c r="F11" s="114">
        <v>74341</v>
      </c>
      <c r="G11" s="114">
        <v>72826</v>
      </c>
      <c r="H11" s="140">
        <v>72415</v>
      </c>
      <c r="I11" s="115">
        <v>1127</v>
      </c>
      <c r="J11" s="116">
        <v>1.5563073948767521</v>
      </c>
    </row>
    <row r="12" spans="1:15" s="110" customFormat="1" ht="24.95" customHeight="1" x14ac:dyDescent="0.2">
      <c r="A12" s="193" t="s">
        <v>132</v>
      </c>
      <c r="B12" s="194" t="s">
        <v>133</v>
      </c>
      <c r="C12" s="113">
        <v>3.2294471186532867</v>
      </c>
      <c r="D12" s="115">
        <v>2375</v>
      </c>
      <c r="E12" s="114">
        <v>2331</v>
      </c>
      <c r="F12" s="114">
        <v>2415</v>
      </c>
      <c r="G12" s="114">
        <v>2325</v>
      </c>
      <c r="H12" s="140">
        <v>2241</v>
      </c>
      <c r="I12" s="115">
        <v>134</v>
      </c>
      <c r="J12" s="116">
        <v>5.9794734493529678</v>
      </c>
    </row>
    <row r="13" spans="1:15" s="110" customFormat="1" ht="24.95" customHeight="1" x14ac:dyDescent="0.2">
      <c r="A13" s="193" t="s">
        <v>134</v>
      </c>
      <c r="B13" s="199" t="s">
        <v>214</v>
      </c>
      <c r="C13" s="113">
        <v>1.5732506594870959</v>
      </c>
      <c r="D13" s="115">
        <v>1157</v>
      </c>
      <c r="E13" s="114">
        <v>1148</v>
      </c>
      <c r="F13" s="114">
        <v>1156</v>
      </c>
      <c r="G13" s="114">
        <v>1178</v>
      </c>
      <c r="H13" s="140">
        <v>1170</v>
      </c>
      <c r="I13" s="115">
        <v>-13</v>
      </c>
      <c r="J13" s="116">
        <v>-1.1111111111111112</v>
      </c>
    </row>
    <row r="14" spans="1:15" s="287" customFormat="1" ht="24" customHeight="1" x14ac:dyDescent="0.2">
      <c r="A14" s="193" t="s">
        <v>215</v>
      </c>
      <c r="B14" s="199" t="s">
        <v>137</v>
      </c>
      <c r="C14" s="113">
        <v>31.270566479018793</v>
      </c>
      <c r="D14" s="115">
        <v>22997</v>
      </c>
      <c r="E14" s="114">
        <v>23079</v>
      </c>
      <c r="F14" s="114">
        <v>23364</v>
      </c>
      <c r="G14" s="114">
        <v>23071</v>
      </c>
      <c r="H14" s="140">
        <v>23191</v>
      </c>
      <c r="I14" s="115">
        <v>-194</v>
      </c>
      <c r="J14" s="116">
        <v>-0.83653141304816525</v>
      </c>
      <c r="K14" s="110"/>
      <c r="L14" s="110"/>
      <c r="M14" s="110"/>
      <c r="N14" s="110"/>
      <c r="O14" s="110"/>
    </row>
    <row r="15" spans="1:15" s="110" customFormat="1" ht="24.75" customHeight="1" x14ac:dyDescent="0.2">
      <c r="A15" s="193" t="s">
        <v>216</v>
      </c>
      <c r="B15" s="199" t="s">
        <v>217</v>
      </c>
      <c r="C15" s="113">
        <v>8.0634195425743105</v>
      </c>
      <c r="D15" s="115">
        <v>5930</v>
      </c>
      <c r="E15" s="114">
        <v>5983</v>
      </c>
      <c r="F15" s="114">
        <v>6053</v>
      </c>
      <c r="G15" s="114">
        <v>5974</v>
      </c>
      <c r="H15" s="140">
        <v>5968</v>
      </c>
      <c r="I15" s="115">
        <v>-38</v>
      </c>
      <c r="J15" s="116">
        <v>-0.63672922252010722</v>
      </c>
    </row>
    <row r="16" spans="1:15" s="287" customFormat="1" ht="24.95" customHeight="1" x14ac:dyDescent="0.2">
      <c r="A16" s="193" t="s">
        <v>218</v>
      </c>
      <c r="B16" s="199" t="s">
        <v>141</v>
      </c>
      <c r="C16" s="113">
        <v>9.5618830056294364</v>
      </c>
      <c r="D16" s="115">
        <v>7032</v>
      </c>
      <c r="E16" s="114">
        <v>7028</v>
      </c>
      <c r="F16" s="114">
        <v>7118</v>
      </c>
      <c r="G16" s="114">
        <v>6997</v>
      </c>
      <c r="H16" s="140">
        <v>7111</v>
      </c>
      <c r="I16" s="115">
        <v>-79</v>
      </c>
      <c r="J16" s="116">
        <v>-1.1109548586696667</v>
      </c>
      <c r="K16" s="110"/>
      <c r="L16" s="110"/>
      <c r="M16" s="110"/>
      <c r="N16" s="110"/>
      <c r="O16" s="110"/>
    </row>
    <row r="17" spans="1:15" s="110" customFormat="1" ht="24.95" customHeight="1" x14ac:dyDescent="0.2">
      <c r="A17" s="193" t="s">
        <v>219</v>
      </c>
      <c r="B17" s="199" t="s">
        <v>220</v>
      </c>
      <c r="C17" s="113">
        <v>13.645263930815045</v>
      </c>
      <c r="D17" s="115">
        <v>10035</v>
      </c>
      <c r="E17" s="114">
        <v>10068</v>
      </c>
      <c r="F17" s="114">
        <v>10193</v>
      </c>
      <c r="G17" s="114">
        <v>10100</v>
      </c>
      <c r="H17" s="140">
        <v>10112</v>
      </c>
      <c r="I17" s="115">
        <v>-77</v>
      </c>
      <c r="J17" s="116">
        <v>-0.76147151898734178</v>
      </c>
    </row>
    <row r="18" spans="1:15" s="287" customFormat="1" ht="24.95" customHeight="1" x14ac:dyDescent="0.2">
      <c r="A18" s="201" t="s">
        <v>144</v>
      </c>
      <c r="B18" s="202" t="s">
        <v>145</v>
      </c>
      <c r="C18" s="113">
        <v>7.873052133474749</v>
      </c>
      <c r="D18" s="115">
        <v>5790</v>
      </c>
      <c r="E18" s="114">
        <v>5685</v>
      </c>
      <c r="F18" s="114">
        <v>5889</v>
      </c>
      <c r="G18" s="114">
        <v>5689</v>
      </c>
      <c r="H18" s="140">
        <v>5679</v>
      </c>
      <c r="I18" s="115">
        <v>111</v>
      </c>
      <c r="J18" s="116">
        <v>1.9545694664553619</v>
      </c>
      <c r="K18" s="110"/>
      <c r="L18" s="110"/>
      <c r="M18" s="110"/>
      <c r="N18" s="110"/>
      <c r="O18" s="110"/>
    </row>
    <row r="19" spans="1:15" s="110" customFormat="1" ht="24.95" customHeight="1" x14ac:dyDescent="0.2">
      <c r="A19" s="193" t="s">
        <v>146</v>
      </c>
      <c r="B19" s="199" t="s">
        <v>147</v>
      </c>
      <c r="C19" s="113">
        <v>14.002882706480651</v>
      </c>
      <c r="D19" s="115">
        <v>10298</v>
      </c>
      <c r="E19" s="114">
        <v>10386</v>
      </c>
      <c r="F19" s="114">
        <v>10552</v>
      </c>
      <c r="G19" s="114">
        <v>10295</v>
      </c>
      <c r="H19" s="140">
        <v>10265</v>
      </c>
      <c r="I19" s="115">
        <v>33</v>
      </c>
      <c r="J19" s="116">
        <v>0.32148075986361424</v>
      </c>
    </row>
    <row r="20" spans="1:15" s="287" customFormat="1" ht="24.95" customHeight="1" x14ac:dyDescent="0.2">
      <c r="A20" s="193" t="s">
        <v>148</v>
      </c>
      <c r="B20" s="199" t="s">
        <v>149</v>
      </c>
      <c r="C20" s="113">
        <v>6.9538495009654344</v>
      </c>
      <c r="D20" s="115">
        <v>5114</v>
      </c>
      <c r="E20" s="114">
        <v>5030</v>
      </c>
      <c r="F20" s="114">
        <v>5165</v>
      </c>
      <c r="G20" s="114">
        <v>5130</v>
      </c>
      <c r="H20" s="140">
        <v>5006</v>
      </c>
      <c r="I20" s="115">
        <v>108</v>
      </c>
      <c r="J20" s="116">
        <v>2.1574111066719937</v>
      </c>
      <c r="K20" s="110"/>
      <c r="L20" s="110"/>
      <c r="M20" s="110"/>
      <c r="N20" s="110"/>
      <c r="O20" s="110"/>
    </row>
    <row r="21" spans="1:15" s="110" customFormat="1" ht="24.95" customHeight="1" x14ac:dyDescent="0.2">
      <c r="A21" s="201" t="s">
        <v>150</v>
      </c>
      <c r="B21" s="202" t="s">
        <v>151</v>
      </c>
      <c r="C21" s="113">
        <v>1.6670745968290228</v>
      </c>
      <c r="D21" s="115">
        <v>1226</v>
      </c>
      <c r="E21" s="114">
        <v>1207</v>
      </c>
      <c r="F21" s="114">
        <v>1249</v>
      </c>
      <c r="G21" s="114">
        <v>1231</v>
      </c>
      <c r="H21" s="140">
        <v>1202</v>
      </c>
      <c r="I21" s="115">
        <v>24</v>
      </c>
      <c r="J21" s="116">
        <v>1.9966722129783694</v>
      </c>
    </row>
    <row r="22" spans="1:15" s="110" customFormat="1" ht="24.95" customHeight="1" x14ac:dyDescent="0.2">
      <c r="A22" s="201" t="s">
        <v>152</v>
      </c>
      <c r="B22" s="199" t="s">
        <v>153</v>
      </c>
      <c r="C22" s="113">
        <v>0.34402110358706589</v>
      </c>
      <c r="D22" s="115">
        <v>253</v>
      </c>
      <c r="E22" s="114">
        <v>253</v>
      </c>
      <c r="F22" s="114">
        <v>263</v>
      </c>
      <c r="G22" s="114">
        <v>231</v>
      </c>
      <c r="H22" s="140">
        <v>227</v>
      </c>
      <c r="I22" s="115">
        <v>26</v>
      </c>
      <c r="J22" s="116">
        <v>11.453744493392071</v>
      </c>
    </row>
    <row r="23" spans="1:15" s="110" customFormat="1" ht="24.95" customHeight="1" x14ac:dyDescent="0.2">
      <c r="A23" s="193" t="s">
        <v>154</v>
      </c>
      <c r="B23" s="199" t="s">
        <v>155</v>
      </c>
      <c r="C23" s="113">
        <v>1.8751189796306873</v>
      </c>
      <c r="D23" s="115">
        <v>1379</v>
      </c>
      <c r="E23" s="114">
        <v>1388</v>
      </c>
      <c r="F23" s="114">
        <v>1375</v>
      </c>
      <c r="G23" s="114">
        <v>1355</v>
      </c>
      <c r="H23" s="140">
        <v>1366</v>
      </c>
      <c r="I23" s="115">
        <v>13</v>
      </c>
      <c r="J23" s="116">
        <v>0.95168374816983892</v>
      </c>
    </row>
    <row r="24" spans="1:15" s="110" customFormat="1" ht="24.95" customHeight="1" x14ac:dyDescent="0.2">
      <c r="A24" s="193" t="s">
        <v>156</v>
      </c>
      <c r="B24" s="199" t="s">
        <v>221</v>
      </c>
      <c r="C24" s="113">
        <v>3.884854912838922</v>
      </c>
      <c r="D24" s="115">
        <v>2857</v>
      </c>
      <c r="E24" s="114">
        <v>2853</v>
      </c>
      <c r="F24" s="114">
        <v>2859</v>
      </c>
      <c r="G24" s="114">
        <v>2751</v>
      </c>
      <c r="H24" s="140">
        <v>2768</v>
      </c>
      <c r="I24" s="115">
        <v>89</v>
      </c>
      <c r="J24" s="116">
        <v>3.2153179190751446</v>
      </c>
    </row>
    <row r="25" spans="1:15" s="110" customFormat="1" ht="24.95" customHeight="1" x14ac:dyDescent="0.2">
      <c r="A25" s="193" t="s">
        <v>222</v>
      </c>
      <c r="B25" s="204" t="s">
        <v>159</v>
      </c>
      <c r="C25" s="113">
        <v>2.3129640205596802</v>
      </c>
      <c r="D25" s="115">
        <v>1701</v>
      </c>
      <c r="E25" s="114">
        <v>1658</v>
      </c>
      <c r="F25" s="114">
        <v>1692</v>
      </c>
      <c r="G25" s="114">
        <v>1657</v>
      </c>
      <c r="H25" s="140">
        <v>1524</v>
      </c>
      <c r="I25" s="115">
        <v>177</v>
      </c>
      <c r="J25" s="116">
        <v>11.614173228346457</v>
      </c>
    </row>
    <row r="26" spans="1:15" s="110" customFormat="1" ht="24.95" customHeight="1" x14ac:dyDescent="0.2">
      <c r="A26" s="201">
        <v>782.78300000000002</v>
      </c>
      <c r="B26" s="203" t="s">
        <v>160</v>
      </c>
      <c r="C26" s="113">
        <v>2.8840662478583665</v>
      </c>
      <c r="D26" s="115">
        <v>2121</v>
      </c>
      <c r="E26" s="114">
        <v>1989</v>
      </c>
      <c r="F26" s="114">
        <v>2176</v>
      </c>
      <c r="G26" s="114">
        <v>2152</v>
      </c>
      <c r="H26" s="140">
        <v>2035</v>
      </c>
      <c r="I26" s="115">
        <v>86</v>
      </c>
      <c r="J26" s="116">
        <v>4.2260442260442259</v>
      </c>
    </row>
    <row r="27" spans="1:15" s="110" customFormat="1" ht="24.95" customHeight="1" x14ac:dyDescent="0.2">
      <c r="A27" s="193" t="s">
        <v>161</v>
      </c>
      <c r="B27" s="199" t="s">
        <v>223</v>
      </c>
      <c r="C27" s="113">
        <v>2.470697016670746</v>
      </c>
      <c r="D27" s="115">
        <v>1817</v>
      </c>
      <c r="E27" s="114">
        <v>1828</v>
      </c>
      <c r="F27" s="114">
        <v>1823</v>
      </c>
      <c r="G27" s="114">
        <v>1809</v>
      </c>
      <c r="H27" s="140">
        <v>1798</v>
      </c>
      <c r="I27" s="115">
        <v>19</v>
      </c>
      <c r="J27" s="116">
        <v>1.0567296996662958</v>
      </c>
    </row>
    <row r="28" spans="1:15" s="110" customFormat="1" ht="24.95" customHeight="1" x14ac:dyDescent="0.2">
      <c r="A28" s="193" t="s">
        <v>163</v>
      </c>
      <c r="B28" s="199" t="s">
        <v>164</v>
      </c>
      <c r="C28" s="113">
        <v>3.2484838595632426</v>
      </c>
      <c r="D28" s="115">
        <v>2389</v>
      </c>
      <c r="E28" s="114">
        <v>2469</v>
      </c>
      <c r="F28" s="114">
        <v>2283</v>
      </c>
      <c r="G28" s="114">
        <v>2192</v>
      </c>
      <c r="H28" s="140">
        <v>2192</v>
      </c>
      <c r="I28" s="115">
        <v>197</v>
      </c>
      <c r="J28" s="116">
        <v>8.9872262773722635</v>
      </c>
    </row>
    <row r="29" spans="1:15" s="110" customFormat="1" ht="24.95" customHeight="1" x14ac:dyDescent="0.2">
      <c r="A29" s="193">
        <v>86</v>
      </c>
      <c r="B29" s="199" t="s">
        <v>165</v>
      </c>
      <c r="C29" s="113">
        <v>7.2190041064969677</v>
      </c>
      <c r="D29" s="115">
        <v>5309</v>
      </c>
      <c r="E29" s="114">
        <v>5319</v>
      </c>
      <c r="F29" s="114">
        <v>5306</v>
      </c>
      <c r="G29" s="114">
        <v>5125</v>
      </c>
      <c r="H29" s="140">
        <v>5143</v>
      </c>
      <c r="I29" s="115">
        <v>166</v>
      </c>
      <c r="J29" s="116">
        <v>3.2276881197744509</v>
      </c>
    </row>
    <row r="30" spans="1:15" s="110" customFormat="1" ht="24.95" customHeight="1" x14ac:dyDescent="0.2">
      <c r="A30" s="193">
        <v>87.88</v>
      </c>
      <c r="B30" s="204" t="s">
        <v>166</v>
      </c>
      <c r="C30" s="113">
        <v>6.3759484376274784</v>
      </c>
      <c r="D30" s="115">
        <v>4689</v>
      </c>
      <c r="E30" s="114">
        <v>4693</v>
      </c>
      <c r="F30" s="114">
        <v>4664</v>
      </c>
      <c r="G30" s="114">
        <v>4599</v>
      </c>
      <c r="H30" s="140">
        <v>4590</v>
      </c>
      <c r="I30" s="115">
        <v>99</v>
      </c>
      <c r="J30" s="116">
        <v>2.1568627450980391</v>
      </c>
    </row>
    <row r="31" spans="1:15" s="110" customFormat="1" ht="24.95" customHeight="1" x14ac:dyDescent="0.2">
      <c r="A31" s="193" t="s">
        <v>167</v>
      </c>
      <c r="B31" s="199" t="s">
        <v>168</v>
      </c>
      <c r="C31" s="113">
        <v>2.8147181202578118</v>
      </c>
      <c r="D31" s="115">
        <v>2070</v>
      </c>
      <c r="E31" s="114">
        <v>2075</v>
      </c>
      <c r="F31" s="114">
        <v>2110</v>
      </c>
      <c r="G31" s="114">
        <v>2035</v>
      </c>
      <c r="H31" s="140">
        <v>2017</v>
      </c>
      <c r="I31" s="115">
        <v>53</v>
      </c>
      <c r="J31" s="116">
        <v>2.6276648487853249</v>
      </c>
    </row>
    <row r="32" spans="1:15" s="110" customFormat="1" ht="24.95" customHeight="1" x14ac:dyDescent="0.2">
      <c r="A32" s="193"/>
      <c r="B32" s="288" t="s">
        <v>224</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3.2294471186532867</v>
      </c>
      <c r="D34" s="115">
        <v>2375</v>
      </c>
      <c r="E34" s="114">
        <v>2331</v>
      </c>
      <c r="F34" s="114">
        <v>2415</v>
      </c>
      <c r="G34" s="114">
        <v>2325</v>
      </c>
      <c r="H34" s="140">
        <v>2241</v>
      </c>
      <c r="I34" s="115">
        <v>134</v>
      </c>
      <c r="J34" s="116">
        <v>5.9794734493529678</v>
      </c>
    </row>
    <row r="35" spans="1:10" s="110" customFormat="1" ht="24.95" customHeight="1" x14ac:dyDescent="0.2">
      <c r="A35" s="292" t="s">
        <v>171</v>
      </c>
      <c r="B35" s="293" t="s">
        <v>172</v>
      </c>
      <c r="C35" s="113">
        <v>40.716869271980634</v>
      </c>
      <c r="D35" s="115">
        <v>29944</v>
      </c>
      <c r="E35" s="114">
        <v>29912</v>
      </c>
      <c r="F35" s="114">
        <v>30409</v>
      </c>
      <c r="G35" s="114">
        <v>29938</v>
      </c>
      <c r="H35" s="140">
        <v>30040</v>
      </c>
      <c r="I35" s="115">
        <v>-96</v>
      </c>
      <c r="J35" s="116">
        <v>-0.31957390146471371</v>
      </c>
    </row>
    <row r="36" spans="1:10" s="110" customFormat="1" ht="24.95" customHeight="1" x14ac:dyDescent="0.2">
      <c r="A36" s="294" t="s">
        <v>173</v>
      </c>
      <c r="B36" s="295" t="s">
        <v>174</v>
      </c>
      <c r="C36" s="125">
        <v>56.053683609366075</v>
      </c>
      <c r="D36" s="143">
        <v>41223</v>
      </c>
      <c r="E36" s="144">
        <v>41148</v>
      </c>
      <c r="F36" s="144">
        <v>41517</v>
      </c>
      <c r="G36" s="144">
        <v>40562</v>
      </c>
      <c r="H36" s="145">
        <v>40133</v>
      </c>
      <c r="I36" s="143">
        <v>1090</v>
      </c>
      <c r="J36" s="146">
        <v>2.7159694017392173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2020-09-25T07:29:24Z</dcterms:created>
  <dcterms:modified xsi:type="dcterms:W3CDTF">2020-09-28T08:07:03Z</dcterms:modified>
</cp:coreProperties>
</file>