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K43" i="24"/>
  <c r="H43" i="24"/>
  <c r="G43" i="24"/>
  <c r="F43" i="24"/>
  <c r="E43" i="24"/>
  <c r="D43" i="24"/>
  <c r="C43" i="24"/>
  <c r="I43" i="24" s="1"/>
  <c r="B43" i="24"/>
  <c r="J43" i="24" s="1"/>
  <c r="K42" i="24"/>
  <c r="D42" i="24"/>
  <c r="C42" i="24"/>
  <c r="I42" i="24" s="1"/>
  <c r="B42" i="24"/>
  <c r="J42" i="24" s="1"/>
  <c r="M41" i="24"/>
  <c r="K41" i="24"/>
  <c r="H41" i="24"/>
  <c r="G41" i="24"/>
  <c r="F41" i="24"/>
  <c r="E41" i="24"/>
  <c r="D41" i="24"/>
  <c r="C41" i="24"/>
  <c r="I41" i="24" s="1"/>
  <c r="B41" i="24"/>
  <c r="J41" i="24" s="1"/>
  <c r="L40" i="24"/>
  <c r="K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9" i="24" l="1"/>
  <c r="J19" i="24"/>
  <c r="H19" i="24"/>
  <c r="K19" i="24"/>
  <c r="F19" i="24"/>
  <c r="K8" i="24"/>
  <c r="H8" i="24"/>
  <c r="F8" i="24"/>
  <c r="D8" i="24"/>
  <c r="J8" i="24"/>
  <c r="D29" i="24"/>
  <c r="J29" i="24"/>
  <c r="H29" i="24"/>
  <c r="K29" i="24"/>
  <c r="F29" i="24"/>
  <c r="K26" i="24"/>
  <c r="H26" i="24"/>
  <c r="F26" i="24"/>
  <c r="D26" i="24"/>
  <c r="J26" i="24"/>
  <c r="D9" i="24"/>
  <c r="J9" i="24"/>
  <c r="H9" i="24"/>
  <c r="K9" i="24"/>
  <c r="F9" i="24"/>
  <c r="D27" i="24"/>
  <c r="J27" i="24"/>
  <c r="H27" i="24"/>
  <c r="K27" i="24"/>
  <c r="F27" i="24"/>
  <c r="D7" i="24"/>
  <c r="J7" i="24"/>
  <c r="H7" i="24"/>
  <c r="K7" i="24"/>
  <c r="F7" i="24"/>
  <c r="D17" i="24"/>
  <c r="J17" i="24"/>
  <c r="H17" i="24"/>
  <c r="K17" i="24"/>
  <c r="F17" i="24"/>
  <c r="K20" i="24"/>
  <c r="H20" i="24"/>
  <c r="F20" i="24"/>
  <c r="D20" i="24"/>
  <c r="J20" i="24"/>
  <c r="D23" i="24"/>
  <c r="J23" i="24"/>
  <c r="H23" i="24"/>
  <c r="F23" i="24"/>
  <c r="K23" i="24"/>
  <c r="K32" i="24"/>
  <c r="H32" i="24"/>
  <c r="F32" i="24"/>
  <c r="D32" i="24"/>
  <c r="J32" i="24"/>
  <c r="D35" i="24"/>
  <c r="J35" i="24"/>
  <c r="H35" i="24"/>
  <c r="K35" i="24"/>
  <c r="F35" i="24"/>
  <c r="M8" i="24"/>
  <c r="E8" i="24"/>
  <c r="L8" i="24"/>
  <c r="I8" i="24"/>
  <c r="G8" i="24"/>
  <c r="C14" i="24"/>
  <c r="C6" i="24"/>
  <c r="G17" i="24"/>
  <c r="L17" i="24"/>
  <c r="I17" i="24"/>
  <c r="M17" i="24"/>
  <c r="E17" i="24"/>
  <c r="M30" i="24"/>
  <c r="E30" i="24"/>
  <c r="L30" i="24"/>
  <c r="I30" i="24"/>
  <c r="G30" i="24"/>
  <c r="G33" i="24"/>
  <c r="L33" i="24"/>
  <c r="I33" i="24"/>
  <c r="M33" i="24"/>
  <c r="E33" i="24"/>
  <c r="G7" i="24"/>
  <c r="L7" i="24"/>
  <c r="I7" i="24"/>
  <c r="M7" i="24"/>
  <c r="E7" i="24"/>
  <c r="G9" i="24"/>
  <c r="L9" i="24"/>
  <c r="I9" i="24"/>
  <c r="M9" i="24"/>
  <c r="E9" i="24"/>
  <c r="M24" i="24"/>
  <c r="E24" i="24"/>
  <c r="L24" i="24"/>
  <c r="I24" i="24"/>
  <c r="G24" i="24"/>
  <c r="G27" i="24"/>
  <c r="L27" i="24"/>
  <c r="I27" i="24"/>
  <c r="M27" i="24"/>
  <c r="E27" i="24"/>
  <c r="D15" i="24"/>
  <c r="J15" i="24"/>
  <c r="H15" i="24"/>
  <c r="K15" i="24"/>
  <c r="F15" i="24"/>
  <c r="F37" i="24"/>
  <c r="D37" i="24"/>
  <c r="K37" i="24"/>
  <c r="J37" i="24"/>
  <c r="H37" i="24"/>
  <c r="M18" i="24"/>
  <c r="E18" i="24"/>
  <c r="L18" i="24"/>
  <c r="I18" i="24"/>
  <c r="G18" i="24"/>
  <c r="G21" i="24"/>
  <c r="L21" i="24"/>
  <c r="I21" i="24"/>
  <c r="E21" i="24"/>
  <c r="M21" i="24"/>
  <c r="M34" i="24"/>
  <c r="E34" i="24"/>
  <c r="L34" i="24"/>
  <c r="I34" i="24"/>
  <c r="G34" i="24"/>
  <c r="M38" i="24"/>
  <c r="E38" i="24"/>
  <c r="G38" i="24"/>
  <c r="L38" i="24"/>
  <c r="I38" i="24"/>
  <c r="K18" i="24"/>
  <c r="H18" i="24"/>
  <c r="F18" i="24"/>
  <c r="D18" i="24"/>
  <c r="J18" i="24"/>
  <c r="D21" i="24"/>
  <c r="J21" i="24"/>
  <c r="H21" i="24"/>
  <c r="K21" i="24"/>
  <c r="F21" i="24"/>
  <c r="K24" i="24"/>
  <c r="H24" i="24"/>
  <c r="F24" i="24"/>
  <c r="D24" i="24"/>
  <c r="J24" i="24"/>
  <c r="K30" i="24"/>
  <c r="H30" i="24"/>
  <c r="F30" i="24"/>
  <c r="D30" i="24"/>
  <c r="J30" i="24"/>
  <c r="D33" i="24"/>
  <c r="J33" i="24"/>
  <c r="H33" i="24"/>
  <c r="K33" i="24"/>
  <c r="F33" i="24"/>
  <c r="G15" i="24"/>
  <c r="L15" i="24"/>
  <c r="I15" i="24"/>
  <c r="M15" i="24"/>
  <c r="E15" i="24"/>
  <c r="M28" i="24"/>
  <c r="E28" i="24"/>
  <c r="L28" i="24"/>
  <c r="I28" i="24"/>
  <c r="G28" i="24"/>
  <c r="G31" i="24"/>
  <c r="L31" i="24"/>
  <c r="I31" i="24"/>
  <c r="M31" i="24"/>
  <c r="E31" i="24"/>
  <c r="M22" i="24"/>
  <c r="E22" i="24"/>
  <c r="L22" i="24"/>
  <c r="I22" i="24"/>
  <c r="G22" i="24"/>
  <c r="G25" i="24"/>
  <c r="L25" i="24"/>
  <c r="I25" i="24"/>
  <c r="E25" i="24"/>
  <c r="M25" i="24"/>
  <c r="C45" i="24"/>
  <c r="C39" i="24"/>
  <c r="K16" i="24"/>
  <c r="H16" i="24"/>
  <c r="F16" i="24"/>
  <c r="D16" i="24"/>
  <c r="J16" i="24"/>
  <c r="K22" i="24"/>
  <c r="H22" i="24"/>
  <c r="F22" i="24"/>
  <c r="D22" i="24"/>
  <c r="J22" i="24"/>
  <c r="K34" i="24"/>
  <c r="H34" i="24"/>
  <c r="F34" i="24"/>
  <c r="D34" i="24"/>
  <c r="J34" i="24"/>
  <c r="J38" i="24"/>
  <c r="H38" i="24"/>
  <c r="F38" i="24"/>
  <c r="D38" i="24"/>
  <c r="K38" i="24"/>
  <c r="M16" i="24"/>
  <c r="E16" i="24"/>
  <c r="L16" i="24"/>
  <c r="G16" i="24"/>
  <c r="I16" i="24"/>
  <c r="G19" i="24"/>
  <c r="L19" i="24"/>
  <c r="I19" i="24"/>
  <c r="M19" i="24"/>
  <c r="E19" i="24"/>
  <c r="M32" i="24"/>
  <c r="E32" i="24"/>
  <c r="L32" i="24"/>
  <c r="G32" i="24"/>
  <c r="I32" i="24"/>
  <c r="G35" i="24"/>
  <c r="L35" i="24"/>
  <c r="I35" i="24"/>
  <c r="M35" i="24"/>
  <c r="E35" i="24"/>
  <c r="D25" i="24"/>
  <c r="J25" i="24"/>
  <c r="H25" i="24"/>
  <c r="K25" i="24"/>
  <c r="F25" i="24"/>
  <c r="K28" i="24"/>
  <c r="H28" i="24"/>
  <c r="F28" i="24"/>
  <c r="D28" i="24"/>
  <c r="J28" i="24"/>
  <c r="D31" i="24"/>
  <c r="J31" i="24"/>
  <c r="H31" i="24"/>
  <c r="K31" i="24"/>
  <c r="F31" i="24"/>
  <c r="M26" i="24"/>
  <c r="E26" i="24"/>
  <c r="L26" i="24"/>
  <c r="I26" i="24"/>
  <c r="G26" i="24"/>
  <c r="G29" i="24"/>
  <c r="L29" i="24"/>
  <c r="I29" i="24"/>
  <c r="M29" i="24"/>
  <c r="E29" i="24"/>
  <c r="B14" i="24"/>
  <c r="B6" i="24"/>
  <c r="B45" i="24"/>
  <c r="B39" i="24"/>
  <c r="M20" i="24"/>
  <c r="E20" i="24"/>
  <c r="L20" i="24"/>
  <c r="I20" i="24"/>
  <c r="G20" i="24"/>
  <c r="G23" i="24"/>
  <c r="L23" i="24"/>
  <c r="I23" i="24"/>
  <c r="E23" i="24"/>
  <c r="M23" i="24"/>
  <c r="I37" i="24"/>
  <c r="L37" i="24"/>
  <c r="M37" i="24"/>
  <c r="G37" i="24"/>
  <c r="E37" i="24"/>
  <c r="M40" i="24"/>
  <c r="E40" i="24"/>
  <c r="G40" i="24"/>
  <c r="I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4" i="24"/>
  <c r="E44" i="24"/>
  <c r="L44" i="24"/>
  <c r="G44" i="24"/>
  <c r="M42" i="24"/>
  <c r="E42" i="24"/>
  <c r="L42" i="24"/>
  <c r="G4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H40" i="24"/>
  <c r="L41" i="24"/>
  <c r="H42" i="24"/>
  <c r="L43" i="24"/>
  <c r="H44" i="24"/>
  <c r="I39" i="24" l="1"/>
  <c r="L39" i="24"/>
  <c r="M39" i="24"/>
  <c r="G39" i="24"/>
  <c r="E39" i="24"/>
  <c r="I45" i="24"/>
  <c r="L45" i="24"/>
  <c r="M45" i="24"/>
  <c r="G45" i="24"/>
  <c r="E45" i="24"/>
  <c r="I79" i="24"/>
  <c r="F39" i="24"/>
  <c r="D39" i="24"/>
  <c r="K39" i="24"/>
  <c r="J39" i="24"/>
  <c r="H39" i="24"/>
  <c r="H45" i="24"/>
  <c r="F45" i="24"/>
  <c r="D45" i="24"/>
  <c r="K45" i="24"/>
  <c r="J45" i="24"/>
  <c r="K6" i="24"/>
  <c r="H6" i="24"/>
  <c r="F6" i="24"/>
  <c r="D6" i="24"/>
  <c r="J6" i="24"/>
  <c r="M6" i="24"/>
  <c r="E6" i="24"/>
  <c r="L6" i="24"/>
  <c r="I6" i="24"/>
  <c r="G6" i="24"/>
  <c r="K14" i="24"/>
  <c r="H14" i="24"/>
  <c r="F14" i="24"/>
  <c r="D14" i="24"/>
  <c r="J14" i="24"/>
  <c r="M14" i="24"/>
  <c r="E14" i="24"/>
  <c r="L14" i="24"/>
  <c r="I14" i="24"/>
  <c r="G14" i="24"/>
  <c r="J77" i="24"/>
  <c r="K77" i="24"/>
  <c r="I78" i="24" s="1"/>
  <c r="I82" i="24" l="1"/>
  <c r="J79" i="24"/>
  <c r="J78" i="24"/>
  <c r="I83" i="24" s="1"/>
  <c r="K79" i="24"/>
  <c r="I81" i="24" s="1"/>
  <c r="K78" i="24"/>
</calcChain>
</file>

<file path=xl/sharedStrings.xml><?xml version="1.0" encoding="utf-8"?>
<sst xmlns="http://schemas.openxmlformats.org/spreadsheetml/2006/main" count="1737" uniqueCount="520">
  <si>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</si>
  <si>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</si>
  <si>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</si>
  <si>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</si>
  <si>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</si>
  <si>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</si>
  <si>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</si>
  <si>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</si>
  <si>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</si>
  <si>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</si>
  <si>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</si>
  <si>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</si>
  <si>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</si>
  <si>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Wesermarsch (03461)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</si>
  <si>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</si>
  <si>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</si>
  <si>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</si>
  <si>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</si>
  <si>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</si>
  <si>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</si>
  <si>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</si>
  <si>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</si>
  <si>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</si>
  <si>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</si>
  <si>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</si>
  <si>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</si>
  <si>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</si>
  <si>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</si>
  <si>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</si>
  <si>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</si>
  <si>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</si>
  <si>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</si>
  <si>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</si>
  <si>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</si>
  <si>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</si>
  <si>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</si>
  <si>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</si>
  <si>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</si>
  <si>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</si>
  <si>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</si>
  <si>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</si>
  <si>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</si>
  <si>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</si>
  <si>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</si>
  <si>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</si>
  <si>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</si>
  <si>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</si>
  <si>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</si>
  <si>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</si>
  <si>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</si>
  <si>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</si>
  <si>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</si>
  <si>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</si>
  <si>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</si>
  <si>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</si>
  <si>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</si>
  <si>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</si>
  <si>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</si>
  <si>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</si>
  <si>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</si>
  <si>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</si>
  <si>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</si>
  <si>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</si>
  <si>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</si>
  <si>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</si>
  <si>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</si>
  <si>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</si>
  <si>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</si>
  <si>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</si>
  <si>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</si>
  <si>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</si>
  <si>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</si>
  <si>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</si>
  <si>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</si>
  <si>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</si>
  <si>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</si>
  <si>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</si>
  <si>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</si>
  <si>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</si>
  <si>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</si>
  <si>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</si>
  <si>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</si>
  <si>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</si>
  <si>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</si>
  <si>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</si>
  <si>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</si>
  <si>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</si>
  <si>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</si>
  <si>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</si>
  <si>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</si>
  <si>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</si>
  <si>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</si>
  <si>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Wesermarsch (03461);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</si>
  <si>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</si>
  <si>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</si>
  <si>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</si>
  <si>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</si>
  <si>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</si>
  <si>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</si>
  <si>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</si>
  <si>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</si>
  <si>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</si>
  <si>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</si>
  <si>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</si>
  <si>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</si>
  <si>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</si>
  <si>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</si>
  <si>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</si>
  <si>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</si>
  <si>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</si>
  <si>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</si>
  <si>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</si>
  <si>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</si>
  <si>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</si>
  <si>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</si>
  <si>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</si>
  <si>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</si>
  <si>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</si>
  <si>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</si>
  <si>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</si>
  <si>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</si>
  <si>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</si>
  <si>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</si>
  <si>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</si>
  <si>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</si>
  <si>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</si>
  <si>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</si>
  <si>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</si>
  <si>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</si>
  <si>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</si>
  <si>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</si>
  <si>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</si>
  <si>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</si>
  <si>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</si>
  <si>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</si>
  <si>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</si>
  <si>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</si>
  <si>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</si>
  <si>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</si>
  <si>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</si>
  <si>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</si>
  <si>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</si>
  <si>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</si>
  <si>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</si>
  <si>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</si>
  <si>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</si>
  <si>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</si>
  <si>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</si>
  <si>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</si>
  <si>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</si>
  <si>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</si>
  <si>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</si>
  <si>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</si>
  <si>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</si>
  <si>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</si>
  <si>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</si>
  <si>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</si>
  <si>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</si>
  <si>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</si>
  <si>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</si>
  <si>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</si>
  <si>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</si>
  <si>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</si>
  <si>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</si>
  <si>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</si>
  <si>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</si>
  <si>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</si>
  <si>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</si>
  <si>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</si>
  <si>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</si>
  <si>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</si>
  <si>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</si>
  <si>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</si>
  <si>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</si>
  <si>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</si>
  <si>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</si>
  <si>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</si>
  <si>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</si>
  <si>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</si>
  <si>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</si>
  <si>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</si>
  <si>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</si>
  <si>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</si>
  <si>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Wesermarsch (03461)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</si>
  <si>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</si>
  <si>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</si>
  <si>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</si>
  <si>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</si>
  <si>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</si>
  <si>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</si>
  <si>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</si>
  <si>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</si>
  <si>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</si>
  <si>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</si>
  <si>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</si>
  <si>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</si>
  <si>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</si>
  <si>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</si>
  <si>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</si>
  <si>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</si>
  <si>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</si>
  <si>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</si>
  <si>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</si>
  <si>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</si>
  <si>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</si>
  <si>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</si>
  <si>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</si>
  <si>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</si>
  <si>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</si>
  <si>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</si>
  <si>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</si>
  <si>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</si>
  <si>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</si>
  <si>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</si>
  <si>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</si>
  <si>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</si>
  <si>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</si>
  <si>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</si>
  <si>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</si>
  <si>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</si>
  <si>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</si>
  <si>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</si>
  <si>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</si>
  <si>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</si>
  <si>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</si>
  <si>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</si>
  <si>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</si>
  <si>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</si>
  <si>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</si>
  <si>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</si>
  <si>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</si>
  <si>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</si>
  <si>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</si>
  <si>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</si>
  <si>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</si>
  <si>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</si>
  <si>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</si>
  <si>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</si>
  <si>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</si>
  <si>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</si>
  <si>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</si>
  <si>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</si>
  <si>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</si>
  <si>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</si>
  <si>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</si>
  <si>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</si>
  <si>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</si>
  <si>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</si>
  <si>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</si>
  <si>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</si>
  <si>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</si>
  <si>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</si>
  <si>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</si>
  <si>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</si>
  <si>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</si>
  <si>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</si>
  <si>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</si>
  <si>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</si>
  <si>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</si>
  <si>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</si>
  <si>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</si>
  <si>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</si>
  <si>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</si>
  <si>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</si>
  <si>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</si>
  <si>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</si>
  <si>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</si>
  <si>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</si>
  <si>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</si>
  <si>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</si>
  <si>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</si>
  <si>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</si>
  <si>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</si>
  <si>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</si>
  <si>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</si>
  <si>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</si>
  <si>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</si>
  <si>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</si>
  <si>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</si>
  <si>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</si>
  <si>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</si>
  <si>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</si>
  <si>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</si>
  <si>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</si>
  <si>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</si>
  <si>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</si>
  <si>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</si>
  <si>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</si>
  <si>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</si>
  <si>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</si>
  <si>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</si>
  <si>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</si>
  <si>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</si>
  <si>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</si>
  <si>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</si>
  <si>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</si>
  <si>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</si>
  <si>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</si>
  <si>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</si>
  <si>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</si>
  <si>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</si>
  <si>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</si>
  <si>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</si>
  <si>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</si>
  <si>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</si>
  <si>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</si>
  <si>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</si>
  <si>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</si>
  <si>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</si>
  <si>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</si>
  <si>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</si>
  <si>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</si>
  <si>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</si>
  <si>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</si>
  <si>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</si>
  <si>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</si>
  <si>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</si>
  <si>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</si>
  <si>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</si>
  <si>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</si>
  <si>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</si>
  <si>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</si>
  <si>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</si>
  <si>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</si>
  <si>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</si>
  <si>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</si>
  <si>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</si>
  <si>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</si>
  <si>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</si>
  <si>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</si>
  <si>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</si>
  <si>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</si>
  <si>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</si>
  <si>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</si>
  <si>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</si>
  <si>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</si>
  <si>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</si>
  <si>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</si>
  <si>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</si>
  <si>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</si>
  <si>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</si>
  <si>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</si>
  <si>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</si>
  <si>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</si>
  <si>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</si>
  <si>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</si>
  <si>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</si>
  <si>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</si>
  <si>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</si>
  <si>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</si>
  <si>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</si>
  <si>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</si>
  <si>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</si>
  <si>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</si>
  <si>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</si>
  <si>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</si>
  <si>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</si>
  <si>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</si>
  <si>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</si>
  <si>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</si>
  <si>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</si>
  <si>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</si>
  <si>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</si>
  <si>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</si>
  <si>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</si>
  <si>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</si>
  <si>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</si>
  <si>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</si>
  <si>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</si>
  <si>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</si>
  <si>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</si>
  <si>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</si>
  <si>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</si>
  <si>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Wesermarsch (03461);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</si>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</sst>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{B360EB88-7EA0-4A8E-BC3B-364038998B11}</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D5FF-47C4-B99B-44AA73E4E81D}"/>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{C1818CD0-4288-4FAF-8C92-70E2279541E1}</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D5FF-47C4-B99B-44AA73E4E81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{CF863527-685F-47C9-AD1E-796BD5E54028}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5FF-47C4-B99B-44AA73E4E81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{6FE4108E-EF09-430E-BFEA-B5B41E934C63}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FF-47C4-B99B-44AA73E4E81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0.87632926348956286</c:v>
                </c:pt>
                <c:pt idx="1">
                  <c:v>1.4040057212208159</c:v>
                </c:pt>
                <c:pt idx="2">
                  <c:v>1.1186464311118853</c:v>
                </c:pt>
                <c:pt idx="3">
                  <c:v>1.0875687030768</c:v>
                </c:pt>
              </c:numCache>
            </c:numRef>
          </c:val>
          <c:extLst>
            <c:ext xmlns:c16="http://schemas.microsoft.com/office/drawing/2014/chart" uri="{C3380CC4-5D6E-409C-BE32-E72D297353CC}">
              <c16:uniqueId val="{00000004-D5FF-47C4-B99B-44AA73E4E81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{04BBA48D-2C35-4F8C-AAF6-4EAADBE5FAF3}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FF-47C4-B99B-44AA73E4E81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{F26D1CD4-2974-4FD8-96C5-374AB3A054AE}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FF-47C4-B99B-44AA73E4E81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{A9807E98-E975-4C8D-A87F-35B2CA080E75}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FF-47C4-B99B-44AA73E4E81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{14C6ABD4-1192-4261-A845-3811781471E3}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FF-47C4-B99B-44AA73E4E8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FF-47C4-B99B-44AA73E4E81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FF-47C4-B99B-44AA73E4E81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{C6991417-E4F4-4124-926D-888D3C4ACD64}</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DE71-4F57-A1E8-EDB15EFFC9E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{89018A16-EDEF-4E4D-8118-243ABEE53AD4}</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DE71-4F57-A1E8-EDB15EFFC9E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{AFF6D76E-365A-4765-92F2-2EFB6A9BD9E8}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E71-4F57-A1E8-EDB15EFFC9E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{63739C59-4BF3-4CCE-8426-3AE94DC37E81}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E71-4F57-A1E8-EDB15EFFC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-3.2982071985767072</c:v>
                </c:pt>
                <c:pt idx="1">
                  <c:v>-2.8801937126160149</c:v>
                </c:pt>
                <c:pt idx="2">
                  <c:v>-2.7637010795899166</c:v>
                </c:pt>
                <c:pt idx="3">
                  <c:v>-2.8655893304673015</c:v>
                </c:pt>
              </c:numCache>
            </c:numRef>
          </c:val>
          <c:extLst>
            <c:ext xmlns:c16="http://schemas.microsoft.com/office/drawing/2014/chart" uri="{C3380CC4-5D6E-409C-BE32-E72D297353CC}">
              <c16:uniqueId val="{00000004-DE71-4F57-A1E8-EDB15EFFC9E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{F92E34B7-C573-40CD-A9F2-39C70BA3DD0E}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E71-4F57-A1E8-EDB15EFFC9E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{AADC848F-DEDA-410D-AD04-48A8D350EE33}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E71-4F57-A1E8-EDB15EFFC9E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{68DC48C5-13E1-4AD1-9023-071BE8A6D980}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E71-4F57-A1E8-EDB15EFFC9E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{D04E4804-59E2-4F81-A3F7-43B3EC264D74}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E71-4F57-A1E8-EDB15EFFC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E71-4F57-A1E8-EDB15EFFC9E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E71-4F57-A1E8-EDB15EFFC9E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{7E39A2D2-509A-4207-B2D3-8B7EA71F7357}</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2E51-4CA4-A997-918F977116E7}"/>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{CA87D7F8-1BCB-4E00-817C-E43C80FBC984}</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2E51-4CA4-A997-918F977116E7}"/>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{F5111C0B-BBFB-4B33-912F-71C39B8426F7}</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2E51-4CA4-A997-918F977116E7}"/>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{39DAA5E7-B966-4A39-83EC-669DDD5F0289}</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2E51-4CA4-A997-918F977116E7}"/>
                </c:ext>
              </c:extLst>
            </c:dLbl>
            <c:dLbl>
              <c:idx val="4"/>
              <c:tx>
                <c:strRef>
                  <c:f>Daten_Diagramme!$D$18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{03AAFB66-B3B1-41A5-B24B-4C654836F04E}</c15:txfldGUID>
                      <c15:f>Daten_Diagramme!$D$18</c15:f>
                      <c15:dlblFieldTableCache>
                        <c:ptCount val="1"/>
                        <c:pt idx="0">
                          <c:v>4.2</c:v>
                        </c:pt>
                      </c15:dlblFieldTableCache>
                    </c15:dlblFTEntry>
                  </c15:dlblFieldTable>
                  <c15:showDataLabelsRange val="0"/>
                </c:ext>
                <c:ext xmlns:c16="http://schemas.microsoft.com/office/drawing/2014/chart" uri="{C3380CC4-5D6E-409C-BE32-E72D297353CC}">
                  <c16:uniqueId val="{00000004-2E51-4CA4-A997-918F977116E7}"/>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{8B2C4DCA-C634-465B-BE59-3A19D8AE16F9}</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2E51-4CA4-A997-918F977116E7}"/>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{CC534518-8EAD-4839-9CA8-893BBBB2B0B0}</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2E51-4CA4-A997-918F977116E7}"/>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{77C7E081-2BE2-4E6B-BAB7-74B60C67FD26}</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2E51-4CA4-A997-918F977116E7}"/>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{8FB2A49E-CAB8-41C0-BFF8-23B4E2EF70E5}</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2E51-4CA4-A997-918F977116E7}"/>
                </c:ext>
              </c:extLst>
            </c:dLbl>
            <c:dLbl>
              <c:idx val="9"/>
              <c:tx>
                <c:strRef>
                  <c:f>Daten_Diagramme!$D$23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{2701B31C-9C07-49AA-BF56-9D7C18F359A4}</c15:txfldGUID>
                      <c15:f>Daten_Diagramme!$D$23</c15:f>
                      <c15:dlblFieldTableCache>
                        <c:ptCount val="1"/>
                        <c:pt idx="0">
                          <c:v>-4.4</c:v>
                        </c:pt>
                      </c15:dlblFieldTableCache>
                    </c15:dlblFTEntry>
                  </c15:dlblFieldTable>
                  <c15:showDataLabelsRange val="0"/>
                </c:ext>
                <c:ext xmlns:c16="http://schemas.microsoft.com/office/drawing/2014/chart" uri="{C3380CC4-5D6E-409C-BE32-E72D297353CC}">
                  <c16:uniqueId val="{00000009-2E51-4CA4-A997-918F977116E7}"/>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{2475E474-463F-4BCA-9434-FD2FE777E95B}</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2E51-4CA4-A997-918F977116E7}"/>
                </c:ext>
              </c:extLst>
            </c:dLbl>
            <c:dLbl>
              <c:idx val="11"/>
              <c:tx>
                <c:strRef>
                  <c:f>Daten_Diagramme!$D$25</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{66CD724B-44FF-4212-A455-0D90430F25F7}</c15:txfldGUID>
                      <c15:f>Daten_Diagramme!$D$25</c15:f>
                      <c15:dlblFieldTableCache>
                        <c:ptCount val="1"/>
                        <c:pt idx="0">
                          <c:v>-18.7</c:v>
                        </c:pt>
                      </c15:dlblFieldTableCache>
                    </c15:dlblFTEntry>
                  </c15:dlblFieldTable>
                  <c15:showDataLabelsRange val="0"/>
                </c:ext>
                <c:ext xmlns:c16="http://schemas.microsoft.com/office/drawing/2014/chart" uri="{C3380CC4-5D6E-409C-BE32-E72D297353CC}">
                  <c16:uniqueId val="{0000000B-2E51-4CA4-A997-918F977116E7}"/>
                </c:ext>
              </c:extLst>
            </c:dLbl>
            <c:dLbl>
              <c:idx val="12"/>
              <c:tx>
                <c:strRef>
                  <c:f>Daten_Diagramme!$D$26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{53BC7012-9F3A-440C-BE31-47D1CA96C26A}</c15:txfldGUID>
                      <c15:f>Daten_Diagramme!$D$26</c15:f>
                      <c15:dlblFieldTableCache>
                        <c:ptCount val="1"/>
                        <c:pt idx="0">
                          <c:v>3.2</c:v>
                        </c:pt>
                      </c15:dlblFieldTableCache>
                    </c15:dlblFTEntry>
                  </c15:dlblFieldTable>
                  <c15:showDataLabelsRange val="0"/>
                </c:ext>
                <c:ext xmlns:c16="http://schemas.microsoft.com/office/drawing/2014/chart" uri="{C3380CC4-5D6E-409C-BE32-E72D297353CC}">
                  <c16:uniqueId val="{0000000C-2E51-4CA4-A997-918F977116E7}"/>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{15D6BC2E-CF6A-4D42-857C-3008E230DA6D}</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2E51-4CA4-A997-918F977116E7}"/>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{92D1A9A5-EFF5-4E5B-A6D9-553C2877ECFE}</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2E51-4CA4-A997-918F977116E7}"/>
                </c:ext>
              </c:extLst>
            </c:dLbl>
            <c:dLbl>
              <c:idx val="15"/>
              <c:tx>
                <c:strRef>
                  <c:f>Daten_Diagramme!$D$29</c:f>
                  <c:strCache>
                    <c:ptCount val="1"/>
                    <c:pt idx="0">
                      <c:v>-19.5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{7EC6B9D3-AD97-4B54-80A2-AB9617E250BC}</c15:txfldGUID>
                      <c15:f>Daten_Diagramme!$D$29</c15:f>
                      <c15:dlblFieldTableCache>
                        <c:ptCount val="1"/>
                        <c:pt idx="0">
                          <c:v>-19.5</c:v>
                        </c:pt>
                      </c15:dlblFieldTableCache>
                    </c15:dlblFTEntry>
                  </c15:dlblFieldTable>
                  <c15:showDataLabelsRange val="0"/>
                </c:ext>
                <c:ext xmlns:c16="http://schemas.microsoft.com/office/drawing/2014/chart" uri="{C3380CC4-5D6E-409C-BE32-E72D297353CC}">
                  <c16:uniqueId val="{0000000F-2E51-4CA4-A997-918F977116E7}"/>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{2357F900-4A1B-46D1-86B7-EE5614C2C791}</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2E51-4CA4-A997-918F977116E7}"/>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{D7440FA3-AEAD-4603-BD7C-6651E5616D1E}</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2E51-4CA4-A997-918F977116E7}"/>
                </c:ext>
              </c:extLst>
            </c:dLbl>
            <c:dLbl>
              <c:idx val="18"/>
              <c:tx>
                <c:strRef>
                  <c:f>Daten_Diagramme!$D$32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{72D408E5-6634-4F00-86EF-C16B2919B3B5}</c15:txfldGUID>
                      <c15:f>Daten_Diagramme!$D$32</c15:f>
                      <c15:dlblFieldTableCache>
                        <c:ptCount val="1"/>
                        <c:pt idx="0">
                          <c:v>0.9</c:v>
                        </c:pt>
                      </c15:dlblFieldTableCache>
                    </c15:dlblFTEntry>
                  </c15:dlblFieldTable>
                  <c15:showDataLabelsRange val="0"/>
                </c:ext>
                <c:ext xmlns:c16="http://schemas.microsoft.com/office/drawing/2014/chart" uri="{C3380CC4-5D6E-409C-BE32-E72D297353CC}">
                  <c16:uniqueId val="{00000012-2E51-4CA4-A997-918F977116E7}"/>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{5CD3446A-5545-4DD4-A881-5D62439D56FB}</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2E51-4CA4-A997-918F977116E7}"/>
                </c:ext>
              </c:extLst>
            </c:dLbl>
            <c:dLbl>
              <c:idx val="20"/>
              <c:tx>
                <c:strRef>
                  <c:f>Daten_Diagramme!$D$34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{8F958B90-C8E8-4347-BCDB-D2E20B1809BA}</c15:txfldGUID>
                      <c15:f>Daten_Diagramme!$D$34</c15:f>
                      <c15:dlblFieldTableCache>
                        <c:ptCount val="1"/>
                        <c:pt idx="0">
                          <c:v>3.0</c:v>
                        </c:pt>
                      </c15:dlblFieldTableCache>
                    </c15:dlblFTEntry>
                  </c15:dlblFieldTable>
                  <c15:showDataLabelsRange val="0"/>
                </c:ext>
                <c:ext xmlns:c16="http://schemas.microsoft.com/office/drawing/2014/chart" uri="{C3380CC4-5D6E-409C-BE32-E72D297353CC}">
                  <c16:uniqueId val="{00000014-2E51-4CA4-A997-918F977116E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{40846633-D39F-408A-A194-F35BA1DBBE9F}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E51-4CA4-A997-918F977116E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{275FA01C-CABF-471D-B918-8F74CBAB3912}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51-4CA4-A997-918F977116E7}"/>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{D382A5BB-229A-4FD0-B58D-7053CF16A131}</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2E51-4CA4-A997-918F977116E7}"/>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{B6A7CC10-E77D-4CC0-B25C-9B008BC03FA1}</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2E51-4CA4-A997-918F977116E7}"/>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{A15F694E-9C2E-452E-B407-3A2DA79F8E0C}</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2E51-4CA4-A997-918F977116E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{321E77AA-B536-433E-BF94-AFA0322855FD}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51-4CA4-A997-918F977116E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{A8620710-AC92-48E7-AB68-6CF776A75648}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51-4CA4-A997-918F977116E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{E9207CB5-D93E-4F1A-AE30-DDF85CA91680}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51-4CA4-A997-918F977116E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{D716AA2A-CE78-4A8D-87CA-5A022E42A42B}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51-4CA4-A997-918F977116E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{5A8B187D-BF6F-4293-BE63-FEA2C3725A85}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51-4CA4-A997-918F977116E7}"/>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{CEF4BC30-9CC9-4FBD-BFDB-0D8432B3B05B}</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2E51-4CA4-A997-918F977116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0.87632926348956286</c:v>
                </c:pt>
                <c:pt idx="1">
                  <c:v>1.25</c:v>
                </c:pt>
                <c:pt idx="2">
                  <c:v>4.4496487119437935</c:v>
                </c:pt>
                <c:pt idx="3">
                  <c:v>1.3924751014385834</c:v>
                </c:pt>
                <c:pt idx="4">
                  <c:v>4.2158516020236085</c:v>
                </c:pt>
                <c:pt idx="5">
                  <c:v>2.2375423318819547</c:v>
                </c:pt>
                <c:pt idx="6">
                  <c:v>-2.9752899646999498</c:v>
                </c:pt>
                <c:pt idx="7">
                  <c:v>2.2456461961503207</c:v>
                </c:pt>
                <c:pt idx="8">
                  <c:v>0.37813681677552424</c:v>
                </c:pt>
                <c:pt idx="9">
                  <c:v>-4.4095092024539877</c:v>
                </c:pt>
                <c:pt idx="10">
                  <c:v>-1.3924050632911393</c:v>
                </c:pt>
                <c:pt idx="11">
                  <c:v>-18.681318681318682</c:v>
                </c:pt>
                <c:pt idx="12">
                  <c:v>3.1545741324921135</c:v>
                </c:pt>
                <c:pt idx="13">
                  <c:v>-0.34090909090909088</c:v>
                </c:pt>
                <c:pt idx="14">
                  <c:v>3.6488027366020526</c:v>
                </c:pt>
                <c:pt idx="15">
                  <c:v>-19.512195121951219</c:v>
                </c:pt>
                <c:pt idx="16">
                  <c:v>1.1597258829731154</c:v>
                </c:pt>
                <c:pt idx="17">
                  <c:v>3.3216783216783217</c:v>
                </c:pt>
                <c:pt idx="18">
                  <c:v>0.9441384736428009</c:v>
                </c:pt>
                <c:pt idx="19">
                  <c:v>4.166666666666667</c:v>
                </c:pt>
                <c:pt idx="20">
                  <c:v>3.0084235860409145</c:v>
                </c:pt>
                <c:pt idx="21">
                  <c:v>0</c:v>
                </c:pt>
                <c:pt idx="23">
                  <c:v>1.25</c:v>
                </c:pt>
                <c:pt idx="24">
                  <c:v>1.7146974063400577</c:v>
                </c:pt>
                <c:pt idx="25">
                  <c:v>0.13725979535812327</c:v>
                </c:pt>
              </c:numCache>
            </c:numRef>
          </c:val>
          <c:extLst>
            <c:ext xmlns:c16="http://schemas.microsoft.com/office/drawing/2014/chart" uri="{C3380CC4-5D6E-409C-BE32-E72D297353CC}">
              <c16:uniqueId val="{00000020-2E51-4CA4-A997-918F977116E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{C2B1391E-D0F2-4985-A09C-245F3F538DD3}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51-4CA4-A997-918F977116E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{85B10717-F938-46AC-9FB8-09845BD2809F}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51-4CA4-A997-918F977116E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{A6132A6A-C398-497D-835A-719B71D64983}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51-4CA4-A997-918F977116E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{EF3A8437-0977-47BF-8FD2-7CA06FAE40D5}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51-4CA4-A997-918F977116E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{0A7169C1-6E3C-43C1-BA47-B6EF15D236B7}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51-4CA4-A997-918F977116E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{4F76722C-E79B-4AF6-A7AB-18CD1BCE02D0}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51-4CA4-A997-918F977116E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{4AE43A24-7EC4-4A0A-AE40-5CB2A4B269DD}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51-4CA4-A997-918F977116E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{C316A640-AB2A-4538-A1DE-EC559FF8F59C}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51-4CA4-A997-918F977116E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{7A9E069D-6FA2-4E2A-B05B-5A4C95453A02}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51-4CA4-A997-918F977116E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{605E26F1-F4CB-4553-9059-ED28EC704F31}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51-4CA4-A997-918F977116E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{4713AF45-84C2-4F95-8EFF-67A937067DEC}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51-4CA4-A997-918F977116E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{6FFCF6CA-04ED-4B9B-ABAD-E14D3C72989B}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51-4CA4-A997-918F977116E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{DD3BEF7F-6F65-4B56-BFB0-03CE390038AE}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51-4CA4-A997-918F977116E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{E5C70B2A-3D9B-4A7E-A811-16EE32E433D3}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51-4CA4-A997-918F977116E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{D3662E67-44BA-43DD-BF61-C149BA088C58}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51-4CA4-A997-918F977116E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{9C7F7445-21C5-4B5A-8971-23AEA1AA6E07}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51-4CA4-A997-918F977116E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{C96ADBF1-B64C-4B46-927F-56D999574C35}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51-4CA4-A997-918F977116E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{619ABB06-5FFD-42F1-B633-B75BBCBA30C3}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51-4CA4-A997-918F977116E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{CD88411B-3068-4864-BD17-197778078209}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51-4CA4-A997-918F977116E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{1BD186CB-064E-48F5-B2E7-96B69B289083}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51-4CA4-A997-918F977116E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{54A68304-C969-486C-AA40-13DAF76E6D83}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51-4CA4-A997-918F977116E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{0DD3C4B9-5879-4C5A-A92B-DDC8B6F5BB6B}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51-4CA4-A997-918F977116E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{1466921C-ABBE-484D-88AF-F7C74846C156}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51-4CA4-A997-918F977116E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{D44FC1C9-D6E7-41CA-BB6C-6CD1CC748A44}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51-4CA4-A997-918F977116E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{A4007644-DC7B-4B9E-8034-B02541F9E461}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51-4CA4-A997-918F977116E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{0A490814-4D9F-4F57-A9CE-B178CAEA1C6A}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51-4CA4-A997-918F977116E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{39734A22-4A8D-4354-A61A-71C040E69F46}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51-4CA4-A997-918F977116E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{47082C08-067A-4E2B-94A6-6EE62B9EA113}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51-4CA4-A997-918F977116E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{852942FD-4BE5-4422-A049-2BBB517FD9B2}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51-4CA4-A997-918F977116E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{54B0DAE4-1283-4CDA-8C3C-D9FEC742F9F1}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51-4CA4-A997-918F977116E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{9CA57A76-B558-4652-BE24-03F668E9B334}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51-4CA4-A997-918F977116E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{65EBEB85-7EDD-4710-9C5D-DF95BE71CC66}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51-4CA4-A997-918F977116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51-4CA4-A997-918F977116E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51-4CA4-A997-918F977116E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{81EB2D28-AAAB-4E8F-A703-F355433C6EC2}</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226C-4483-AF1B-C8CE14B395B9}"/>
                </c:ext>
              </c:extLst>
            </c:dLbl>
            <c:dLbl>
              <c:idx val="1"/>
              <c:tx>
                <c:strRef>
                  <c:f>Daten_Diagramme!$E$15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{BB410B8E-97BC-4357-811E-89FBFFFB1E6C}</c15:txfldGUID>
                      <c15:f>Daten_Diagramme!$E$15</c15:f>
                      <c15:dlblFieldTableCache>
                        <c:ptCount val="1"/>
                        <c:pt idx="0">
                          <c:v>-0.9</c:v>
                        </c:pt>
                      </c15:dlblFieldTableCache>
                    </c15:dlblFTEntry>
                  </c15:dlblFieldTable>
                  <c15:showDataLabelsRange val="0"/>
                </c:ext>
                <c:ext xmlns:c16="http://schemas.microsoft.com/office/drawing/2014/chart" uri="{C3380CC4-5D6E-409C-BE32-E72D297353CC}">
                  <c16:uniqueId val="{00000001-226C-4483-AF1B-C8CE14B395B9}"/>
                </c:ext>
              </c:extLst>
            </c:dLbl>
            <c:dLbl>
              <c:idx val="2"/>
              <c:tx>
                <c:strRef>
                  <c:f>Daten_Diagramme!$E$16</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{46370EAD-6383-45F6-98E1-A797093E70B0}</c15:txfldGUID>
                      <c15:f>Daten_Diagramme!$E$16</c15:f>
                      <c15:dlblFieldTableCache>
                        <c:ptCount val="1"/>
                        <c:pt idx="0">
                          <c:v>14.7</c:v>
                        </c:pt>
                      </c15:dlblFieldTableCache>
                    </c15:dlblFTEntry>
                  </c15:dlblFieldTable>
                  <c15:showDataLabelsRange val="0"/>
                </c:ext>
                <c:ext xmlns:c16="http://schemas.microsoft.com/office/drawing/2014/chart" uri="{C3380CC4-5D6E-409C-BE32-E72D297353CC}">
                  <c16:uniqueId val="{00000002-226C-4483-AF1B-C8CE14B395B9}"/>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{2D1705D4-96F0-42C9-ADE7-1ECF9096ABA6}</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226C-4483-AF1B-C8CE14B395B9}"/>
                </c:ext>
              </c:extLst>
            </c:dLbl>
            <c:dLbl>
              <c:idx val="4"/>
              <c:tx>
                <c:strRef>
                  <c:f>Daten_Diagramme!$E$18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{D7872725-8BC5-4270-A55B-4B6F455FEA9C}</c15:txfldGUID>
                      <c15:f>Daten_Diagramme!$E$18</c15:f>
                      <c15:dlblFieldTableCache>
                        <c:ptCount val="1"/>
                        <c:pt idx="0">
                          <c:v>-8.9</c:v>
                        </c:pt>
                      </c15:dlblFieldTableCache>
                    </c15:dlblFTEntry>
                  </c15:dlblFieldTable>
                  <c15:showDataLabelsRange val="0"/>
                </c:ext>
                <c:ext xmlns:c16="http://schemas.microsoft.com/office/drawing/2014/chart" uri="{C3380CC4-5D6E-409C-BE32-E72D297353CC}">
                  <c16:uniqueId val="{00000004-226C-4483-AF1B-C8CE14B395B9}"/>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{7C3F677C-55F1-440B-A6AB-E7CD4B05EF1B}</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226C-4483-AF1B-C8CE14B395B9}"/>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{410E0455-8EE3-4312-87AA-7064954672F9}</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226C-4483-AF1B-C8CE14B395B9}"/>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{1E228E07-63A3-4FEB-8A94-473A7E67BDE8}</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226C-4483-AF1B-C8CE14B395B9}"/>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{E51C8CF4-1D7F-45E0-B70B-574ABB05B2BB}</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226C-4483-AF1B-C8CE14B395B9}"/>
                </c:ext>
              </c:extLst>
            </c:dLbl>
            <c:dLbl>
              <c:idx val="9"/>
              <c:tx>
                <c:strRef>
                  <c:f>Daten_Diagramme!$E$23</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{A251A881-0BC7-43D8-A403-60893F401242}</c15:txfldGUID>
                      <c15:f>Daten_Diagramme!$E$23</c15:f>
                      <c15:dlblFieldTableCache>
                        <c:ptCount val="1"/>
                        <c:pt idx="0">
                          <c:v>-10.4</c:v>
                        </c:pt>
                      </c15:dlblFieldTableCache>
                    </c15:dlblFTEntry>
                  </c15:dlblFieldTable>
                  <c15:showDataLabelsRange val="0"/>
                </c:ext>
                <c:ext xmlns:c16="http://schemas.microsoft.com/office/drawing/2014/chart" uri="{C3380CC4-5D6E-409C-BE32-E72D297353CC}">
                  <c16:uniqueId val="{00000009-226C-4483-AF1B-C8CE14B395B9}"/>
                </c:ext>
              </c:extLst>
            </c:dLbl>
            <c:dLbl>
              <c:idx val="10"/>
              <c:tx>
                <c:strRef>
                  <c:f>Daten_Diagramme!$E$24</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{494E9492-0108-4DFE-A385-7377286BBDB0}</c15:txfldGUID>
                      <c15:f>Daten_Diagramme!$E$24</c15:f>
                      <c15:dlblFieldTableCache>
                        <c:ptCount val="1"/>
                        <c:pt idx="0">
                          <c:v>-12.6</c:v>
                        </c:pt>
                      </c15:dlblFieldTableCache>
                    </c15:dlblFTEntry>
                  </c15:dlblFieldTable>
                  <c15:showDataLabelsRange val="0"/>
                </c:ext>
                <c:ext xmlns:c16="http://schemas.microsoft.com/office/drawing/2014/chart" uri="{C3380CC4-5D6E-409C-BE32-E72D297353CC}">
                  <c16:uniqueId val="{0000000A-226C-4483-AF1B-C8CE14B395B9}"/>
                </c:ext>
              </c:extLst>
            </c:dLbl>
            <c:dLbl>
              <c:idx val="11"/>
              <c:tx>
                <c:strRef>
                  <c:f>Daten_Diagramme!$E$25</c:f>
                  <c:strCache>
                    <c:ptCount val="1"/>
                    <c:pt idx="0">
                      <c:v>-30.3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{CDEA96C4-20EE-4589-8AC9-E6D33C749A10}</c15:txfldGUID>
                      <c15:f>Daten_Diagramme!$E$25</c15:f>
                      <c15:dlblFieldTableCache>
                        <c:ptCount val="1"/>
                        <c:pt idx="0">
                          <c:v>-30.3</c:v>
                        </c:pt>
                      </c15:dlblFieldTableCache>
                    </c15:dlblFTEntry>
                  </c15:dlblFieldTable>
                  <c15:showDataLabelsRange val="0"/>
                </c:ext>
                <c:ext xmlns:c16="http://schemas.microsoft.com/office/drawing/2014/chart" uri="{C3380CC4-5D6E-409C-BE32-E72D297353CC}">
                  <c16:uniqueId val="{0000000B-226C-4483-AF1B-C8CE14B395B9}"/>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{DE184538-8CD6-4932-94AF-DBC7113A6C5E}</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226C-4483-AF1B-C8CE14B395B9}"/>
                </c:ext>
              </c:extLst>
            </c:dLbl>
            <c:dLbl>
              <c:idx val="13"/>
              <c:tx>
                <c:strRef>
                  <c:f>Daten_Diagramme!$E$27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{203503AB-255A-4563-A2AF-18C84FC096CC}</c15:txfldGUID>
                      <c15:f>Daten_Diagramme!$E$27</c15:f>
                      <c15:dlblFieldTableCache>
                        <c:ptCount val="1"/>
                        <c:pt idx="0">
                          <c:v>-6.1</c:v>
                        </c:pt>
                      </c15:dlblFieldTableCache>
                    </c15:dlblFTEntry>
                  </c15:dlblFieldTable>
                  <c15:showDataLabelsRange val="0"/>
                </c:ext>
                <c:ext xmlns:c16="http://schemas.microsoft.com/office/drawing/2014/chart" uri="{C3380CC4-5D6E-409C-BE32-E72D297353CC}">
                  <c16:uniqueId val="{0000000D-226C-4483-AF1B-C8CE14B395B9}"/>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{FD2A2FB6-4CB4-4033-A1FE-7C3A28D85476}</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226C-4483-AF1B-C8CE14B395B9}"/>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{AC208401-FFE4-4BC8-B419-94A80635F35F}</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226C-4483-AF1B-C8CE14B395B9}"/>
                </c:ext>
              </c:extLst>
            </c:dLbl>
            <c:dLbl>
              <c:idx val="16"/>
              <c:tx>
                <c:strRef>
                  <c:f>Daten_Diagramme!$E$30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{A18CF853-3EB9-484A-9687-8185DC08B365}</c15:txfldGUID>
                      <c15:f>Daten_Diagramme!$E$30</c15:f>
                      <c15:dlblFieldTableCache>
                        <c:ptCount val="1"/>
                        <c:pt idx="0">
                          <c:v>-7.8</c:v>
                        </c:pt>
                      </c15:dlblFieldTableCache>
                    </c15:dlblFTEntry>
                  </c15:dlblFieldTable>
                  <c15:showDataLabelsRange val="0"/>
                </c:ext>
                <c:ext xmlns:c16="http://schemas.microsoft.com/office/drawing/2014/chart" uri="{C3380CC4-5D6E-409C-BE32-E72D297353CC}">
                  <c16:uniqueId val="{00000010-226C-4483-AF1B-C8CE14B395B9}"/>
                </c:ext>
              </c:extLst>
            </c:dLbl>
            <c:dLbl>
              <c:idx val="17"/>
              <c:tx>
                <c:strRef>
                  <c:f>Daten_Diagramme!$E$31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{10E814CF-9F45-446D-85CC-E42FEBAB933B}</c15:txfldGUID>
                      <c15:f>Daten_Diagramme!$E$31</c15:f>
                      <c15:dlblFieldTableCache>
                        <c:ptCount val="1"/>
                        <c:pt idx="0">
                          <c:v>4.2</c:v>
                        </c:pt>
                      </c15:dlblFieldTableCache>
                    </c15:dlblFTEntry>
                  </c15:dlblFieldTable>
                  <c15:showDataLabelsRange val="0"/>
                </c:ext>
                <c:ext xmlns:c16="http://schemas.microsoft.com/office/drawing/2014/chart" uri="{C3380CC4-5D6E-409C-BE32-E72D297353CC}">
                  <c16:uniqueId val="{00000011-226C-4483-AF1B-C8CE14B395B9}"/>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{3900A737-61FD-4DEC-B8BC-DA5D5B3BA745}</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226C-4483-AF1B-C8CE14B395B9}"/>
                </c:ext>
              </c:extLst>
            </c:dLbl>
            <c:dLbl>
              <c:idx val="19"/>
              <c:tx>
                <c:strRef>
                  <c:f>Daten_Diagramme!$E$33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{269E61BE-EF0A-4C61-A924-F1F51D49E625}</c15:txfldGUID>
                      <c15:f>Daten_Diagramme!$E$33</c15:f>
                      <c15:dlblFieldTableCache>
                        <c:ptCount val="1"/>
                        <c:pt idx="0">
                          <c:v>-1.7</c:v>
                        </c:pt>
                      </c15:dlblFieldTableCache>
                    </c15:dlblFTEntry>
                  </c15:dlblFieldTable>
                  <c15:showDataLabelsRange val="0"/>
                </c:ext>
                <c:ext xmlns:c16="http://schemas.microsoft.com/office/drawing/2014/chart" uri="{C3380CC4-5D6E-409C-BE32-E72D297353CC}">
                  <c16:uniqueId val="{00000013-226C-4483-AF1B-C8CE14B395B9}"/>
                </c:ext>
              </c:extLst>
            </c:dLbl>
            <c:dLbl>
              <c:idx val="20"/>
              <c:tx>
                <c:strRef>
                  <c:f>Daten_Diagramme!$E$34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{BCDC7A25-3BC5-498B-8C4E-523573C418E0}</c15:txfldGUID>
                      <c15:f>Daten_Diagramme!$E$34</c15:f>
                      <c15:dlblFieldTableCache>
                        <c:ptCount val="1"/>
                        <c:pt idx="0">
                          <c:v>5.5</c:v>
                        </c:pt>
                      </c15:dlblFieldTableCache>
                    </c15:dlblFTEntry>
                  </c15:dlblFieldTable>
                  <c15:showDataLabelsRange val="0"/>
                </c:ext>
                <c:ext xmlns:c16="http://schemas.microsoft.com/office/drawing/2014/chart" uri="{C3380CC4-5D6E-409C-BE32-E72D297353CC}">
                  <c16:uniqueId val="{00000014-226C-4483-AF1B-C8CE14B395B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{F78CCF21-E314-4530-A54A-4AA86062C5DF}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26C-4483-AF1B-C8CE14B395B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{85EF1A9B-907A-414D-94BC-7323399DC371}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26C-4483-AF1B-C8CE14B395B9}"/>
                </c:ext>
              </c:extLst>
            </c:dLbl>
            <c:dLbl>
              <c:idx val="23"/>
              <c:tx>
                <c:strRef>
                  <c:f>Daten_Diagramme!$E$37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{36D464E3-EEA8-4C79-BDD6-B95EFAADF52F}</c15:txfldGUID>
                      <c15:f>Daten_Diagramme!$E$37</c15:f>
                      <c15:dlblFieldTableCache>
                        <c:ptCount val="1"/>
                        <c:pt idx="0">
                          <c:v>-0.9</c:v>
                        </c:pt>
                      </c15:dlblFieldTableCache>
                    </c15:dlblFTEntry>
                  </c15:dlblFieldTable>
                  <c15:showDataLabelsRange val="0"/>
                </c:ext>
                <c:ext xmlns:c16="http://schemas.microsoft.com/office/drawing/2014/chart" uri="{C3380CC4-5D6E-409C-BE32-E72D297353CC}">
                  <c16:uniqueId val="{00000017-226C-4483-AF1B-C8CE14B395B9}"/>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{9762E10E-4962-4D22-AE69-5BD01B8FB08A}</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226C-4483-AF1B-C8CE14B395B9}"/>
                </c:ext>
              </c:extLst>
            </c:dLbl>
            <c:dLbl>
              <c:idx val="25"/>
              <c:tx>
                <c:strRef>
                  <c:f>Daten_Diagramme!$E$39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{8BE319C5-C9A7-485E-891C-5C6E0E03B613}</c15:txfldGUID>
                      <c15:f>Daten_Diagramme!$E$39</c15:f>
                      <c15:dlblFieldTableCache>
                        <c:ptCount val="1"/>
                        <c:pt idx="0">
                          <c:v>-4.1</c:v>
                        </c:pt>
                      </c15:dlblFieldTableCache>
                    </c15:dlblFTEntry>
                  </c15:dlblFieldTable>
                  <c15:showDataLabelsRange val="0"/>
                </c:ext>
                <c:ext xmlns:c16="http://schemas.microsoft.com/office/drawing/2014/chart" uri="{C3380CC4-5D6E-409C-BE32-E72D297353CC}">
                  <c16:uniqueId val="{00000019-226C-4483-AF1B-C8CE14B395B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{697B000F-975C-4F68-BD44-9CBAB5B2FC46}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26C-4483-AF1B-C8CE14B395B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{D48CE2A0-DFC0-4A93-B383-72C8F04B008A}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26C-4483-AF1B-C8CE14B395B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{C49DC33C-CB58-48AD-91FD-BCDF86B58347}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26C-4483-AF1B-C8CE14B395B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{B2D98DFD-A509-4E72-8539-B99EC189EB05}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26C-4483-AF1B-C8CE14B395B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{5C1E5036-6C38-4DEF-92D9-B1FEA05A37AB}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26C-4483-AF1B-C8CE14B395B9}"/>
                </c:ext>
              </c:extLst>
            </c:dLbl>
            <c:dLbl>
              <c:idx val="31"/>
              <c:tx>
                <c:strRef>
                  <c:f>Daten_Diagramme!$E$45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{813F275F-736C-4C1F-B98D-BC4E3E7E072E}</c15:txfldGUID>
                      <c15:f>Daten_Diagramme!$E$45</c15:f>
                      <c15:dlblFieldTableCache>
                        <c:ptCount val="1"/>
                        <c:pt idx="0">
                          <c:v>-4.1</c:v>
                        </c:pt>
                      </c15:dlblFieldTableCache>
                    </c15:dlblFTEntry>
                  </c15:dlblFieldTable>
                  <c15:showDataLabelsRange val="0"/>
                </c:ext>
                <c:ext xmlns:c16="http://schemas.microsoft.com/office/drawing/2014/chart" uri="{C3380CC4-5D6E-409C-BE32-E72D297353CC}">
                  <c16:uniqueId val="{0000001F-226C-4483-AF1B-C8CE14B395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-3.2982071985767072</c:v>
                </c:pt>
                <c:pt idx="1">
                  <c:v>-0.90252707581227432</c:v>
                </c:pt>
                <c:pt idx="2">
                  <c:v>14.705882352941176</c:v>
                </c:pt>
                <c:pt idx="3">
                  <c:v>0</c:v>
                </c:pt>
                <c:pt idx="4">
                  <c:v>-8.870967741935484</c:v>
                </c:pt>
                <c:pt idx="5">
                  <c:v>8.0291970802919703</c:v>
                </c:pt>
                <c:pt idx="6">
                  <c:v>0</c:v>
                </c:pt>
                <c:pt idx="7">
                  <c:v>3.4013605442176869</c:v>
                </c:pt>
                <c:pt idx="8">
                  <c:v>-0.5196733481811433</c:v>
                </c:pt>
                <c:pt idx="9">
                  <c:v>-10.401459854014599</c:v>
                </c:pt>
                <c:pt idx="10">
                  <c:v>-12.641509433962264</c:v>
                </c:pt>
                <c:pt idx="11">
                  <c:v>-30.303030303030305</c:v>
                </c:pt>
                <c:pt idx="12">
                  <c:v>0</c:v>
                </c:pt>
                <c:pt idx="13">
                  <c:v>-6.117647058823529</c:v>
                </c:pt>
                <c:pt idx="14">
                  <c:v>-2.0637898686679175</c:v>
                </c:pt>
                <c:pt idx="15">
                  <c:v>-54.117647058823529</c:v>
                </c:pt>
                <c:pt idx="16">
                  <c:v>-7.7586206896551726</c:v>
                </c:pt>
                <c:pt idx="17">
                  <c:v>4.2194092827004219</c:v>
                </c:pt>
                <c:pt idx="18">
                  <c:v>0.87976539589442815</c:v>
                </c:pt>
                <c:pt idx="19">
                  <c:v>-1.7045454545454546</c:v>
                </c:pt>
                <c:pt idx="20">
                  <c:v>5.5282555282555279</c:v>
                </c:pt>
                <c:pt idx="21">
                  <c:v>0</c:v>
                </c:pt>
                <c:pt idx="23">
                  <c:v>-0.90252707581227432</c:v>
                </c:pt>
                <c:pt idx="24">
                  <c:v>2.3961661341853033</c:v>
                </c:pt>
                <c:pt idx="25">
                  <c:v>-4.0966215113432352</c:v>
                </c:pt>
              </c:numCache>
            </c:numRef>
          </c:val>
          <c:extLst>
            <c:ext xmlns:c16="http://schemas.microsoft.com/office/drawing/2014/chart" uri="{C3380CC4-5D6E-409C-BE32-E72D297353CC}">
              <c16:uniqueId val="{00000020-226C-4483-AF1B-C8CE14B395B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{4442BADC-E101-4AB7-ABBB-EC62DD8867B0}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26C-4483-AF1B-C8CE14B395B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{644A51AB-2941-41D7-A73E-2C80D508A7D8}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26C-4483-AF1B-C8CE14B395B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{D6E82B63-7EC7-4B9B-9A24-87E58BBDFFF0}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26C-4483-AF1B-C8CE14B395B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{94CE3A0D-7ED0-49F6-9E15-1784D031E498}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26C-4483-AF1B-C8CE14B395B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{75B8BF98-C4A5-4C79-AC42-1DB7DEFF8B7D}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26C-4483-AF1B-C8CE14B395B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{2737B6B9-C045-42A2-8A96-DE4C2A2393A9}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26C-4483-AF1B-C8CE14B395B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{A6E78183-B365-4F6C-ACA4-0E246E9CA146}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26C-4483-AF1B-C8CE14B395B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{9E07449E-8367-476A-AF9B-FAE9D213BFF9}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26C-4483-AF1B-C8CE14B395B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{02DFFD8C-9D58-4A12-B98F-EC659F775F41}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26C-4483-AF1B-C8CE14B395B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{30E27A15-269C-4065-A191-4284832C58B6}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26C-4483-AF1B-C8CE14B395B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{09F84C95-8B2F-41DA-9336-616FAFC0C040}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26C-4483-AF1B-C8CE14B395B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{BC14EBC6-95A2-4C93-958F-E6E8A925BC2D}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26C-4483-AF1B-C8CE14B395B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{5430392D-78F0-47B8-9F7B-5C25CB71FBA1}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26C-4483-AF1B-C8CE14B395B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{BB8E4C5E-9F13-44C1-9FC3-FA6EA921B75E}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26C-4483-AF1B-C8CE14B395B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{25010096-B348-479F-9F79-4BD16D239268}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26C-4483-AF1B-C8CE14B395B9}"/>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{EFBFEA3B-FD19-4667-8807-84530C8EA5F1}</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226C-4483-AF1B-C8CE14B395B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{B897EF06-31DD-44F9-9A7D-1CCCA49D8E39}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26C-4483-AF1B-C8CE14B395B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{8633D814-ED9C-456B-BE73-8133695DD91C}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26C-4483-AF1B-C8CE14B395B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{9191AA9A-D7C3-4BBA-BDF9-A825C1C21C91}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26C-4483-AF1B-C8CE14B395B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{AFFDB729-8001-47DC-A022-E020BD77E580}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26C-4483-AF1B-C8CE14B395B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{31FFD477-0488-4E5B-AA7D-FD8ABB275C75}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26C-4483-AF1B-C8CE14B395B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{A5C71EAE-89DD-4F56-A77C-1B2657A5BACB}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26C-4483-AF1B-C8CE14B395B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{8DE5A6DF-84E5-42AE-B256-3463D98A4212}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26C-4483-AF1B-C8CE14B395B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{C6D4516C-A4B3-46D7-BDFB-33B6B9CDF7BF}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26C-4483-AF1B-C8CE14B395B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{894F0B74-F99A-45F4-A306-EDAB2D823D2A}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26C-4483-AF1B-C8CE14B395B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{960A52A3-A105-4037-A7ED-6AD6F8C61670}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26C-4483-AF1B-C8CE14B395B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{39B47FAF-75AC-4B05-BEDE-AFC3804AD3FE}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26C-4483-AF1B-C8CE14B395B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{16A773DA-A381-4F9D-B1B6-7ABAF93D6AF2}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26C-4483-AF1B-C8CE14B395B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{3E53C270-E229-4650-89F5-829E365BF612}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26C-4483-AF1B-C8CE14B395B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{D9A0B3E0-BABB-439B-B9DF-C752FAAA6119}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26C-4483-AF1B-C8CE14B395B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{C8044993-7769-42A0-980D-E5AE750F8ABC}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26C-4483-AF1B-C8CE14B395B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{4421512E-DA53-4EDC-BC7D-7246D7643EE6}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26C-4483-AF1B-C8CE14B395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26C-4483-AF1B-C8CE14B395B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26C-4483-AF1B-C8CE14B395B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{63DF9EA5-4632-46F7-BC0A-1FD77A545471}</c15:txfldGUID>
                      <c15:f>Diagramm!$I$46</c15:f>
                      <c15:dlblFieldTableCache>
                        <c:ptCount val="1"/>
                      </c15:dlblFieldTableCache>
                    </c15:dlblFTEntry>
                  </c15:dlblFieldTable>
                  <c15:showDataLabelsRange val="0"/>
                </c:ext>
                <c:ext xmlns:c16="http://schemas.microsoft.com/office/drawing/2014/chart" uri="{C3380CC4-5D6E-409C-BE32-E72D297353CC}">
                  <c16:uniqueId val="{00000000-432A-4EF2-B229-DB5538CF1F0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{A1BC5FFC-5976-44FC-8046-72DFBD23E54A}</c15:txfldGUID>
                      <c15:f>Diagramm!$I$47</c15:f>
                      <c15:dlblFieldTableCache>
                        <c:ptCount val="1"/>
                      </c15:dlblFieldTableCache>
                    </c15:dlblFTEntry>
                  </c15:dlblFieldTable>
                  <c15:showDataLabelsRange val="0"/>
                </c:ext>
                <c:ext xmlns:c16="http://schemas.microsoft.com/office/drawing/2014/chart" uri="{C3380CC4-5D6E-409C-BE32-E72D297353CC}">
                  <c16:uniqueId val="{00000001-432A-4EF2-B229-DB5538CF1F0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{27284E66-C667-40E7-8262-96A5C0ECBF67}</c15:txfldGUID>
                      <c15:f>Diagramm!$I$48</c15:f>
                      <c15:dlblFieldTableCache>
                        <c:ptCount val="1"/>
                      </c15:dlblFieldTableCache>
                    </c15:dlblFTEntry>
                  </c15:dlblFieldTable>
                  <c15:showDataLabelsRange val="0"/>
                </c:ext>
                <c:ext xmlns:c16="http://schemas.microsoft.com/office/drawing/2014/chart" uri="{C3380CC4-5D6E-409C-BE32-E72D297353CC}">
                  <c16:uniqueId val="{00000002-432A-4EF2-B229-DB5538CF1F0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{BFE157CC-9FAD-4C85-87E3-5311E3D3433F}</c15:txfldGUID>
                      <c15:f>Diagramm!$I$49</c15:f>
                      <c15:dlblFieldTableCache>
                        <c:ptCount val="1"/>
                      </c15:dlblFieldTableCache>
                    </c15:dlblFTEntry>
                  </c15:dlblFieldTable>
                  <c15:showDataLabelsRange val="0"/>
                </c:ext>
                <c:ext xmlns:c16="http://schemas.microsoft.com/office/drawing/2014/chart" uri="{C3380CC4-5D6E-409C-BE32-E72D297353CC}">
                  <c16:uniqueId val="{00000003-432A-4EF2-B229-DB5538CF1F0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{D72C6B6D-DE8D-465F-8239-E3A107672EC1}</c15:txfldGUID>
                      <c15:f>Diagramm!$I$50</c15:f>
                      <c15:dlblFieldTableCache>
                        <c:ptCount val="1"/>
                      </c15:dlblFieldTableCache>
                    </c15:dlblFTEntry>
                  </c15:dlblFieldTable>
                  <c15:showDataLabelsRange val="0"/>
                </c:ext>
                <c:ext xmlns:c16="http://schemas.microsoft.com/office/drawing/2014/chart" uri="{C3380CC4-5D6E-409C-BE32-E72D297353CC}">
                  <c16:uniqueId val="{00000004-432A-4EF2-B229-DB5538CF1F0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{8CE64E4F-82D4-4C86-A8DA-483D45CB1F04}</c15:txfldGUID>
                      <c15:f>Diagramm!$I$51</c15:f>
                      <c15:dlblFieldTableCache>
                        <c:ptCount val="1"/>
                      </c15:dlblFieldTableCache>
                    </c15:dlblFTEntry>
                  </c15:dlblFieldTable>
                  <c15:showDataLabelsRange val="0"/>
                </c:ext>
                <c:ext xmlns:c16="http://schemas.microsoft.com/office/drawing/2014/chart" uri="{C3380CC4-5D6E-409C-BE32-E72D297353CC}">
                  <c16:uniqueId val="{00000005-432A-4EF2-B229-DB5538CF1F0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{65E1AE7E-2C84-4435-A53F-947D0046D783}</c15:txfldGUID>
                      <c15:f>Diagramm!$I$52</c15:f>
                      <c15:dlblFieldTableCache>
                        <c:ptCount val="1"/>
                      </c15:dlblFieldTableCache>
                    </c15:dlblFTEntry>
                  </c15:dlblFieldTable>
                  <c15:showDataLabelsRange val="0"/>
                </c:ext>
                <c:ext xmlns:c16="http://schemas.microsoft.com/office/drawing/2014/chart" uri="{C3380CC4-5D6E-409C-BE32-E72D297353CC}">
                  <c16:uniqueId val="{00000006-432A-4EF2-B229-DB5538CF1F0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{2B99AFD6-9184-4C5E-8B8F-70620B968002}</c15:txfldGUID>
                      <c15:f>Diagramm!$I$53</c15:f>
                      <c15:dlblFieldTableCache>
                        <c:ptCount val="1"/>
                      </c15:dlblFieldTableCache>
                    </c15:dlblFTEntry>
                  </c15:dlblFieldTable>
                  <c15:showDataLabelsRange val="0"/>
                </c:ext>
                <c:ext xmlns:c16="http://schemas.microsoft.com/office/drawing/2014/chart" uri="{C3380CC4-5D6E-409C-BE32-E72D297353CC}">
                  <c16:uniqueId val="{00000007-432A-4EF2-B229-DB5538CF1F0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{B4F74B04-2DD7-4658-B3F2-39C97F2651C0}</c15:txfldGUID>
                      <c15:f>Diagramm!$I$54</c15:f>
                      <c15:dlblFieldTableCache>
                        <c:ptCount val="1"/>
                      </c15:dlblFieldTableCache>
                    </c15:dlblFTEntry>
                  </c15:dlblFieldTable>
                  <c15:showDataLabelsRange val="0"/>
                </c:ext>
                <c:ext xmlns:c16="http://schemas.microsoft.com/office/drawing/2014/chart" uri="{C3380CC4-5D6E-409C-BE32-E72D297353CC}">
                  <c16:uniqueId val="{00000008-432A-4EF2-B229-DB5538CF1F0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{85B1D45B-C533-4218-A7F1-284CD97D7955}</c15:txfldGUID>
                      <c15:f>Diagramm!$I$55</c15:f>
                      <c15:dlblFieldTableCache>
                        <c:ptCount val="1"/>
                      </c15:dlblFieldTableCache>
                    </c15:dlblFTEntry>
                  </c15:dlblFieldTable>
                  <c15:showDataLabelsRange val="0"/>
                </c:ext>
                <c:ext xmlns:c16="http://schemas.microsoft.com/office/drawing/2014/chart" uri="{C3380CC4-5D6E-409C-BE32-E72D297353CC}">
                  <c16:uniqueId val="{00000009-432A-4EF2-B229-DB5538CF1F0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{21D36FC1-FA0A-45DD-A7CE-70D2C53E7DEB}</c15:txfldGUID>
                      <c15:f>Diagramm!$I$56</c15:f>
                      <c15:dlblFieldTableCache>
                        <c:ptCount val="1"/>
                      </c15:dlblFieldTableCache>
                    </c15:dlblFTEntry>
                  </c15:dlblFieldTable>
                  <c15:showDataLabelsRange val="0"/>
                </c:ext>
                <c:ext xmlns:c16="http://schemas.microsoft.com/office/drawing/2014/chart" uri="{C3380CC4-5D6E-409C-BE32-E72D297353CC}">
                  <c16:uniqueId val="{0000000A-432A-4EF2-B229-DB5538CF1F0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{53DD3A2F-2652-498E-9717-A70ED23299A8}</c15:txfldGUID>
                      <c15:f>Diagramm!$I$57</c15:f>
                      <c15:dlblFieldTableCache>
                        <c:ptCount val="1"/>
                      </c15:dlblFieldTableCache>
                    </c15:dlblFTEntry>
                  </c15:dlblFieldTable>
                  <c15:showDataLabelsRange val="0"/>
                </c:ext>
                <c:ext xmlns:c16="http://schemas.microsoft.com/office/drawing/2014/chart" uri="{C3380CC4-5D6E-409C-BE32-E72D297353CC}">
                  <c16:uniqueId val="{0000000B-432A-4EF2-B229-DB5538CF1F0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{5205999E-EC40-4A62-A14D-954CD95C04E6}</c15:txfldGUID>
                      <c15:f>Diagramm!$I$58</c15:f>
                      <c15:dlblFieldTableCache>
                        <c:ptCount val="1"/>
                      </c15:dlblFieldTableCache>
                    </c15:dlblFTEntry>
                  </c15:dlblFieldTable>
                  <c15:showDataLabelsRange val="0"/>
                </c:ext>
                <c:ext xmlns:c16="http://schemas.microsoft.com/office/drawing/2014/chart" uri="{C3380CC4-5D6E-409C-BE32-E72D297353CC}">
                  <c16:uniqueId val="{0000000C-432A-4EF2-B229-DB5538CF1F0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{928C7D7C-13DC-4433-B13C-95DC531477EF}</c15:txfldGUID>
                      <c15:f>Diagramm!$I$59</c15:f>
                      <c15:dlblFieldTableCache>
                        <c:ptCount val="1"/>
                      </c15:dlblFieldTableCache>
                    </c15:dlblFTEntry>
                  </c15:dlblFieldTable>
                  <c15:showDataLabelsRange val="0"/>
                </c:ext>
                <c:ext xmlns:c16="http://schemas.microsoft.com/office/drawing/2014/chart" uri="{C3380CC4-5D6E-409C-BE32-E72D297353CC}">
                  <c16:uniqueId val="{0000000D-432A-4EF2-B229-DB5538CF1F0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{565303BB-F6D8-4B10-8C73-74DDFB977848}</c15:txfldGUID>
                      <c15:f>Diagramm!$I$60</c15:f>
                      <c15:dlblFieldTableCache>
                        <c:ptCount val="1"/>
                      </c15:dlblFieldTableCache>
                    </c15:dlblFTEntry>
                  </c15:dlblFieldTable>
                  <c15:showDataLabelsRange val="0"/>
                </c:ext>
                <c:ext xmlns:c16="http://schemas.microsoft.com/office/drawing/2014/chart" uri="{C3380CC4-5D6E-409C-BE32-E72D297353CC}">
                  <c16:uniqueId val="{0000000E-432A-4EF2-B229-DB5538CF1F0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{C47B4D57-EDDA-4D5D-90DD-84B0B365E988}</c15:txfldGUID>
                      <c15:f>Diagramm!$I$61</c15:f>
                      <c15:dlblFieldTableCache>
                        <c:ptCount val="1"/>
                      </c15:dlblFieldTableCache>
                    </c15:dlblFTEntry>
                  </c15:dlblFieldTable>
                  <c15:showDataLabelsRange val="0"/>
                </c:ext>
                <c:ext xmlns:c16="http://schemas.microsoft.com/office/drawing/2014/chart" uri="{C3380CC4-5D6E-409C-BE32-E72D297353CC}">
                  <c16:uniqueId val="{0000000F-432A-4EF2-B229-DB5538CF1F0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{345C9DB7-D0C9-47C0-B0C7-1A64A5027786}</c15:txfldGUID>
                      <c15:f>Diagramm!$I$62</c15:f>
                      <c15:dlblFieldTableCache>
                        <c:ptCount val="1"/>
                      </c15:dlblFieldTableCache>
                    </c15:dlblFTEntry>
                  </c15:dlblFieldTable>
                  <c15:showDataLabelsRange val="0"/>
                </c:ext>
                <c:ext xmlns:c16="http://schemas.microsoft.com/office/drawing/2014/chart" uri="{C3380CC4-5D6E-409C-BE32-E72D297353CC}">
                  <c16:uniqueId val="{00000010-432A-4EF2-B229-DB5538CF1F0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{526E6620-C0D1-4264-A254-AFA665867ECC}</c15:txfldGUID>
                      <c15:f>Diagramm!$I$63</c15:f>
                      <c15:dlblFieldTableCache>
                        <c:ptCount val="1"/>
                      </c15:dlblFieldTableCache>
                    </c15:dlblFTEntry>
                  </c15:dlblFieldTable>
                  <c15:showDataLabelsRange val="0"/>
                </c:ext>
                <c:ext xmlns:c16="http://schemas.microsoft.com/office/drawing/2014/chart" uri="{C3380CC4-5D6E-409C-BE32-E72D297353CC}">
                  <c16:uniqueId val="{00000011-432A-4EF2-B229-DB5538CF1F0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{1EC7422F-252E-4251-8DA4-3BCAF46952A3}</c15:txfldGUID>
                      <c15:f>Diagramm!$I$64</c15:f>
                      <c15:dlblFieldTableCache>
                        <c:ptCount val="1"/>
                      </c15:dlblFieldTableCache>
                    </c15:dlblFTEntry>
                  </c15:dlblFieldTable>
                  <c15:showDataLabelsRange val="0"/>
                </c:ext>
                <c:ext xmlns:c16="http://schemas.microsoft.com/office/drawing/2014/chart" uri="{C3380CC4-5D6E-409C-BE32-E72D297353CC}">
                  <c16:uniqueId val="{00000012-432A-4EF2-B229-DB5538CF1F0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{D0E9C3CF-E587-4B43-9BF9-2054585932E8}</c15:txfldGUID>
                      <c15:f>Diagramm!$I$65</c15:f>
                      <c15:dlblFieldTableCache>
                        <c:ptCount val="1"/>
                      </c15:dlblFieldTableCache>
                    </c15:dlblFTEntry>
                  </c15:dlblFieldTable>
                  <c15:showDataLabelsRange val="0"/>
                </c:ext>
                <c:ext xmlns:c16="http://schemas.microsoft.com/office/drawing/2014/chart" uri="{C3380CC4-5D6E-409C-BE32-E72D297353CC}">
                  <c16:uniqueId val="{00000013-432A-4EF2-B229-DB5538CF1F0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{C9354020-2368-4D25-A568-B947C9A15705}</c15:txfldGUID>
                      <c15:f>Diagramm!$I$66</c15:f>
                      <c15:dlblFieldTableCache>
                        <c:ptCount val="1"/>
                      </c15:dlblFieldTableCache>
                    </c15:dlblFTEntry>
                  </c15:dlblFieldTable>
                  <c15:showDataLabelsRange val="0"/>
                </c:ext>
                <c:ext xmlns:c16="http://schemas.microsoft.com/office/drawing/2014/chart" uri="{C3380CC4-5D6E-409C-BE32-E72D297353CC}">
                  <c16:uniqueId val="{00000014-432A-4EF2-B229-DB5538CF1F0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{375E1210-55A1-4B2D-B963-F71FCAC295B8}</c15:txfldGUID>
                      <c15:f>Diagramm!$I$67</c15:f>
                      <c15:dlblFieldTableCache>
                        <c:ptCount val="1"/>
                      </c15:dlblFieldTableCache>
                    </c15:dlblFTEntry>
                  </c15:dlblFieldTable>
                  <c15:showDataLabelsRange val="0"/>
                </c:ext>
                <c:ext xmlns:c16="http://schemas.microsoft.com/office/drawing/2014/chart" uri="{C3380CC4-5D6E-409C-BE32-E72D297353CC}">
                  <c16:uniqueId val="{00000015-432A-4EF2-B229-DB5538CF1F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2A-4EF2-B229-DB5538CF1F0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{F76BBEEB-33E6-4DF6-B88B-27E5B17DE0B6}</c15:txfldGUID>
                      <c15:f>Diagramm!$K$46</c15:f>
                      <c15:dlblFieldTableCache>
                        <c:ptCount val="1"/>
                      </c15:dlblFieldTableCache>
                    </c15:dlblFTEntry>
                  </c15:dlblFieldTable>
                  <c15:showDataLabelsRange val="0"/>
                </c:ext>
                <c:ext xmlns:c16="http://schemas.microsoft.com/office/drawing/2014/chart" uri="{C3380CC4-5D6E-409C-BE32-E72D297353CC}">
                  <c16:uniqueId val="{00000017-432A-4EF2-B229-DB5538CF1F0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{F4FFD129-9E19-4E0B-950C-F799BAC2FCE4}</c15:txfldGUID>
                      <c15:f>Diagramm!$K$47</c15:f>
                      <c15:dlblFieldTableCache>
                        <c:ptCount val="1"/>
                      </c15:dlblFieldTableCache>
                    </c15:dlblFTEntry>
                  </c15:dlblFieldTable>
                  <c15:showDataLabelsRange val="0"/>
                </c:ext>
                <c:ext xmlns:c16="http://schemas.microsoft.com/office/drawing/2014/chart" uri="{C3380CC4-5D6E-409C-BE32-E72D297353CC}">
                  <c16:uniqueId val="{00000018-432A-4EF2-B229-DB5538CF1F0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{4E68E69A-333F-42FB-8561-B3AE1C2690AB}</c15:txfldGUID>
                      <c15:f>Diagramm!$K$48</c15:f>
                      <c15:dlblFieldTableCache>
                        <c:ptCount val="1"/>
                      </c15:dlblFieldTableCache>
                    </c15:dlblFTEntry>
                  </c15:dlblFieldTable>
                  <c15:showDataLabelsRange val="0"/>
                </c:ext>
                <c:ext xmlns:c16="http://schemas.microsoft.com/office/drawing/2014/chart" uri="{C3380CC4-5D6E-409C-BE32-E72D297353CC}">
                  <c16:uniqueId val="{00000019-432A-4EF2-B229-DB5538CF1F0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{38C397F9-187C-4C26-9562-9DDFAB2B1BEE}</c15:txfldGUID>
                      <c15:f>Diagramm!$K$49</c15:f>
                      <c15:dlblFieldTableCache>
                        <c:ptCount val="1"/>
                      </c15:dlblFieldTableCache>
                    </c15:dlblFTEntry>
                  </c15:dlblFieldTable>
                  <c15:showDataLabelsRange val="0"/>
                </c:ext>
                <c:ext xmlns:c16="http://schemas.microsoft.com/office/drawing/2014/chart" uri="{C3380CC4-5D6E-409C-BE32-E72D297353CC}">
                  <c16:uniqueId val="{0000001A-432A-4EF2-B229-DB5538CF1F0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{C03B9AED-798B-4566-8491-40588559DBD4}</c15:txfldGUID>
                      <c15:f>Diagramm!$K$50</c15:f>
                      <c15:dlblFieldTableCache>
                        <c:ptCount val="1"/>
                      </c15:dlblFieldTableCache>
                    </c15:dlblFTEntry>
                  </c15:dlblFieldTable>
                  <c15:showDataLabelsRange val="0"/>
                </c:ext>
                <c:ext xmlns:c16="http://schemas.microsoft.com/office/drawing/2014/chart" uri="{C3380CC4-5D6E-409C-BE32-E72D297353CC}">
                  <c16:uniqueId val="{0000001B-432A-4EF2-B229-DB5538CF1F0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{9A0C05B5-8953-461F-9015-1F7B9A95D102}</c15:txfldGUID>
                      <c15:f>Diagramm!$K$51</c15:f>
                      <c15:dlblFieldTableCache>
                        <c:ptCount val="1"/>
                      </c15:dlblFieldTableCache>
                    </c15:dlblFTEntry>
                  </c15:dlblFieldTable>
                  <c15:showDataLabelsRange val="0"/>
                </c:ext>
                <c:ext xmlns:c16="http://schemas.microsoft.com/office/drawing/2014/chart" uri="{C3380CC4-5D6E-409C-BE32-E72D297353CC}">
                  <c16:uniqueId val="{0000001C-432A-4EF2-B229-DB5538CF1F0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{4B94C90D-9C0F-4EA6-AF25-7558634B7A90}</c15:txfldGUID>
                      <c15:f>Diagramm!$K$52</c15:f>
                      <c15:dlblFieldTableCache>
                        <c:ptCount val="1"/>
                      </c15:dlblFieldTableCache>
                    </c15:dlblFTEntry>
                  </c15:dlblFieldTable>
                  <c15:showDataLabelsRange val="0"/>
                </c:ext>
                <c:ext xmlns:c16="http://schemas.microsoft.com/office/drawing/2014/chart" uri="{C3380CC4-5D6E-409C-BE32-E72D297353CC}">
                  <c16:uniqueId val="{0000001D-432A-4EF2-B229-DB5538CF1F0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{20D51714-9448-4066-91A1-3F503E465D39}</c15:txfldGUID>
                      <c15:f>Diagramm!$K$53</c15:f>
                      <c15:dlblFieldTableCache>
                        <c:ptCount val="1"/>
                      </c15:dlblFieldTableCache>
                    </c15:dlblFTEntry>
                  </c15:dlblFieldTable>
                  <c15:showDataLabelsRange val="0"/>
                </c:ext>
                <c:ext xmlns:c16="http://schemas.microsoft.com/office/drawing/2014/chart" uri="{C3380CC4-5D6E-409C-BE32-E72D297353CC}">
                  <c16:uniqueId val="{0000001E-432A-4EF2-B229-DB5538CF1F0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{414A70CF-737C-4D39-B7D9-C65E923469C5}</c15:txfldGUID>
                      <c15:f>Diagramm!$K$54</c15:f>
                      <c15:dlblFieldTableCache>
                        <c:ptCount val="1"/>
                      </c15:dlblFieldTableCache>
                    </c15:dlblFTEntry>
                  </c15:dlblFieldTable>
                  <c15:showDataLabelsRange val="0"/>
                </c:ext>
                <c:ext xmlns:c16="http://schemas.microsoft.com/office/drawing/2014/chart" uri="{C3380CC4-5D6E-409C-BE32-E72D297353CC}">
                  <c16:uniqueId val="{0000001F-432A-4EF2-B229-DB5538CF1F0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{167751E2-5C62-4359-A1A0-1FAA8D215F27}</c15:txfldGUID>
                      <c15:f>Diagramm!$K$55</c15:f>
                      <c15:dlblFieldTableCache>
                        <c:ptCount val="1"/>
                      </c15:dlblFieldTableCache>
                    </c15:dlblFTEntry>
                  </c15:dlblFieldTable>
                  <c15:showDataLabelsRange val="0"/>
                </c:ext>
                <c:ext xmlns:c16="http://schemas.microsoft.com/office/drawing/2014/chart" uri="{C3380CC4-5D6E-409C-BE32-E72D297353CC}">
                  <c16:uniqueId val="{00000020-432A-4EF2-B229-DB5538CF1F0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{73228A68-D58E-48F6-90E7-A4D837C0DF5A}</c15:txfldGUID>
                      <c15:f>Diagramm!$K$56</c15:f>
                      <c15:dlblFieldTableCache>
                        <c:ptCount val="1"/>
                      </c15:dlblFieldTableCache>
                    </c15:dlblFTEntry>
                  </c15:dlblFieldTable>
                  <c15:showDataLabelsRange val="0"/>
                </c:ext>
                <c:ext xmlns:c16="http://schemas.microsoft.com/office/drawing/2014/chart" uri="{C3380CC4-5D6E-409C-BE32-E72D297353CC}">
                  <c16:uniqueId val="{00000021-432A-4EF2-B229-DB5538CF1F0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{D07A7270-DAE1-4A18-A155-A4C9CCBD4140}</c15:txfldGUID>
                      <c15:f>Diagramm!$K$57</c15:f>
                      <c15:dlblFieldTableCache>
                        <c:ptCount val="1"/>
                      </c15:dlblFieldTableCache>
                    </c15:dlblFTEntry>
                  </c15:dlblFieldTable>
                  <c15:showDataLabelsRange val="0"/>
                </c:ext>
                <c:ext xmlns:c16="http://schemas.microsoft.com/office/drawing/2014/chart" uri="{C3380CC4-5D6E-409C-BE32-E72D297353CC}">
                  <c16:uniqueId val="{00000022-432A-4EF2-B229-DB5538CF1F0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{DC87ADC4-6ABC-4B4E-9AA1-750A81F1897E}</c15:txfldGUID>
                      <c15:f>Diagramm!$K$58</c15:f>
                      <c15:dlblFieldTableCache>
                        <c:ptCount val="1"/>
                      </c15:dlblFieldTableCache>
                    </c15:dlblFTEntry>
                  </c15:dlblFieldTable>
                  <c15:showDataLabelsRange val="0"/>
                </c:ext>
                <c:ext xmlns:c16="http://schemas.microsoft.com/office/drawing/2014/chart" uri="{C3380CC4-5D6E-409C-BE32-E72D297353CC}">
                  <c16:uniqueId val="{00000023-432A-4EF2-B229-DB5538CF1F0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{ECD05220-AAFC-4A0F-B01C-7F2C9DA30261}</c15:txfldGUID>
                      <c15:f>Diagramm!$K$59</c15:f>
                      <c15:dlblFieldTableCache>
                        <c:ptCount val="1"/>
                      </c15:dlblFieldTableCache>
                    </c15:dlblFTEntry>
                  </c15:dlblFieldTable>
                  <c15:showDataLabelsRange val="0"/>
                </c:ext>
                <c:ext xmlns:c16="http://schemas.microsoft.com/office/drawing/2014/chart" uri="{C3380CC4-5D6E-409C-BE32-E72D297353CC}">
                  <c16:uniqueId val="{00000024-432A-4EF2-B229-DB5538CF1F0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{C9A57C84-7ABF-4191-9DA4-4CC4A09FABDA}</c15:txfldGUID>
                      <c15:f>Diagramm!$K$60</c15:f>
                      <c15:dlblFieldTableCache>
                        <c:ptCount val="1"/>
                      </c15:dlblFieldTableCache>
                    </c15:dlblFTEntry>
                  </c15:dlblFieldTable>
                  <c15:showDataLabelsRange val="0"/>
                </c:ext>
                <c:ext xmlns:c16="http://schemas.microsoft.com/office/drawing/2014/chart" uri="{C3380CC4-5D6E-409C-BE32-E72D297353CC}">
                  <c16:uniqueId val="{00000025-432A-4EF2-B229-DB5538CF1F0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{6D3E0168-C598-4376-9DCC-48F996FA9735}</c15:txfldGUID>
                      <c15:f>Diagramm!$K$61</c15:f>
                      <c15:dlblFieldTableCache>
                        <c:ptCount val="1"/>
                      </c15:dlblFieldTableCache>
                    </c15:dlblFTEntry>
                  </c15:dlblFieldTable>
                  <c15:showDataLabelsRange val="0"/>
                </c:ext>
                <c:ext xmlns:c16="http://schemas.microsoft.com/office/drawing/2014/chart" uri="{C3380CC4-5D6E-409C-BE32-E72D297353CC}">
                  <c16:uniqueId val="{00000026-432A-4EF2-B229-DB5538CF1F0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{10E568A4-DAFB-41B7-8169-140A840F09C5}</c15:txfldGUID>
                      <c15:f>Diagramm!$K$62</c15:f>
                      <c15:dlblFieldTableCache>
                        <c:ptCount val="1"/>
                      </c15:dlblFieldTableCache>
                    </c15:dlblFTEntry>
                  </c15:dlblFieldTable>
                  <c15:showDataLabelsRange val="0"/>
                </c:ext>
                <c:ext xmlns:c16="http://schemas.microsoft.com/office/drawing/2014/chart" uri="{C3380CC4-5D6E-409C-BE32-E72D297353CC}">
                  <c16:uniqueId val="{00000027-432A-4EF2-B229-DB5538CF1F0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{A9D530F5-E6AE-4087-A52D-6C976FD26FF2}</c15:txfldGUID>
                      <c15:f>Diagramm!$K$63</c15:f>
                      <c15:dlblFieldTableCache>
                        <c:ptCount val="1"/>
                      </c15:dlblFieldTableCache>
                    </c15:dlblFTEntry>
                  </c15:dlblFieldTable>
                  <c15:showDataLabelsRange val="0"/>
                </c:ext>
                <c:ext xmlns:c16="http://schemas.microsoft.com/office/drawing/2014/chart" uri="{C3380CC4-5D6E-409C-BE32-E72D297353CC}">
                  <c16:uniqueId val="{00000028-432A-4EF2-B229-DB5538CF1F0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{7BEEE770-58FD-441B-8711-E246D98E5544}</c15:txfldGUID>
                      <c15:f>Diagramm!$K$64</c15:f>
                      <c15:dlblFieldTableCache>
                        <c:ptCount val="1"/>
                      </c15:dlblFieldTableCache>
                    </c15:dlblFTEntry>
                  </c15:dlblFieldTable>
                  <c15:showDataLabelsRange val="0"/>
                </c:ext>
                <c:ext xmlns:c16="http://schemas.microsoft.com/office/drawing/2014/chart" uri="{C3380CC4-5D6E-409C-BE32-E72D297353CC}">
                  <c16:uniqueId val="{00000029-432A-4EF2-B229-DB5538CF1F0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{8464C745-D717-4D78-BA16-434A8C152F79}</c15:txfldGUID>
                      <c15:f>Diagramm!$K$65</c15:f>
                      <c15:dlblFieldTableCache>
                        <c:ptCount val="1"/>
                      </c15:dlblFieldTableCache>
                    </c15:dlblFTEntry>
                  </c15:dlblFieldTable>
                  <c15:showDataLabelsRange val="0"/>
                </c:ext>
                <c:ext xmlns:c16="http://schemas.microsoft.com/office/drawing/2014/chart" uri="{C3380CC4-5D6E-409C-BE32-E72D297353CC}">
                  <c16:uniqueId val="{0000002A-432A-4EF2-B229-DB5538CF1F0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{92D1C0AA-860C-4E22-8FBE-BDBE9F523890}</c15:txfldGUID>
                      <c15:f>Diagramm!$K$66</c15:f>
                      <c15:dlblFieldTableCache>
                        <c:ptCount val="1"/>
                      </c15:dlblFieldTableCache>
                    </c15:dlblFTEntry>
                  </c15:dlblFieldTable>
                  <c15:showDataLabelsRange val="0"/>
                </c:ext>
                <c:ext xmlns:c16="http://schemas.microsoft.com/office/drawing/2014/chart" uri="{C3380CC4-5D6E-409C-BE32-E72D297353CC}">
                  <c16:uniqueId val="{0000002B-432A-4EF2-B229-DB5538CF1F0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{52EDB735-D5D8-4D17-A1BA-50CF967DB03F}</c15:txfldGUID>
                      <c15:f>Diagramm!$K$67</c15:f>
                      <c15:dlblFieldTableCache>
                        <c:ptCount val="1"/>
                      </c15:dlblFieldTableCache>
                    </c15:dlblFTEntry>
                  </c15:dlblFieldTable>
                  <c15:showDataLabelsRange val="0"/>
                </c:ext>
                <c:ext xmlns:c16="http://schemas.microsoft.com/office/drawing/2014/chart" uri="{C3380CC4-5D6E-409C-BE32-E72D297353CC}">
                  <c16:uniqueId val="{0000002C-432A-4EF2-B229-DB5538CF1F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2A-4EF2-B229-DB5538CF1F0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{7F0FE333-32DC-4331-B859-6796E3AC285A}</c15:txfldGUID>
                      <c15:f>Diagramm!$J$46</c15:f>
                      <c15:dlblFieldTableCache>
                        <c:ptCount val="1"/>
                      </c15:dlblFieldTableCache>
                    </c15:dlblFTEntry>
                  </c15:dlblFieldTable>
                  <c15:showDataLabelsRange val="0"/>
                </c:ext>
                <c:ext xmlns:c16="http://schemas.microsoft.com/office/drawing/2014/chart" uri="{C3380CC4-5D6E-409C-BE32-E72D297353CC}">
                  <c16:uniqueId val="{0000002E-432A-4EF2-B229-DB5538CF1F0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{A8697704-059A-4455-8A9E-4F5EFF070D52}</c15:txfldGUID>
                      <c15:f>Diagramm!$J$47</c15:f>
                      <c15:dlblFieldTableCache>
                        <c:ptCount val="1"/>
                      </c15:dlblFieldTableCache>
                    </c15:dlblFTEntry>
                  </c15:dlblFieldTable>
                  <c15:showDataLabelsRange val="0"/>
                </c:ext>
                <c:ext xmlns:c16="http://schemas.microsoft.com/office/drawing/2014/chart" uri="{C3380CC4-5D6E-409C-BE32-E72D297353CC}">
                  <c16:uniqueId val="{0000002F-432A-4EF2-B229-DB5538CF1F0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{928792C8-DE31-4E5E-8BE8-BDE992D41997}</c15:txfldGUID>
                      <c15:f>Diagramm!$J$48</c15:f>
                      <c15:dlblFieldTableCache>
                        <c:ptCount val="1"/>
                      </c15:dlblFieldTableCache>
                    </c15:dlblFTEntry>
                  </c15:dlblFieldTable>
                  <c15:showDataLabelsRange val="0"/>
                </c:ext>
                <c:ext xmlns:c16="http://schemas.microsoft.com/office/drawing/2014/chart" uri="{C3380CC4-5D6E-409C-BE32-E72D297353CC}">
                  <c16:uniqueId val="{00000030-432A-4EF2-B229-DB5538CF1F0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{4882973C-CC13-4946-AF05-A8675855782C}</c15:txfldGUID>
                      <c15:f>Diagramm!$J$49</c15:f>
                      <c15:dlblFieldTableCache>
                        <c:ptCount val="1"/>
                      </c15:dlblFieldTableCache>
                    </c15:dlblFTEntry>
                  </c15:dlblFieldTable>
                  <c15:showDataLabelsRange val="0"/>
                </c:ext>
                <c:ext xmlns:c16="http://schemas.microsoft.com/office/drawing/2014/chart" uri="{C3380CC4-5D6E-409C-BE32-E72D297353CC}">
                  <c16:uniqueId val="{00000031-432A-4EF2-B229-DB5538CF1F0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{26A5DC0A-EFF6-45DA-9014-37D0DD973E9D}</c15:txfldGUID>
                      <c15:f>Diagramm!$J$50</c15:f>
                      <c15:dlblFieldTableCache>
                        <c:ptCount val="1"/>
                      </c15:dlblFieldTableCache>
                    </c15:dlblFTEntry>
                  </c15:dlblFieldTable>
                  <c15:showDataLabelsRange val="0"/>
                </c:ext>
                <c:ext xmlns:c16="http://schemas.microsoft.com/office/drawing/2014/chart" uri="{C3380CC4-5D6E-409C-BE32-E72D297353CC}">
                  <c16:uniqueId val="{00000032-432A-4EF2-B229-DB5538CF1F0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{DFAE58B2-C006-462C-BB84-531E8F4D1BD2}</c15:txfldGUID>
                      <c15:f>Diagramm!$J$51</c15:f>
                      <c15:dlblFieldTableCache>
                        <c:ptCount val="1"/>
                      </c15:dlblFieldTableCache>
                    </c15:dlblFTEntry>
                  </c15:dlblFieldTable>
                  <c15:showDataLabelsRange val="0"/>
                </c:ext>
                <c:ext xmlns:c16="http://schemas.microsoft.com/office/drawing/2014/chart" uri="{C3380CC4-5D6E-409C-BE32-E72D297353CC}">
                  <c16:uniqueId val="{00000033-432A-4EF2-B229-DB5538CF1F0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{EBDFE81C-638B-448D-8EFA-13ED11155A90}</c15:txfldGUID>
                      <c15:f>Diagramm!$J$52</c15:f>
                      <c15:dlblFieldTableCache>
                        <c:ptCount val="1"/>
                      </c15:dlblFieldTableCache>
                    </c15:dlblFTEntry>
                  </c15:dlblFieldTable>
                  <c15:showDataLabelsRange val="0"/>
                </c:ext>
                <c:ext xmlns:c16="http://schemas.microsoft.com/office/drawing/2014/chart" uri="{C3380CC4-5D6E-409C-BE32-E72D297353CC}">
                  <c16:uniqueId val="{00000034-432A-4EF2-B229-DB5538CF1F0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{7E86C02F-EBED-4607-9C53-9C4A6F82EDCE}</c15:txfldGUID>
                      <c15:f>Diagramm!$J$53</c15:f>
                      <c15:dlblFieldTableCache>
                        <c:ptCount val="1"/>
                      </c15:dlblFieldTableCache>
                    </c15:dlblFTEntry>
                  </c15:dlblFieldTable>
                  <c15:showDataLabelsRange val="0"/>
                </c:ext>
                <c:ext xmlns:c16="http://schemas.microsoft.com/office/drawing/2014/chart" uri="{C3380CC4-5D6E-409C-BE32-E72D297353CC}">
                  <c16:uniqueId val="{00000035-432A-4EF2-B229-DB5538CF1F0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{B2459D21-95C4-4846-86CD-182E028E7DDE}</c15:txfldGUID>
                      <c15:f>Diagramm!$J$54</c15:f>
                      <c15:dlblFieldTableCache>
                        <c:ptCount val="1"/>
                      </c15:dlblFieldTableCache>
                    </c15:dlblFTEntry>
                  </c15:dlblFieldTable>
                  <c15:showDataLabelsRange val="0"/>
                </c:ext>
                <c:ext xmlns:c16="http://schemas.microsoft.com/office/drawing/2014/chart" uri="{C3380CC4-5D6E-409C-BE32-E72D297353CC}">
                  <c16:uniqueId val="{00000036-432A-4EF2-B229-DB5538CF1F0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{C509262A-1489-4D4B-8561-A79644383D75}</c15:txfldGUID>
                      <c15:f>Diagramm!$J$55</c15:f>
                      <c15:dlblFieldTableCache>
                        <c:ptCount val="1"/>
                      </c15:dlblFieldTableCache>
                    </c15:dlblFTEntry>
                  </c15:dlblFieldTable>
                  <c15:showDataLabelsRange val="0"/>
                </c:ext>
                <c:ext xmlns:c16="http://schemas.microsoft.com/office/drawing/2014/chart" uri="{C3380CC4-5D6E-409C-BE32-E72D297353CC}">
                  <c16:uniqueId val="{00000037-432A-4EF2-B229-DB5538CF1F0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{460654C4-04E0-4BCF-8A2F-BAE24FB34AA2}</c15:txfldGUID>
                      <c15:f>Diagramm!$J$56</c15:f>
                      <c15:dlblFieldTableCache>
                        <c:ptCount val="1"/>
                      </c15:dlblFieldTableCache>
                    </c15:dlblFTEntry>
                  </c15:dlblFieldTable>
                  <c15:showDataLabelsRange val="0"/>
                </c:ext>
                <c:ext xmlns:c16="http://schemas.microsoft.com/office/drawing/2014/chart" uri="{C3380CC4-5D6E-409C-BE32-E72D297353CC}">
                  <c16:uniqueId val="{00000038-432A-4EF2-B229-DB5538CF1F0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{F061236A-15A6-43AD-9960-7D9A57DB8688}</c15:txfldGUID>
                      <c15:f>Diagramm!$J$57</c15:f>
                      <c15:dlblFieldTableCache>
                        <c:ptCount val="1"/>
                      </c15:dlblFieldTableCache>
                    </c15:dlblFTEntry>
                  </c15:dlblFieldTable>
                  <c15:showDataLabelsRange val="0"/>
                </c:ext>
                <c:ext xmlns:c16="http://schemas.microsoft.com/office/drawing/2014/chart" uri="{C3380CC4-5D6E-409C-BE32-E72D297353CC}">
                  <c16:uniqueId val="{00000039-432A-4EF2-B229-DB5538CF1F0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{B59FB4C2-2F15-4AD9-9E4E-856B3F556C0C}</c15:txfldGUID>
                      <c15:f>Diagramm!$J$58</c15:f>
                      <c15:dlblFieldTableCache>
                        <c:ptCount val="1"/>
                      </c15:dlblFieldTableCache>
                    </c15:dlblFTEntry>
                  </c15:dlblFieldTable>
                  <c15:showDataLabelsRange val="0"/>
                </c:ext>
                <c:ext xmlns:c16="http://schemas.microsoft.com/office/drawing/2014/chart" uri="{C3380CC4-5D6E-409C-BE32-E72D297353CC}">
                  <c16:uniqueId val="{0000003A-432A-4EF2-B229-DB5538CF1F0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{741E2067-E076-45F9-B8B0-A189652B08DA}</c15:txfldGUID>
                      <c15:f>Diagramm!$J$59</c15:f>
                      <c15:dlblFieldTableCache>
                        <c:ptCount val="1"/>
                      </c15:dlblFieldTableCache>
                    </c15:dlblFTEntry>
                  </c15:dlblFieldTable>
                  <c15:showDataLabelsRange val="0"/>
                </c:ext>
                <c:ext xmlns:c16="http://schemas.microsoft.com/office/drawing/2014/chart" uri="{C3380CC4-5D6E-409C-BE32-E72D297353CC}">
                  <c16:uniqueId val="{0000003B-432A-4EF2-B229-DB5538CF1F0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{D1937A43-D67B-418C-8AC9-82C56DDE58AE}</c15:txfldGUID>
                      <c15:f>Diagramm!$J$60</c15:f>
                      <c15:dlblFieldTableCache>
                        <c:ptCount val="1"/>
                      </c15:dlblFieldTableCache>
                    </c15:dlblFTEntry>
                  </c15:dlblFieldTable>
                  <c15:showDataLabelsRange val="0"/>
                </c:ext>
                <c:ext xmlns:c16="http://schemas.microsoft.com/office/drawing/2014/chart" uri="{C3380CC4-5D6E-409C-BE32-E72D297353CC}">
                  <c16:uniqueId val="{0000003C-432A-4EF2-B229-DB5538CF1F0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{620AD8E1-04BC-4188-A615-EC9AB4B58387}</c15:txfldGUID>
                      <c15:f>Diagramm!$J$61</c15:f>
                      <c15:dlblFieldTableCache>
                        <c:ptCount val="1"/>
                      </c15:dlblFieldTableCache>
                    </c15:dlblFTEntry>
                  </c15:dlblFieldTable>
                  <c15:showDataLabelsRange val="0"/>
                </c:ext>
                <c:ext xmlns:c16="http://schemas.microsoft.com/office/drawing/2014/chart" uri="{C3380CC4-5D6E-409C-BE32-E72D297353CC}">
                  <c16:uniqueId val="{0000003D-432A-4EF2-B229-DB5538CF1F0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{C3F1B387-767A-4329-A25A-75610B7C701F}</c15:txfldGUID>
                      <c15:f>Diagramm!$J$62</c15:f>
                      <c15:dlblFieldTableCache>
                        <c:ptCount val="1"/>
                      </c15:dlblFieldTableCache>
                    </c15:dlblFTEntry>
                  </c15:dlblFieldTable>
                  <c15:showDataLabelsRange val="0"/>
                </c:ext>
                <c:ext xmlns:c16="http://schemas.microsoft.com/office/drawing/2014/chart" uri="{C3380CC4-5D6E-409C-BE32-E72D297353CC}">
                  <c16:uniqueId val="{0000003E-432A-4EF2-B229-DB5538CF1F0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{D3DE852E-5B61-4C9F-887F-0EC61DD2D47D}</c15:txfldGUID>
                      <c15:f>Diagramm!$J$63</c15:f>
                      <c15:dlblFieldTableCache>
                        <c:ptCount val="1"/>
                      </c15:dlblFieldTableCache>
                    </c15:dlblFTEntry>
                  </c15:dlblFieldTable>
                  <c15:showDataLabelsRange val="0"/>
                </c:ext>
                <c:ext xmlns:c16="http://schemas.microsoft.com/office/drawing/2014/chart" uri="{C3380CC4-5D6E-409C-BE32-E72D297353CC}">
                  <c16:uniqueId val="{0000003F-432A-4EF2-B229-DB5538CF1F0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{4BA4221B-2DB6-418E-9827-8E5B3A9D0E9E}</c15:txfldGUID>
                      <c15:f>Diagramm!$J$64</c15:f>
                      <c15:dlblFieldTableCache>
                        <c:ptCount val="1"/>
                      </c15:dlblFieldTableCache>
                    </c15:dlblFTEntry>
                  </c15:dlblFieldTable>
                  <c15:showDataLabelsRange val="0"/>
                </c:ext>
                <c:ext xmlns:c16="http://schemas.microsoft.com/office/drawing/2014/chart" uri="{C3380CC4-5D6E-409C-BE32-E72D297353CC}">
                  <c16:uniqueId val="{00000040-432A-4EF2-B229-DB5538CF1F0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{597706E4-D4C9-4EFD-8E21-015B367DB333}</c15:txfldGUID>
                      <c15:f>Diagramm!$J$65</c15:f>
                      <c15:dlblFieldTableCache>
                        <c:ptCount val="1"/>
                      </c15:dlblFieldTableCache>
                    </c15:dlblFTEntry>
                  </c15:dlblFieldTable>
                  <c15:showDataLabelsRange val="0"/>
                </c:ext>
                <c:ext xmlns:c16="http://schemas.microsoft.com/office/drawing/2014/chart" uri="{C3380CC4-5D6E-409C-BE32-E72D297353CC}">
                  <c16:uniqueId val="{00000041-432A-4EF2-B229-DB5538CF1F0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{DA5E26D3-5564-4B79-BBEE-8EA62522EAB1}</c15:txfldGUID>
                      <c15:f>Diagramm!$J$66</c15:f>
                      <c15:dlblFieldTableCache>
                        <c:ptCount val="1"/>
                      </c15:dlblFieldTableCache>
                    </c15:dlblFTEntry>
                  </c15:dlblFieldTable>
                  <c15:showDataLabelsRange val="0"/>
                </c:ext>
                <c:ext xmlns:c16="http://schemas.microsoft.com/office/drawing/2014/chart" uri="{C3380CC4-5D6E-409C-BE32-E72D297353CC}">
                  <c16:uniqueId val="{00000042-432A-4EF2-B229-DB5538CF1F0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{C78A537D-2890-46B2-AC0C-843D4B29985B}</c15:txfldGUID>
                      <c15:f>Diagramm!$J$67</c15:f>
                      <c15:dlblFieldTableCache>
                        <c:ptCount val="1"/>
                      </c15:dlblFieldTableCache>
                    </c15:dlblFTEntry>
                  </c15:dlblFieldTable>
                  <c15:showDataLabelsRange val="0"/>
                </c:ext>
                <c:ext xmlns:c16="http://schemas.microsoft.com/office/drawing/2014/chart" uri="{C3380CC4-5D6E-409C-BE32-E72D297353CC}">
                  <c16:uniqueId val="{00000043-432A-4EF2-B229-DB5538CF1F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2A-4EF2-B229-DB5538CF1F0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2A-49CE-9498-B1AB2E268D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2A-49CE-9498-B1AB2E268D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2A-49CE-9498-B1AB2E268D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2A-49CE-9498-B1AB2E268D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2A-49CE-9498-B1AB2E268D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2A-49CE-9498-B1AB2E268D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2A-49CE-9498-B1AB2E268D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2A-49CE-9498-B1AB2E268D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2A-49CE-9498-B1AB2E268D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2A-49CE-9498-B1AB2E268D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2A-49CE-9498-B1AB2E268D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2A-49CE-9498-B1AB2E268D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92A-49CE-9498-B1AB2E268D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2A-49CE-9498-B1AB2E268D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92A-49CE-9498-B1AB2E268D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92A-49CE-9498-B1AB2E268D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92A-49CE-9498-B1AB2E268D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92A-49CE-9498-B1AB2E268D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92A-49CE-9498-B1AB2E268D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92A-49CE-9498-B1AB2E268D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92A-49CE-9498-B1AB2E268D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92A-49CE-9498-B1AB2E268D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92A-49CE-9498-B1AB2E268D0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92A-49CE-9498-B1AB2E268D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92A-49CE-9498-B1AB2E268D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92A-49CE-9498-B1AB2E268D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92A-49CE-9498-B1AB2E268D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92A-49CE-9498-B1AB2E268D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92A-49CE-9498-B1AB2E268D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92A-49CE-9498-B1AB2E268D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92A-49CE-9498-B1AB2E268D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92A-49CE-9498-B1AB2E268D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92A-49CE-9498-B1AB2E268D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92A-49CE-9498-B1AB2E268D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92A-49CE-9498-B1AB2E268D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92A-49CE-9498-B1AB2E268D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92A-49CE-9498-B1AB2E268D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92A-49CE-9498-B1AB2E268D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92A-49CE-9498-B1AB2E268D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92A-49CE-9498-B1AB2E268D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92A-49CE-9498-B1AB2E268D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92A-49CE-9498-B1AB2E268D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92A-49CE-9498-B1AB2E268D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92A-49CE-9498-B1AB2E268D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92A-49CE-9498-B1AB2E268D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92A-49CE-9498-B1AB2E268D0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92A-49CE-9498-B1AB2E268D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92A-49CE-9498-B1AB2E268D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92A-49CE-9498-B1AB2E268D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92A-49CE-9498-B1AB2E268D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92A-49CE-9498-B1AB2E268D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92A-49CE-9498-B1AB2E268D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92A-49CE-9498-B1AB2E268D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92A-49CE-9498-B1AB2E268D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92A-49CE-9498-B1AB2E268D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92A-49CE-9498-B1AB2E268D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92A-49CE-9498-B1AB2E268D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92A-49CE-9498-B1AB2E268D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92A-49CE-9498-B1AB2E268D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92A-49CE-9498-B1AB2E268D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92A-49CE-9498-B1AB2E268D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92A-49CE-9498-B1AB2E268D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92A-49CE-9498-B1AB2E268D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92A-49CE-9498-B1AB2E268D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92A-49CE-9498-B1AB2E268D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92A-49CE-9498-B1AB2E268D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92A-49CE-9498-B1AB2E268D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92A-49CE-9498-B1AB2E268D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92A-49CE-9498-B1AB2E268D0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100.57650644438732</c:v>
                </c:pt>
                <c:pt idx="2">
                  <c:v>102.18852127933022</c:v>
                </c:pt>
                <c:pt idx="3">
                  <c:v>100.94003598575259</c:v>
                </c:pt>
                <c:pt idx="4">
                  <c:v>102.08570484338853</c:v>
                </c:pt>
                <c:pt idx="5">
                  <c:v>102.87518819079793</c:v>
                </c:pt>
                <c:pt idx="6">
                  <c:v>105.00128520544926</c:v>
                </c:pt>
                <c:pt idx="7">
                  <c:v>103.77850402085704</c:v>
                </c:pt>
                <c:pt idx="8">
                  <c:v>104.13101751551426</c:v>
                </c:pt>
                <c:pt idx="9">
                  <c:v>105.0343333455734</c:v>
                </c:pt>
                <c:pt idx="10">
                  <c:v>107.0135497374509</c:v>
                </c:pt>
                <c:pt idx="11">
                  <c:v>105.8568648331069</c:v>
                </c:pt>
                <c:pt idx="12">
                  <c:v>106.28281863915103</c:v>
                </c:pt>
                <c:pt idx="13">
                  <c:v>106.82994895898359</c:v>
                </c:pt>
                <c:pt idx="14">
                  <c:v>109.41137590423384</c:v>
                </c:pt>
                <c:pt idx="15">
                  <c:v>108.59618844783903</c:v>
                </c:pt>
                <c:pt idx="16">
                  <c:v>109.21675907905851</c:v>
                </c:pt>
                <c:pt idx="17">
                  <c:v>109.64271288510264</c:v>
                </c:pt>
                <c:pt idx="18">
                  <c:v>111.91569052252781</c:v>
                </c:pt>
                <c:pt idx="19">
                  <c:v>110.97932655234459</c:v>
                </c:pt>
                <c:pt idx="20">
                  <c:v>111.87897036683437</c:v>
                </c:pt>
                <c:pt idx="21">
                  <c:v>111.92670656923585</c:v>
                </c:pt>
                <c:pt idx="22">
                  <c:v>114.23640436235449</c:v>
                </c:pt>
                <c:pt idx="23">
                  <c:v>113.22660008078434</c:v>
                </c:pt>
                <c:pt idx="24">
                  <c:v>112.85939852384973</c:v>
                </c:pt>
              </c:numCache>
            </c:numRef>
          </c:val>
          <c:smooth val="0"/>
          <c:extLst>
            <c:ext xmlns:c16="http://schemas.microsoft.com/office/drawing/2014/chart" uri="{C3380CC4-5D6E-409C-BE32-E72D297353CC}">
              <c16:uniqueId val="{00000000-0534-4C0D-8D97-595FD4770BA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105.78871201157742</c:v>
                </c:pt>
                <c:pt idx="2">
                  <c:v>111.48094548962855</c:v>
                </c:pt>
                <c:pt idx="3">
                  <c:v>104.34153400868307</c:v>
                </c:pt>
                <c:pt idx="4">
                  <c:v>104.67920887602509</c:v>
                </c:pt>
                <c:pt idx="5">
                  <c:v>109.45489628557645</c:v>
                </c:pt>
                <c:pt idx="6">
                  <c:v>113.69995176073324</c:v>
                </c:pt>
                <c:pt idx="7">
                  <c:v>109.74433188615534</c:v>
                </c:pt>
                <c:pt idx="8">
                  <c:v>112.30101302460203</c:v>
                </c:pt>
                <c:pt idx="9">
                  <c:v>113.50699469368067</c:v>
                </c:pt>
                <c:pt idx="10">
                  <c:v>117.36613603473228</c:v>
                </c:pt>
                <c:pt idx="11">
                  <c:v>112.78340569223349</c:v>
                </c:pt>
                <c:pt idx="12">
                  <c:v>112.01157742402314</c:v>
                </c:pt>
                <c:pt idx="13">
                  <c:v>117.80028943560058</c:v>
                </c:pt>
                <c:pt idx="14">
                  <c:v>121.90062711046792</c:v>
                </c:pt>
                <c:pt idx="15">
                  <c:v>117.65557163531115</c:v>
                </c:pt>
                <c:pt idx="16">
                  <c:v>117.60733236854799</c:v>
                </c:pt>
                <c:pt idx="17">
                  <c:v>123.54076218041486</c:v>
                </c:pt>
                <c:pt idx="18">
                  <c:v>126.53159671972986</c:v>
                </c:pt>
                <c:pt idx="19">
                  <c:v>121.36999517607332</c:v>
                </c:pt>
                <c:pt idx="20">
                  <c:v>121.32175590931018</c:v>
                </c:pt>
                <c:pt idx="21">
                  <c:v>123.34780511336227</c:v>
                </c:pt>
                <c:pt idx="22">
                  <c:v>127.97877472262422</c:v>
                </c:pt>
                <c:pt idx="23">
                  <c:v>122.81717317896768</c:v>
                </c:pt>
                <c:pt idx="24">
                  <c:v>117.99324650265316</c:v>
                </c:pt>
              </c:numCache>
            </c:numRef>
          </c:val>
          <c:smooth val="0"/>
          <c:extLst>
            <c:ext xmlns:c16="http://schemas.microsoft.com/office/drawing/2014/chart" uri="{C3380CC4-5D6E-409C-BE32-E72D297353CC}">
              <c16:uniqueId val="{00000001-0534-4C0D-8D97-595FD4770BA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101.94633408919123</c:v>
                </c:pt>
                <c:pt idx="2">
                  <c:v>102.286470143613</c:v>
                </c:pt>
                <c:pt idx="3">
                  <c:v>100.92592592592592</c:v>
                </c:pt>
                <c:pt idx="4">
                  <c:v>96.182917611489032</c:v>
                </c:pt>
                <c:pt idx="5">
                  <c:v>97.10884353741497</c:v>
                </c:pt>
                <c:pt idx="6">
                  <c:v>95.483749055177626</c:v>
                </c:pt>
                <c:pt idx="7">
                  <c:v>95.559334845049122</c:v>
                </c:pt>
                <c:pt idx="8">
                  <c:v>95.427059712773996</c:v>
                </c:pt>
                <c:pt idx="9">
                  <c:v>97.146636432350718</c:v>
                </c:pt>
                <c:pt idx="10">
                  <c:v>95.616024187452766</c:v>
                </c:pt>
                <c:pt idx="11">
                  <c:v>94.198790627362058</c:v>
                </c:pt>
                <c:pt idx="12">
                  <c:v>93.159486016628875</c:v>
                </c:pt>
                <c:pt idx="13">
                  <c:v>95.578231292517003</c:v>
                </c:pt>
                <c:pt idx="14">
                  <c:v>93.235071806500386</c:v>
                </c:pt>
                <c:pt idx="15">
                  <c:v>92.876039304610742</c:v>
                </c:pt>
                <c:pt idx="16">
                  <c:v>92.422524565381707</c:v>
                </c:pt>
                <c:pt idx="17">
                  <c:v>94.520030234315939</c:v>
                </c:pt>
                <c:pt idx="18">
                  <c:v>93.480725623582757</c:v>
                </c:pt>
                <c:pt idx="19">
                  <c:v>92.139077853363574</c:v>
                </c:pt>
                <c:pt idx="20">
                  <c:v>90.551776266061978</c:v>
                </c:pt>
                <c:pt idx="21">
                  <c:v>92.139077853363574</c:v>
                </c:pt>
                <c:pt idx="22">
                  <c:v>91.439909297052154</c:v>
                </c:pt>
                <c:pt idx="23">
                  <c:v>89.606953892668173</c:v>
                </c:pt>
                <c:pt idx="24">
                  <c:v>87.301587301587304</c:v>
                </c:pt>
              </c:numCache>
            </c:numRef>
          </c:val>
          <c:smooth val="0"/>
          <c:extLst>
            <c:ext xmlns:c16="http://schemas.microsoft.com/office/drawing/2014/chart" uri="{C3380CC4-5D6E-409C-BE32-E72D297353CC}">
              <c16:uniqueId val="{00000002-0534-4C0D-8D97-595FD4770BA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534-4C0D-8D97-595FD4770BA4}"/>
                </c:ext>
              </c:extLst>
            </c:dLbl>
            <c:dLbl>
              <c:idx val="1"/>
              <c:delete val="1"/>
              <c:extLst>
                <c:ext xmlns:c15="http://schemas.microsoft.com/office/drawing/2012/chart" uri="{CE6537A1-D6FC-4f65-9D91-7224C49458BB}"/>
                <c:ext xmlns:c16="http://schemas.microsoft.com/office/drawing/2014/chart" uri="{C3380CC4-5D6E-409C-BE32-E72D297353CC}">
                  <c16:uniqueId val="{00000004-0534-4C0D-8D97-595FD4770BA4}"/>
                </c:ext>
              </c:extLst>
            </c:dLbl>
            <c:dLbl>
              <c:idx val="2"/>
              <c:delete val="1"/>
              <c:extLst>
                <c:ext xmlns:c15="http://schemas.microsoft.com/office/drawing/2012/chart" uri="{CE6537A1-D6FC-4f65-9D91-7224C49458BB}"/>
                <c:ext xmlns:c16="http://schemas.microsoft.com/office/drawing/2014/chart" uri="{C3380CC4-5D6E-409C-BE32-E72D297353CC}">
                  <c16:uniqueId val="{00000005-0534-4C0D-8D97-595FD4770BA4}"/>
                </c:ext>
              </c:extLst>
            </c:dLbl>
            <c:dLbl>
              <c:idx val="3"/>
              <c:delete val="1"/>
              <c:extLst>
                <c:ext xmlns:c15="http://schemas.microsoft.com/office/drawing/2012/chart" uri="{CE6537A1-D6FC-4f65-9D91-7224C49458BB}"/>
                <c:ext xmlns:c16="http://schemas.microsoft.com/office/drawing/2014/chart" uri="{C3380CC4-5D6E-409C-BE32-E72D297353CC}">
                  <c16:uniqueId val="{00000006-0534-4C0D-8D97-595FD4770BA4}"/>
                </c:ext>
              </c:extLst>
            </c:dLbl>
            <c:dLbl>
              <c:idx val="4"/>
              <c:delete val="1"/>
              <c:extLst>
                <c:ext xmlns:c15="http://schemas.microsoft.com/office/drawing/2012/chart" uri="{CE6537A1-D6FC-4f65-9D91-7224C49458BB}"/>
                <c:ext xmlns:c16="http://schemas.microsoft.com/office/drawing/2014/chart" uri="{C3380CC4-5D6E-409C-BE32-E72D297353CC}">
                  <c16:uniqueId val="{00000007-0534-4C0D-8D97-595FD4770BA4}"/>
                </c:ext>
              </c:extLst>
            </c:dLbl>
            <c:dLbl>
              <c:idx val="5"/>
              <c:delete val="1"/>
              <c:extLst>
                <c:ext xmlns:c15="http://schemas.microsoft.com/office/drawing/2012/chart" uri="{CE6537A1-D6FC-4f65-9D91-7224C49458BB}"/>
                <c:ext xmlns:c16="http://schemas.microsoft.com/office/drawing/2014/chart" uri="{C3380CC4-5D6E-409C-BE32-E72D297353CC}">
                  <c16:uniqueId val="{00000008-0534-4C0D-8D97-595FD4770BA4}"/>
                </c:ext>
              </c:extLst>
            </c:dLbl>
            <c:dLbl>
              <c:idx val="6"/>
              <c:delete val="1"/>
              <c:extLst>
                <c:ext xmlns:c15="http://schemas.microsoft.com/office/drawing/2012/chart" uri="{CE6537A1-D6FC-4f65-9D91-7224C49458BB}"/>
                <c:ext xmlns:c16="http://schemas.microsoft.com/office/drawing/2014/chart" uri="{C3380CC4-5D6E-409C-BE32-E72D297353CC}">
                  <c16:uniqueId val="{00000009-0534-4C0D-8D97-595FD4770BA4}"/>
                </c:ext>
              </c:extLst>
            </c:dLbl>
            <c:dLbl>
              <c:idx val="7"/>
              <c:delete val="1"/>
              <c:extLst>
                <c:ext xmlns:c15="http://schemas.microsoft.com/office/drawing/2012/chart" uri="{CE6537A1-D6FC-4f65-9D91-7224C49458BB}"/>
                <c:ext xmlns:c16="http://schemas.microsoft.com/office/drawing/2014/chart" uri="{C3380CC4-5D6E-409C-BE32-E72D297353CC}">
                  <c16:uniqueId val="{0000000A-0534-4C0D-8D97-595FD4770BA4}"/>
                </c:ext>
              </c:extLst>
            </c:dLbl>
            <c:dLbl>
              <c:idx val="8"/>
              <c:delete val="1"/>
              <c:extLst>
                <c:ext xmlns:c15="http://schemas.microsoft.com/office/drawing/2012/chart" uri="{CE6537A1-D6FC-4f65-9D91-7224C49458BB}"/>
                <c:ext xmlns:c16="http://schemas.microsoft.com/office/drawing/2014/chart" uri="{C3380CC4-5D6E-409C-BE32-E72D297353CC}">
                  <c16:uniqueId val="{0000000B-0534-4C0D-8D97-595FD4770BA4}"/>
                </c:ext>
              </c:extLst>
            </c:dLbl>
            <c:dLbl>
              <c:idx val="9"/>
              <c:delete val="1"/>
              <c:extLst>
                <c:ext xmlns:c15="http://schemas.microsoft.com/office/drawing/2012/chart" uri="{CE6537A1-D6FC-4f65-9D91-7224C49458BB}"/>
                <c:ext xmlns:c16="http://schemas.microsoft.com/office/drawing/2014/chart" uri="{C3380CC4-5D6E-409C-BE32-E72D297353CC}">
                  <c16:uniqueId val="{0000000C-0534-4C0D-8D97-595FD4770BA4}"/>
                </c:ext>
              </c:extLst>
            </c:dLbl>
            <c:dLbl>
              <c:idx val="10"/>
              <c:delete val="1"/>
              <c:extLst>
                <c:ext xmlns:c15="http://schemas.microsoft.com/office/drawing/2012/chart" uri="{CE6537A1-D6FC-4f65-9D91-7224C49458BB}"/>
                <c:ext xmlns:c16="http://schemas.microsoft.com/office/drawing/2014/chart" uri="{C3380CC4-5D6E-409C-BE32-E72D297353CC}">
                  <c16:uniqueId val="{0000000D-0534-4C0D-8D97-595FD4770BA4}"/>
                </c:ext>
              </c:extLst>
            </c:dLbl>
            <c:dLbl>
              <c:idx val="11"/>
              <c:delete val="1"/>
              <c:extLst>
                <c:ext xmlns:c15="http://schemas.microsoft.com/office/drawing/2012/chart" uri="{CE6537A1-D6FC-4f65-9D91-7224C49458BB}"/>
                <c:ext xmlns:c16="http://schemas.microsoft.com/office/drawing/2014/chart" uri="{C3380CC4-5D6E-409C-BE32-E72D297353CC}">
                  <c16:uniqueId val="{0000000E-0534-4C0D-8D97-595FD4770BA4}"/>
                </c:ext>
              </c:extLst>
            </c:dLbl>
            <c:dLbl>
              <c:idx val="12"/>
              <c:delete val="1"/>
              <c:extLst>
                <c:ext xmlns:c15="http://schemas.microsoft.com/office/drawing/2012/chart" uri="{CE6537A1-D6FC-4f65-9D91-7224C49458BB}"/>
                <c:ext xmlns:c16="http://schemas.microsoft.com/office/drawing/2014/chart" uri="{C3380CC4-5D6E-409C-BE32-E72D297353CC}">
                  <c16:uniqueId val="{0000000F-0534-4C0D-8D97-595FD4770BA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34-4C0D-8D97-595FD4770BA4}"/>
                </c:ext>
              </c:extLst>
            </c:dLbl>
            <c:dLbl>
              <c:idx val="14"/>
              <c:delete val="1"/>
              <c:extLst>
                <c:ext xmlns:c15="http://schemas.microsoft.com/office/drawing/2012/chart" uri="{CE6537A1-D6FC-4f65-9D91-7224C49458BB}"/>
                <c:ext xmlns:c16="http://schemas.microsoft.com/office/drawing/2014/chart" uri="{C3380CC4-5D6E-409C-BE32-E72D297353CC}">
                  <c16:uniqueId val="{00000011-0534-4C0D-8D97-595FD4770BA4}"/>
                </c:ext>
              </c:extLst>
            </c:dLbl>
            <c:dLbl>
              <c:idx val="15"/>
              <c:delete val="1"/>
              <c:extLst>
                <c:ext xmlns:c15="http://schemas.microsoft.com/office/drawing/2012/chart" uri="{CE6537A1-D6FC-4f65-9D91-7224C49458BB}"/>
                <c:ext xmlns:c16="http://schemas.microsoft.com/office/drawing/2014/chart" uri="{C3380CC4-5D6E-409C-BE32-E72D297353CC}">
                  <c16:uniqueId val="{00000012-0534-4C0D-8D97-595FD4770BA4}"/>
                </c:ext>
              </c:extLst>
            </c:dLbl>
            <c:dLbl>
              <c:idx val="16"/>
              <c:delete val="1"/>
              <c:extLst>
                <c:ext xmlns:c15="http://schemas.microsoft.com/office/drawing/2012/chart" uri="{CE6537A1-D6FC-4f65-9D91-7224C49458BB}"/>
                <c:ext xmlns:c16="http://schemas.microsoft.com/office/drawing/2014/chart" uri="{C3380CC4-5D6E-409C-BE32-E72D297353CC}">
                  <c16:uniqueId val="{00000013-0534-4C0D-8D97-595FD4770BA4}"/>
                </c:ext>
              </c:extLst>
            </c:dLbl>
            <c:dLbl>
              <c:idx val="17"/>
              <c:delete val="1"/>
              <c:extLst>
                <c:ext xmlns:c15="http://schemas.microsoft.com/office/drawing/2012/chart" uri="{CE6537A1-D6FC-4f65-9D91-7224C49458BB}"/>
                <c:ext xmlns:c16="http://schemas.microsoft.com/office/drawing/2014/chart" uri="{C3380CC4-5D6E-409C-BE32-E72D297353CC}">
                  <c16:uniqueId val="{00000014-0534-4C0D-8D97-595FD4770BA4}"/>
                </c:ext>
              </c:extLst>
            </c:dLbl>
            <c:dLbl>
              <c:idx val="18"/>
              <c:delete val="1"/>
              <c:extLst>
                <c:ext xmlns:c15="http://schemas.microsoft.com/office/drawing/2012/chart" uri="{CE6537A1-D6FC-4f65-9D91-7224C49458BB}"/>
                <c:ext xmlns:c16="http://schemas.microsoft.com/office/drawing/2014/chart" uri="{C3380CC4-5D6E-409C-BE32-E72D297353CC}">
                  <c16:uniqueId val="{00000015-0534-4C0D-8D97-595FD4770BA4}"/>
                </c:ext>
              </c:extLst>
            </c:dLbl>
            <c:dLbl>
              <c:idx val="19"/>
              <c:delete val="1"/>
              <c:extLst>
                <c:ext xmlns:c15="http://schemas.microsoft.com/office/drawing/2012/chart" uri="{CE6537A1-D6FC-4f65-9D91-7224C49458BB}"/>
                <c:ext xmlns:c16="http://schemas.microsoft.com/office/drawing/2014/chart" uri="{C3380CC4-5D6E-409C-BE32-E72D297353CC}">
                  <c16:uniqueId val="{00000016-0534-4C0D-8D97-595FD4770BA4}"/>
                </c:ext>
              </c:extLst>
            </c:dLbl>
            <c:dLbl>
              <c:idx val="20"/>
              <c:delete val="1"/>
              <c:extLst>
                <c:ext xmlns:c15="http://schemas.microsoft.com/office/drawing/2012/chart" uri="{CE6537A1-D6FC-4f65-9D91-7224C49458BB}"/>
                <c:ext xmlns:c16="http://schemas.microsoft.com/office/drawing/2014/chart" uri="{C3380CC4-5D6E-409C-BE32-E72D297353CC}">
                  <c16:uniqueId val="{00000017-0534-4C0D-8D97-595FD4770BA4}"/>
                </c:ext>
              </c:extLst>
            </c:dLbl>
            <c:dLbl>
              <c:idx val="21"/>
              <c:delete val="1"/>
              <c:extLst>
                <c:ext xmlns:c15="http://schemas.microsoft.com/office/drawing/2012/chart" uri="{CE6537A1-D6FC-4f65-9D91-7224C49458BB}"/>
                <c:ext xmlns:c16="http://schemas.microsoft.com/office/drawing/2014/chart" uri="{C3380CC4-5D6E-409C-BE32-E72D297353CC}">
                  <c16:uniqueId val="{00000018-0534-4C0D-8D97-595FD4770BA4}"/>
                </c:ext>
              </c:extLst>
            </c:dLbl>
            <c:dLbl>
              <c:idx val="22"/>
              <c:delete val="1"/>
              <c:extLst>
                <c:ext xmlns:c15="http://schemas.microsoft.com/office/drawing/2012/chart" uri="{CE6537A1-D6FC-4f65-9D91-7224C49458BB}"/>
                <c:ext xmlns:c16="http://schemas.microsoft.com/office/drawing/2014/chart" uri="{C3380CC4-5D6E-409C-BE32-E72D297353CC}">
                  <c16:uniqueId val="{00000019-0534-4C0D-8D97-595FD4770BA4}"/>
                </c:ext>
              </c:extLst>
            </c:dLbl>
            <c:dLbl>
              <c:idx val="23"/>
              <c:delete val="1"/>
              <c:extLst>
                <c:ext xmlns:c15="http://schemas.microsoft.com/office/drawing/2012/chart" uri="{CE6537A1-D6FC-4f65-9D91-7224C49458BB}"/>
                <c:ext xmlns:c16="http://schemas.microsoft.com/office/drawing/2014/chart" uri="{C3380CC4-5D6E-409C-BE32-E72D297353CC}">
                  <c16:uniqueId val="{0000001A-0534-4C0D-8D97-595FD4770BA4}"/>
                </c:ext>
              </c:extLst>
            </c:dLbl>
            <c:dLbl>
              <c:idx val="24"/>
              <c:delete val="1"/>
              <c:extLst>
                <c:ext xmlns:c15="http://schemas.microsoft.com/office/drawing/2012/chart" uri="{CE6537A1-D6FC-4f65-9D91-7224C49458BB}"/>
                <c:ext xmlns:c16="http://schemas.microsoft.com/office/drawing/2014/chart" uri="{C3380CC4-5D6E-409C-BE32-E72D297353CC}">
                  <c16:uniqueId val="{0000001B-0534-4C0D-8D97-595FD4770BA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534-4C0D-8D97-595FD4770BA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Wesermarsch (03461)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30735</v>
      </c>
      <c r="F11" s="238">
        <v>30835</v>
      </c>
      <c r="G11" s="238">
        <v>31110</v>
      </c>
      <c r="H11" s="238">
        <v>30481</v>
      </c>
      <c r="I11" s="265">
        <v>30468</v>
      </c>
      <c r="J11" s="263">
        <v>267</v>
      </c>
      <c r="K11" s="266">
        <v>0.87632926348956286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15.998047828208882</v>
      </c>
      <c r="E13" s="115">
        <v>4917</v>
      </c>
      <c r="F13" s="114">
        <v>4923</v>
      </c>
      <c r="G13" s="114">
        <v>5046</v>
      </c>
      <c r="H13" s="114">
        <v>4995</v>
      </c>
      <c r="I13" s="140">
        <v>4920</v>
      </c>
      <c r="J13" s="115">
        <v>-3</v>
      </c>
      <c r="K13" s="116">
        <v>-6.097560975609756E-2</v>
      </c>
    </row>
    <row r="14" spans="1:255" ht="14.1" customHeight="1" x14ac:dyDescent="0.2">
      <c r="A14" s="306" t="s">
        <v>230</v>
      </c>
      <c r="B14" s="307"/>
      <c r="C14" s="308"/>
      <c r="D14" s="113">
        <v>65.898812428827071</v>
      </c>
      <c r="E14" s="115">
        <v>20254</v>
      </c>
      <c r="F14" s="114">
        <v>20326</v>
      </c>
      <c r="G14" s="114">
        <v>20470</v>
      </c>
      <c r="H14" s="114">
        <v>19986</v>
      </c>
      <c r="I14" s="140">
        <v>20021</v>
      </c>
      <c r="J14" s="115">
        <v>233</v>
      </c>
      <c r="K14" s="116">
        <v>1.1637780330652814</v>
      </c>
    </row>
    <row r="15" spans="1:255" ht="14.1" customHeight="1" x14ac:dyDescent="0.2">
      <c r="A15" s="306" t="s">
        <v>231</v>
      </c>
      <c r="B15" s="307"/>
      <c r="C15" s="308"/>
      <c r="D15" s="113">
        <v>8.443142996583699</v>
      </c>
      <c r="E15" s="115">
        <v>2595</v>
      </c>
      <c r="F15" s="114">
        <v>2600</v>
      </c>
      <c r="G15" s="114">
        <v>2607</v>
      </c>
      <c r="H15" s="114">
        <v>2562</v>
      </c>
      <c r="I15" s="140">
        <v>2601</v>
      </c>
      <c r="J15" s="115">
        <v>-6</v>
      </c>
      <c r="K15" s="116">
        <v>-0.23068050749711649</v>
      </c>
    </row>
    <row r="16" spans="1:255" ht="14.1" customHeight="1" x14ac:dyDescent="0.2">
      <c r="A16" s="306" t="s">
        <v>232</v>
      </c>
      <c r="B16" s="307"/>
      <c r="C16" s="308"/>
      <c r="D16" s="113">
        <v>8.5212298682284047</v>
      </c>
      <c r="E16" s="115">
        <v>2619</v>
      </c>
      <c r="F16" s="114">
        <v>2634</v>
      </c>
      <c r="G16" s="114">
        <v>2635</v>
      </c>
      <c r="H16" s="114">
        <v>2595</v>
      </c>
      <c r="I16" s="140">
        <v>2578</v>
      </c>
      <c r="J16" s="115">
        <v>41</v>
      </c>
      <c r="K16" s="116">
        <v>1.5903801396431343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1.698389458272328</v>
      </c>
      <c r="E18" s="115">
        <v>522</v>
      </c>
      <c r="F18" s="114">
        <v>507</v>
      </c>
      <c r="G18" s="114">
        <v>518</v>
      </c>
      <c r="H18" s="114">
        <v>507</v>
      </c>
      <c r="I18" s="140">
        <v>517</v>
      </c>
      <c r="J18" s="115">
        <v>5</v>
      </c>
      <c r="K18" s="116">
        <v>0.96711798839458418</v>
      </c>
    </row>
    <row r="19" spans="1:255" ht="14.1" customHeight="1" x14ac:dyDescent="0.2">
      <c r="A19" s="306" t="s">
        <v>235</v>
      </c>
      <c r="B19" s="307" t="s">
        <v>236</v>
      </c>
      <c r="C19" s="308"/>
      <c r="D19" s="113">
        <v>1.353505775174882</v>
      </c>
      <c r="E19" s="115">
        <v>416</v>
      </c>
      <c r="F19" s="114">
        <v>405</v>
      </c>
      <c r="G19" s="114">
        <v>416</v>
      </c>
      <c r="H19" s="114">
        <v>407</v>
      </c>
      <c r="I19" s="140">
        <v>414</v>
      </c>
      <c r="J19" s="115">
        <v>2</v>
      </c>
      <c r="K19" s="116">
        <v>0.48309178743961351</v>
      </c>
    </row>
    <row r="20" spans="1:255" ht="14.1" customHeight="1" x14ac:dyDescent="0.2">
      <c r="A20" s="306">
        <v>12</v>
      </c>
      <c r="B20" s="307" t="s">
        <v>237</v>
      </c>
      <c r="C20" s="308"/>
      <c r="D20" s="113">
        <v>0.84919472913616401</v>
      </c>
      <c r="E20" s="115">
        <v>261</v>
      </c>
      <c r="F20" s="114">
        <v>256</v>
      </c>
      <c r="G20" s="114">
        <v>278</v>
      </c>
      <c r="H20" s="114">
        <v>260</v>
      </c>
      <c r="I20" s="140">
        <v>244</v>
      </c>
      <c r="J20" s="115">
        <v>17</v>
      </c>
      <c r="K20" s="116">
        <v>6.9672131147540988</v>
      </c>
    </row>
    <row r="21" spans="1:255" ht="14.1" customHeight="1" x14ac:dyDescent="0.2">
      <c r="A21" s="306">
        <v>21</v>
      </c>
      <c r="B21" s="307" t="s">
        <v>238</v>
      </c>
      <c r="C21" s="308"/>
      <c r="D21" s="113">
        <v>0.13014478607450788</v>
      </c>
      <c r="E21" s="115">
        <v>40</v>
      </c>
      <c r="F21" s="114">
        <v>45</v>
      </c>
      <c r="G21" s="114">
        <v>40</v>
      </c>
      <c r="H21" s="114">
        <v>41</v>
      </c>
      <c r="I21" s="140">
        <v>49</v>
      </c>
      <c r="J21" s="115">
        <v>-9</v>
      </c>
      <c r="K21" s="116">
        <v>-18.367346938775512</v>
      </c>
    </row>
    <row r="22" spans="1:255" ht="14.1" customHeight="1" x14ac:dyDescent="0.2">
      <c r="A22" s="306">
        <v>22</v>
      </c>
      <c r="B22" s="307" t="s">
        <v>239</v>
      </c>
      <c r="C22" s="308"/>
      <c r="D22" s="113">
        <v>4.9487554904831628</v>
      </c>
      <c r="E22" s="115">
        <v>1521</v>
      </c>
      <c r="F22" s="114">
        <v>1560</v>
      </c>
      <c r="G22" s="114">
        <v>1582</v>
      </c>
      <c r="H22" s="114">
        <v>1599</v>
      </c>
      <c r="I22" s="140">
        <v>1609</v>
      </c>
      <c r="J22" s="115">
        <v>-88</v>
      </c>
      <c r="K22" s="116">
        <v>-5.4692355500310752</v>
      </c>
    </row>
    <row r="23" spans="1:255" ht="14.1" customHeight="1" x14ac:dyDescent="0.2">
      <c r="A23" s="306">
        <v>23</v>
      </c>
      <c r="B23" s="307" t="s">
        <v>240</v>
      </c>
      <c r="C23" s="308"/>
      <c r="D23" s="113">
        <v>0.58565153733528552</v>
      </c>
      <c r="E23" s="115">
        <v>180</v>
      </c>
      <c r="F23" s="114">
        <v>184</v>
      </c>
      <c r="G23" s="114">
        <v>187</v>
      </c>
      <c r="H23" s="114">
        <v>191</v>
      </c>
      <c r="I23" s="140">
        <v>199</v>
      </c>
      <c r="J23" s="115">
        <v>-19</v>
      </c>
      <c r="K23" s="116">
        <v>-9.5477386934673358</v>
      </c>
    </row>
    <row r="24" spans="1:255" ht="14.1" customHeight="1" x14ac:dyDescent="0.2">
      <c r="A24" s="306">
        <v>24</v>
      </c>
      <c r="B24" s="307" t="s">
        <v>241</v>
      </c>
      <c r="C24" s="308"/>
      <c r="D24" s="113">
        <v>8.8661135513258493</v>
      </c>
      <c r="E24" s="115">
        <v>2725</v>
      </c>
      <c r="F24" s="114">
        <v>2769</v>
      </c>
      <c r="G24" s="114">
        <v>2810</v>
      </c>
      <c r="H24" s="114">
        <v>2731</v>
      </c>
      <c r="I24" s="140">
        <v>2710</v>
      </c>
      <c r="J24" s="115">
        <v>15</v>
      </c>
      <c r="K24" s="116">
        <v>0.55350553505535061</v>
      </c>
    </row>
    <row r="25" spans="1:255" ht="14.1" customHeight="1" x14ac:dyDescent="0.2">
      <c r="A25" s="306">
        <v>25</v>
      </c>
      <c r="B25" s="307" t="s">
        <v>242</v>
      </c>
      <c r="C25" s="308"/>
      <c r="D25" s="113">
        <v>10.893118594436311</v>
      </c>
      <c r="E25" s="115">
        <v>3348</v>
      </c>
      <c r="F25" s="114">
        <v>3370</v>
      </c>
      <c r="G25" s="114">
        <v>3381</v>
      </c>
      <c r="H25" s="114">
        <v>3290</v>
      </c>
      <c r="I25" s="140">
        <v>3273</v>
      </c>
      <c r="J25" s="115">
        <v>75</v>
      </c>
      <c r="K25" s="116">
        <v>2.2914757103574703</v>
      </c>
    </row>
    <row r="26" spans="1:255" ht="14.1" customHeight="1" x14ac:dyDescent="0.2">
      <c r="A26" s="306">
        <v>26</v>
      </c>
      <c r="B26" s="307" t="s">
        <v>243</v>
      </c>
      <c r="C26" s="308"/>
      <c r="D26" s="113">
        <v>3.2243370749959328</v>
      </c>
      <c r="E26" s="115">
        <v>991</v>
      </c>
      <c r="F26" s="114">
        <v>984</v>
      </c>
      <c r="G26" s="114">
        <v>1012</v>
      </c>
      <c r="H26" s="114">
        <v>989</v>
      </c>
      <c r="I26" s="140">
        <v>1020</v>
      </c>
      <c r="J26" s="115">
        <v>-29</v>
      </c>
      <c r="K26" s="116">
        <v>-2.8431372549019609</v>
      </c>
    </row>
    <row r="27" spans="1:255" ht="14.1" customHeight="1" x14ac:dyDescent="0.2">
      <c r="A27" s="306">
        <v>27</v>
      </c>
      <c r="B27" s="307" t="s">
        <v>244</v>
      </c>
      <c r="C27" s="308"/>
      <c r="D27" s="113">
        <v>3.699365544167887</v>
      </c>
      <c r="E27" s="115">
        <v>1137</v>
      </c>
      <c r="F27" s="114">
        <v>1144</v>
      </c>
      <c r="G27" s="114">
        <v>1132</v>
      </c>
      <c r="H27" s="114">
        <v>1096</v>
      </c>
      <c r="I27" s="140">
        <v>1102</v>
      </c>
      <c r="J27" s="115">
        <v>35</v>
      </c>
      <c r="K27" s="116">
        <v>3.1760435571687839</v>
      </c>
    </row>
    <row r="28" spans="1:255" ht="14.1" customHeight="1" x14ac:dyDescent="0.2">
      <c r="A28" s="306">
        <v>28</v>
      </c>
      <c r="B28" s="307" t="s">
        <v>245</v>
      </c>
      <c r="C28" s="308"/>
      <c r="D28" s="113">
        <v>0.24727509354156499</v>
      </c>
      <c r="E28" s="115">
        <v>76</v>
      </c>
      <c r="F28" s="114">
        <v>82</v>
      </c>
      <c r="G28" s="114">
        <v>86</v>
      </c>
      <c r="H28" s="114">
        <v>89</v>
      </c>
      <c r="I28" s="140">
        <v>95</v>
      </c>
      <c r="J28" s="115">
        <v>-19</v>
      </c>
      <c r="K28" s="116">
        <v>-20</v>
      </c>
    </row>
    <row r="29" spans="1:255" ht="14.1" customHeight="1" x14ac:dyDescent="0.2">
      <c r="A29" s="306">
        <v>29</v>
      </c>
      <c r="B29" s="307" t="s">
        <v>246</v>
      </c>
      <c r="C29" s="308"/>
      <c r="D29" s="113">
        <v>1.9001138766878152</v>
      </c>
      <c r="E29" s="115">
        <v>584</v>
      </c>
      <c r="F29" s="114">
        <v>588</v>
      </c>
      <c r="G29" s="114">
        <v>603</v>
      </c>
      <c r="H29" s="114">
        <v>596</v>
      </c>
      <c r="I29" s="140">
        <v>558</v>
      </c>
      <c r="J29" s="115">
        <v>26</v>
      </c>
      <c r="K29" s="116">
        <v>4.6594982078853047</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1.1680494550187084</v>
      </c>
      <c r="E31" s="115">
        <v>359</v>
      </c>
      <c r="F31" s="114">
        <v>357</v>
      </c>
      <c r="G31" s="114">
        <v>368</v>
      </c>
      <c r="H31" s="114">
        <v>378</v>
      </c>
      <c r="I31" s="140">
        <v>361</v>
      </c>
      <c r="J31" s="115">
        <v>-2</v>
      </c>
      <c r="K31" s="116">
        <v>-0.554016620498615</v>
      </c>
    </row>
    <row r="32" spans="1:255" ht="14.1" customHeight="1" x14ac:dyDescent="0.2">
      <c r="A32" s="306">
        <v>31</v>
      </c>
      <c r="B32" s="307" t="s">
        <v>251</v>
      </c>
      <c r="C32" s="308"/>
      <c r="D32" s="113">
        <v>0.65072393037253951</v>
      </c>
      <c r="E32" s="115">
        <v>200</v>
      </c>
      <c r="F32" s="114">
        <v>193</v>
      </c>
      <c r="G32" s="114">
        <v>194</v>
      </c>
      <c r="H32" s="114">
        <v>189</v>
      </c>
      <c r="I32" s="140">
        <v>185</v>
      </c>
      <c r="J32" s="115">
        <v>15</v>
      </c>
      <c r="K32" s="116">
        <v>8.1081081081081088</v>
      </c>
    </row>
    <row r="33" spans="1:11" ht="14.1" customHeight="1" x14ac:dyDescent="0.2">
      <c r="A33" s="306">
        <v>32</v>
      </c>
      <c r="B33" s="307" t="s">
        <v>252</v>
      </c>
      <c r="C33" s="308"/>
      <c r="D33" s="113">
        <v>3.2080689767366195</v>
      </c>
      <c r="E33" s="115">
        <v>986</v>
      </c>
      <c r="F33" s="114">
        <v>965</v>
      </c>
      <c r="G33" s="114">
        <v>982</v>
      </c>
      <c r="H33" s="114">
        <v>938</v>
      </c>
      <c r="I33" s="140">
        <v>933</v>
      </c>
      <c r="J33" s="115">
        <v>53</v>
      </c>
      <c r="K33" s="116">
        <v>5.680600214362272</v>
      </c>
    </row>
    <row r="34" spans="1:11" ht="14.1" customHeight="1" x14ac:dyDescent="0.2">
      <c r="A34" s="306">
        <v>33</v>
      </c>
      <c r="B34" s="307" t="s">
        <v>253</v>
      </c>
      <c r="C34" s="308"/>
      <c r="D34" s="113">
        <v>1.5584838132422321</v>
      </c>
      <c r="E34" s="115">
        <v>479</v>
      </c>
      <c r="F34" s="114">
        <v>474</v>
      </c>
      <c r="G34" s="114">
        <v>489</v>
      </c>
      <c r="H34" s="114">
        <v>477</v>
      </c>
      <c r="I34" s="140">
        <v>476</v>
      </c>
      <c r="J34" s="115">
        <v>3</v>
      </c>
      <c r="K34" s="116">
        <v>0.63025210084033612</v>
      </c>
    </row>
    <row r="35" spans="1:11" ht="14.1" customHeight="1" x14ac:dyDescent="0.2">
      <c r="A35" s="306">
        <v>34</v>
      </c>
      <c r="B35" s="307" t="s">
        <v>254</v>
      </c>
      <c r="C35" s="308"/>
      <c r="D35" s="113">
        <v>2.1506425898812429</v>
      </c>
      <c r="E35" s="115">
        <v>661</v>
      </c>
      <c r="F35" s="114">
        <v>670</v>
      </c>
      <c r="G35" s="114">
        <v>676</v>
      </c>
      <c r="H35" s="114">
        <v>696</v>
      </c>
      <c r="I35" s="140">
        <v>698</v>
      </c>
      <c r="J35" s="115">
        <v>-37</v>
      </c>
      <c r="K35" s="116">
        <v>-5.3008595988538678</v>
      </c>
    </row>
    <row r="36" spans="1:11" ht="14.1" customHeight="1" x14ac:dyDescent="0.2">
      <c r="A36" s="306">
        <v>41</v>
      </c>
      <c r="B36" s="307" t="s">
        <v>255</v>
      </c>
      <c r="C36" s="308"/>
      <c r="D36" s="113">
        <v>1.3144623393525297</v>
      </c>
      <c r="E36" s="115">
        <v>404</v>
      </c>
      <c r="F36" s="114">
        <v>411</v>
      </c>
      <c r="G36" s="114">
        <v>411</v>
      </c>
      <c r="H36" s="114">
        <v>395</v>
      </c>
      <c r="I36" s="140">
        <v>390</v>
      </c>
      <c r="J36" s="115">
        <v>14</v>
      </c>
      <c r="K36" s="116">
        <v>3.5897435897435899</v>
      </c>
    </row>
    <row r="37" spans="1:11" ht="14.1" customHeight="1" x14ac:dyDescent="0.2">
      <c r="A37" s="306">
        <v>42</v>
      </c>
      <c r="B37" s="307" t="s">
        <v>256</v>
      </c>
      <c r="C37" s="308"/>
      <c r="D37" s="113">
        <v>0.2212461363266634</v>
      </c>
      <c r="E37" s="115">
        <v>68</v>
      </c>
      <c r="F37" s="114">
        <v>66</v>
      </c>
      <c r="G37" s="114">
        <v>62</v>
      </c>
      <c r="H37" s="114">
        <v>59</v>
      </c>
      <c r="I37" s="140">
        <v>59</v>
      </c>
      <c r="J37" s="115">
        <v>9</v>
      </c>
      <c r="K37" s="116">
        <v>15.254237288135593</v>
      </c>
    </row>
    <row r="38" spans="1:11" ht="14.1" customHeight="1" x14ac:dyDescent="0.2">
      <c r="A38" s="306">
        <v>43</v>
      </c>
      <c r="B38" s="307" t="s">
        <v>257</v>
      </c>
      <c r="C38" s="308"/>
      <c r="D38" s="113">
        <v>0.66699202863185292</v>
      </c>
      <c r="E38" s="115">
        <v>205</v>
      </c>
      <c r="F38" s="114">
        <v>214</v>
      </c>
      <c r="G38" s="114">
        <v>217</v>
      </c>
      <c r="H38" s="114">
        <v>195</v>
      </c>
      <c r="I38" s="140">
        <v>191</v>
      </c>
      <c r="J38" s="115">
        <v>14</v>
      </c>
      <c r="K38" s="116">
        <v>7.329842931937173</v>
      </c>
    </row>
    <row r="39" spans="1:11" ht="14.1" customHeight="1" x14ac:dyDescent="0.2">
      <c r="A39" s="306">
        <v>51</v>
      </c>
      <c r="B39" s="307" t="s">
        <v>258</v>
      </c>
      <c r="C39" s="308"/>
      <c r="D39" s="113">
        <v>5.7849357410118758</v>
      </c>
      <c r="E39" s="115">
        <v>1778</v>
      </c>
      <c r="F39" s="114">
        <v>1778</v>
      </c>
      <c r="G39" s="114">
        <v>1803</v>
      </c>
      <c r="H39" s="114">
        <v>1717</v>
      </c>
      <c r="I39" s="140">
        <v>1739</v>
      </c>
      <c r="J39" s="115">
        <v>39</v>
      </c>
      <c r="K39" s="116">
        <v>2.2426682001150087</v>
      </c>
    </row>
    <row r="40" spans="1:11" ht="14.1" customHeight="1" x14ac:dyDescent="0.2">
      <c r="A40" s="306" t="s">
        <v>259</v>
      </c>
      <c r="B40" s="307" t="s">
        <v>260</v>
      </c>
      <c r="C40" s="308"/>
      <c r="D40" s="113">
        <v>4.1678867740361154</v>
      </c>
      <c r="E40" s="115">
        <v>1281</v>
      </c>
      <c r="F40" s="114">
        <v>1281</v>
      </c>
      <c r="G40" s="114">
        <v>1305</v>
      </c>
      <c r="H40" s="114">
        <v>1277</v>
      </c>
      <c r="I40" s="140">
        <v>1291</v>
      </c>
      <c r="J40" s="115">
        <v>-10</v>
      </c>
      <c r="K40" s="116">
        <v>-0.77459333849728895</v>
      </c>
    </row>
    <row r="41" spans="1:11" ht="14.1" customHeight="1" x14ac:dyDescent="0.2">
      <c r="A41" s="306"/>
      <c r="B41" s="307" t="s">
        <v>261</v>
      </c>
      <c r="C41" s="308"/>
      <c r="D41" s="113">
        <v>3.3414673824629899</v>
      </c>
      <c r="E41" s="115">
        <v>1027</v>
      </c>
      <c r="F41" s="114">
        <v>1014</v>
      </c>
      <c r="G41" s="114">
        <v>1044</v>
      </c>
      <c r="H41" s="114">
        <v>1031</v>
      </c>
      <c r="I41" s="140">
        <v>1036</v>
      </c>
      <c r="J41" s="115">
        <v>-9</v>
      </c>
      <c r="K41" s="116">
        <v>-0.86872586872586877</v>
      </c>
    </row>
    <row r="42" spans="1:11" ht="14.1" customHeight="1" x14ac:dyDescent="0.2">
      <c r="A42" s="306">
        <v>52</v>
      </c>
      <c r="B42" s="307" t="s">
        <v>262</v>
      </c>
      <c r="C42" s="308"/>
      <c r="D42" s="113">
        <v>5.7068488693671711</v>
      </c>
      <c r="E42" s="115">
        <v>1754</v>
      </c>
      <c r="F42" s="114">
        <v>1797</v>
      </c>
      <c r="G42" s="114">
        <v>1827</v>
      </c>
      <c r="H42" s="114">
        <v>1852</v>
      </c>
      <c r="I42" s="140">
        <v>1847</v>
      </c>
      <c r="J42" s="115">
        <v>-93</v>
      </c>
      <c r="K42" s="116">
        <v>-5.0351922035733621</v>
      </c>
    </row>
    <row r="43" spans="1:11" ht="14.1" customHeight="1" x14ac:dyDescent="0.2">
      <c r="A43" s="306" t="s">
        <v>263</v>
      </c>
      <c r="B43" s="307" t="s">
        <v>264</v>
      </c>
      <c r="C43" s="308"/>
      <c r="D43" s="113">
        <v>4.3077924190662111</v>
      </c>
      <c r="E43" s="115">
        <v>1324</v>
      </c>
      <c r="F43" s="114">
        <v>1363</v>
      </c>
      <c r="G43" s="114">
        <v>1377</v>
      </c>
      <c r="H43" s="114">
        <v>1414</v>
      </c>
      <c r="I43" s="140">
        <v>1418</v>
      </c>
      <c r="J43" s="115">
        <v>-94</v>
      </c>
      <c r="K43" s="116">
        <v>-6.6290550070521865</v>
      </c>
    </row>
    <row r="44" spans="1:11" ht="14.1" customHeight="1" x14ac:dyDescent="0.2">
      <c r="A44" s="306">
        <v>53</v>
      </c>
      <c r="B44" s="307" t="s">
        <v>265</v>
      </c>
      <c r="C44" s="308"/>
      <c r="D44" s="113">
        <v>0.76134699853587118</v>
      </c>
      <c r="E44" s="115">
        <v>234</v>
      </c>
      <c r="F44" s="114">
        <v>240</v>
      </c>
      <c r="G44" s="114">
        <v>236</v>
      </c>
      <c r="H44" s="114">
        <v>231</v>
      </c>
      <c r="I44" s="140">
        <v>222</v>
      </c>
      <c r="J44" s="115">
        <v>12</v>
      </c>
      <c r="K44" s="116">
        <v>5.4054054054054053</v>
      </c>
    </row>
    <row r="45" spans="1:11" ht="14.1" customHeight="1" x14ac:dyDescent="0.2">
      <c r="A45" s="306" t="s">
        <v>266</v>
      </c>
      <c r="B45" s="307" t="s">
        <v>267</v>
      </c>
      <c r="C45" s="308"/>
      <c r="D45" s="113">
        <v>0.70278184480234263</v>
      </c>
      <c r="E45" s="115">
        <v>216</v>
      </c>
      <c r="F45" s="114">
        <v>222</v>
      </c>
      <c r="G45" s="114">
        <v>217</v>
      </c>
      <c r="H45" s="114">
        <v>213</v>
      </c>
      <c r="I45" s="140">
        <v>203</v>
      </c>
      <c r="J45" s="115">
        <v>13</v>
      </c>
      <c r="K45" s="116">
        <v>6.4039408866995071</v>
      </c>
    </row>
    <row r="46" spans="1:11" ht="14.1" customHeight="1" x14ac:dyDescent="0.2">
      <c r="A46" s="306">
        <v>54</v>
      </c>
      <c r="B46" s="307" t="s">
        <v>268</v>
      </c>
      <c r="C46" s="308"/>
      <c r="D46" s="113">
        <v>2.7362941272165284</v>
      </c>
      <c r="E46" s="115">
        <v>841</v>
      </c>
      <c r="F46" s="114">
        <v>793</v>
      </c>
      <c r="G46" s="114">
        <v>787</v>
      </c>
      <c r="H46" s="114">
        <v>777</v>
      </c>
      <c r="I46" s="140">
        <v>781</v>
      </c>
      <c r="J46" s="115">
        <v>60</v>
      </c>
      <c r="K46" s="116">
        <v>7.6824583866837388</v>
      </c>
    </row>
    <row r="47" spans="1:11" ht="14.1" customHeight="1" x14ac:dyDescent="0.2">
      <c r="A47" s="306">
        <v>61</v>
      </c>
      <c r="B47" s="307" t="s">
        <v>269</v>
      </c>
      <c r="C47" s="308"/>
      <c r="D47" s="113">
        <v>1.1745566943224337</v>
      </c>
      <c r="E47" s="115">
        <v>361</v>
      </c>
      <c r="F47" s="114">
        <v>367</v>
      </c>
      <c r="G47" s="114">
        <v>359</v>
      </c>
      <c r="H47" s="114">
        <v>355</v>
      </c>
      <c r="I47" s="140">
        <v>356</v>
      </c>
      <c r="J47" s="115">
        <v>5</v>
      </c>
      <c r="K47" s="116">
        <v>1.404494382022472</v>
      </c>
    </row>
    <row r="48" spans="1:11" ht="14.1" customHeight="1" x14ac:dyDescent="0.2">
      <c r="A48" s="306">
        <v>62</v>
      </c>
      <c r="B48" s="307" t="s">
        <v>270</v>
      </c>
      <c r="C48" s="308"/>
      <c r="D48" s="113">
        <v>5.2155523019359036</v>
      </c>
      <c r="E48" s="115">
        <v>1603</v>
      </c>
      <c r="F48" s="114">
        <v>1610</v>
      </c>
      <c r="G48" s="114">
        <v>1637</v>
      </c>
      <c r="H48" s="114">
        <v>1598</v>
      </c>
      <c r="I48" s="140">
        <v>1601</v>
      </c>
      <c r="J48" s="115">
        <v>2</v>
      </c>
      <c r="K48" s="116">
        <v>0.12492192379762648</v>
      </c>
    </row>
    <row r="49" spans="1:11" ht="14.1" customHeight="1" x14ac:dyDescent="0.2">
      <c r="A49" s="306">
        <v>63</v>
      </c>
      <c r="B49" s="307" t="s">
        <v>271</v>
      </c>
      <c r="C49" s="308"/>
      <c r="D49" s="113">
        <v>1.5584838132422321</v>
      </c>
      <c r="E49" s="115">
        <v>479</v>
      </c>
      <c r="F49" s="114">
        <v>474</v>
      </c>
      <c r="G49" s="114">
        <v>490</v>
      </c>
      <c r="H49" s="114">
        <v>487</v>
      </c>
      <c r="I49" s="140">
        <v>465</v>
      </c>
      <c r="J49" s="115">
        <v>14</v>
      </c>
      <c r="K49" s="116">
        <v>3.010752688172043</v>
      </c>
    </row>
    <row r="50" spans="1:11" ht="14.1" customHeight="1" x14ac:dyDescent="0.2">
      <c r="A50" s="306" t="s">
        <v>272</v>
      </c>
      <c r="B50" s="307" t="s">
        <v>273</v>
      </c>
      <c r="C50" s="308"/>
      <c r="D50" s="113">
        <v>0.24076785423783958</v>
      </c>
      <c r="E50" s="115">
        <v>74</v>
      </c>
      <c r="F50" s="114">
        <v>77</v>
      </c>
      <c r="G50" s="114">
        <v>82</v>
      </c>
      <c r="H50" s="114">
        <v>76</v>
      </c>
      <c r="I50" s="140">
        <v>76</v>
      </c>
      <c r="J50" s="115">
        <v>-2</v>
      </c>
      <c r="K50" s="116">
        <v>-2.6315789473684212</v>
      </c>
    </row>
    <row r="51" spans="1:11" ht="14.1" customHeight="1" x14ac:dyDescent="0.2">
      <c r="A51" s="306" t="s">
        <v>274</v>
      </c>
      <c r="B51" s="307" t="s">
        <v>275</v>
      </c>
      <c r="C51" s="308"/>
      <c r="D51" s="113">
        <v>1.0932162030258663</v>
      </c>
      <c r="E51" s="115">
        <v>336</v>
      </c>
      <c r="F51" s="114">
        <v>326</v>
      </c>
      <c r="G51" s="114">
        <v>335</v>
      </c>
      <c r="H51" s="114">
        <v>349</v>
      </c>
      <c r="I51" s="140">
        <v>321</v>
      </c>
      <c r="J51" s="115">
        <v>15</v>
      </c>
      <c r="K51" s="116">
        <v>4.6728971962616823</v>
      </c>
    </row>
    <row r="52" spans="1:11" ht="14.1" customHeight="1" x14ac:dyDescent="0.2">
      <c r="A52" s="306">
        <v>71</v>
      </c>
      <c r="B52" s="307" t="s">
        <v>276</v>
      </c>
      <c r="C52" s="308"/>
      <c r="D52" s="113">
        <v>9.302098584675452</v>
      </c>
      <c r="E52" s="115">
        <v>2859</v>
      </c>
      <c r="F52" s="114">
        <v>2871</v>
      </c>
      <c r="G52" s="114">
        <v>2870</v>
      </c>
      <c r="H52" s="114">
        <v>2858</v>
      </c>
      <c r="I52" s="140">
        <v>2861</v>
      </c>
      <c r="J52" s="115">
        <v>-2</v>
      </c>
      <c r="K52" s="116">
        <v>-6.9905627403005946E-2</v>
      </c>
    </row>
    <row r="53" spans="1:11" ht="14.1" customHeight="1" x14ac:dyDescent="0.2">
      <c r="A53" s="306" t="s">
        <v>277</v>
      </c>
      <c r="B53" s="307" t="s">
        <v>278</v>
      </c>
      <c r="C53" s="308"/>
      <c r="D53" s="113">
        <v>3.3284529038555393</v>
      </c>
      <c r="E53" s="115">
        <v>1023</v>
      </c>
      <c r="F53" s="114">
        <v>1027</v>
      </c>
      <c r="G53" s="114">
        <v>1028</v>
      </c>
      <c r="H53" s="114">
        <v>1008</v>
      </c>
      <c r="I53" s="140">
        <v>1008</v>
      </c>
      <c r="J53" s="115">
        <v>15</v>
      </c>
      <c r="K53" s="116">
        <v>1.4880952380952381</v>
      </c>
    </row>
    <row r="54" spans="1:11" ht="14.1" customHeight="1" x14ac:dyDescent="0.2">
      <c r="A54" s="306" t="s">
        <v>279</v>
      </c>
      <c r="B54" s="307" t="s">
        <v>280</v>
      </c>
      <c r="C54" s="308"/>
      <c r="D54" s="113">
        <v>4.9292337725719859</v>
      </c>
      <c r="E54" s="115">
        <v>1515</v>
      </c>
      <c r="F54" s="114">
        <v>1527</v>
      </c>
      <c r="G54" s="114">
        <v>1525</v>
      </c>
      <c r="H54" s="114">
        <v>1539</v>
      </c>
      <c r="I54" s="140">
        <v>1551</v>
      </c>
      <c r="J54" s="115">
        <v>-36</v>
      </c>
      <c r="K54" s="116">
        <v>-2.3210831721470018</v>
      </c>
    </row>
    <row r="55" spans="1:11" ht="14.1" customHeight="1" x14ac:dyDescent="0.2">
      <c r="A55" s="306">
        <v>72</v>
      </c>
      <c r="B55" s="307" t="s">
        <v>281</v>
      </c>
      <c r="C55" s="308"/>
      <c r="D55" s="113">
        <v>1.9879616072881081</v>
      </c>
      <c r="E55" s="115">
        <v>611</v>
      </c>
      <c r="F55" s="114">
        <v>621</v>
      </c>
      <c r="G55" s="114">
        <v>628</v>
      </c>
      <c r="H55" s="114">
        <v>609</v>
      </c>
      <c r="I55" s="140">
        <v>626</v>
      </c>
      <c r="J55" s="115">
        <v>-15</v>
      </c>
      <c r="K55" s="116">
        <v>-2.3961661341853033</v>
      </c>
    </row>
    <row r="56" spans="1:11" ht="14.1" customHeight="1" x14ac:dyDescent="0.2">
      <c r="A56" s="306" t="s">
        <v>282</v>
      </c>
      <c r="B56" s="307" t="s">
        <v>283</v>
      </c>
      <c r="C56" s="308"/>
      <c r="D56" s="113">
        <v>0.87522368635106551</v>
      </c>
      <c r="E56" s="115">
        <v>269</v>
      </c>
      <c r="F56" s="114">
        <v>269</v>
      </c>
      <c r="G56" s="114">
        <v>271</v>
      </c>
      <c r="H56" s="114">
        <v>256</v>
      </c>
      <c r="I56" s="140">
        <v>263</v>
      </c>
      <c r="J56" s="115">
        <v>6</v>
      </c>
      <c r="K56" s="116">
        <v>2.2813688212927756</v>
      </c>
    </row>
    <row r="57" spans="1:11" ht="14.1" customHeight="1" x14ac:dyDescent="0.2">
      <c r="A57" s="306" t="s">
        <v>284</v>
      </c>
      <c r="B57" s="307" t="s">
        <v>285</v>
      </c>
      <c r="C57" s="308"/>
      <c r="D57" s="113">
        <v>0.69302098584675453</v>
      </c>
      <c r="E57" s="115">
        <v>213</v>
      </c>
      <c r="F57" s="114">
        <v>219</v>
      </c>
      <c r="G57" s="114">
        <v>222</v>
      </c>
      <c r="H57" s="114">
        <v>223</v>
      </c>
      <c r="I57" s="140">
        <v>232</v>
      </c>
      <c r="J57" s="115">
        <v>-19</v>
      </c>
      <c r="K57" s="116">
        <v>-8.1896551724137936</v>
      </c>
    </row>
    <row r="58" spans="1:11" ht="14.1" customHeight="1" x14ac:dyDescent="0.2">
      <c r="A58" s="306">
        <v>73</v>
      </c>
      <c r="B58" s="307" t="s">
        <v>286</v>
      </c>
      <c r="C58" s="308"/>
      <c r="D58" s="113">
        <v>2.4890190336749636</v>
      </c>
      <c r="E58" s="115">
        <v>765</v>
      </c>
      <c r="F58" s="114">
        <v>770</v>
      </c>
      <c r="G58" s="114">
        <v>778</v>
      </c>
      <c r="H58" s="114">
        <v>754</v>
      </c>
      <c r="I58" s="140">
        <v>761</v>
      </c>
      <c r="J58" s="115">
        <v>4</v>
      </c>
      <c r="K58" s="116">
        <v>0.52562417871222078</v>
      </c>
    </row>
    <row r="59" spans="1:11" ht="14.1" customHeight="1" x14ac:dyDescent="0.2">
      <c r="A59" s="306" t="s">
        <v>287</v>
      </c>
      <c r="B59" s="307" t="s">
        <v>288</v>
      </c>
      <c r="C59" s="308"/>
      <c r="D59" s="113">
        <v>2.1343744916219296</v>
      </c>
      <c r="E59" s="115">
        <v>656</v>
      </c>
      <c r="F59" s="114">
        <v>658</v>
      </c>
      <c r="G59" s="114">
        <v>666</v>
      </c>
      <c r="H59" s="114">
        <v>644</v>
      </c>
      <c r="I59" s="140">
        <v>655</v>
      </c>
      <c r="J59" s="115">
        <v>1</v>
      </c>
      <c r="K59" s="116">
        <v>0.15267175572519084</v>
      </c>
    </row>
    <row r="60" spans="1:11" ht="14.1" customHeight="1" x14ac:dyDescent="0.2">
      <c r="A60" s="306">
        <v>81</v>
      </c>
      <c r="B60" s="307" t="s">
        <v>289</v>
      </c>
      <c r="C60" s="308"/>
      <c r="D60" s="113">
        <v>5.8402472750935415</v>
      </c>
      <c r="E60" s="115">
        <v>1795</v>
      </c>
      <c r="F60" s="114">
        <v>1780</v>
      </c>
      <c r="G60" s="114">
        <v>1779</v>
      </c>
      <c r="H60" s="114">
        <v>1744</v>
      </c>
      <c r="I60" s="140">
        <v>1765</v>
      </c>
      <c r="J60" s="115">
        <v>30</v>
      </c>
      <c r="K60" s="116">
        <v>1.6997167138810199</v>
      </c>
    </row>
    <row r="61" spans="1:11" ht="14.1" customHeight="1" x14ac:dyDescent="0.2">
      <c r="A61" s="306" t="s">
        <v>290</v>
      </c>
      <c r="B61" s="307" t="s">
        <v>291</v>
      </c>
      <c r="C61" s="308"/>
      <c r="D61" s="113">
        <v>1.6723605010574263</v>
      </c>
      <c r="E61" s="115">
        <v>514</v>
      </c>
      <c r="F61" s="114">
        <v>519</v>
      </c>
      <c r="G61" s="114">
        <v>522</v>
      </c>
      <c r="H61" s="114">
        <v>510</v>
      </c>
      <c r="I61" s="140">
        <v>512</v>
      </c>
      <c r="J61" s="115">
        <v>2</v>
      </c>
      <c r="K61" s="116">
        <v>0.390625</v>
      </c>
    </row>
    <row r="62" spans="1:11" ht="14.1" customHeight="1" x14ac:dyDescent="0.2">
      <c r="A62" s="306" t="s">
        <v>292</v>
      </c>
      <c r="B62" s="307" t="s">
        <v>293</v>
      </c>
      <c r="C62" s="308"/>
      <c r="D62" s="113">
        <v>2.7297868879128031</v>
      </c>
      <c r="E62" s="115">
        <v>839</v>
      </c>
      <c r="F62" s="114">
        <v>828</v>
      </c>
      <c r="G62" s="114">
        <v>822</v>
      </c>
      <c r="H62" s="114">
        <v>807</v>
      </c>
      <c r="I62" s="140">
        <v>821</v>
      </c>
      <c r="J62" s="115">
        <v>18</v>
      </c>
      <c r="K62" s="116">
        <v>2.1924482338611448</v>
      </c>
    </row>
    <row r="63" spans="1:11" ht="14.1" customHeight="1" x14ac:dyDescent="0.2">
      <c r="A63" s="306"/>
      <c r="B63" s="307" t="s">
        <v>294</v>
      </c>
      <c r="C63" s="308"/>
      <c r="D63" s="113">
        <v>2.0335122824141858</v>
      </c>
      <c r="E63" s="115">
        <v>625</v>
      </c>
      <c r="F63" s="114">
        <v>628</v>
      </c>
      <c r="G63" s="114">
        <v>623</v>
      </c>
      <c r="H63" s="114">
        <v>614</v>
      </c>
      <c r="I63" s="140">
        <v>625</v>
      </c>
      <c r="J63" s="115">
        <v>0</v>
      </c>
      <c r="K63" s="116">
        <v>0</v>
      </c>
    </row>
    <row r="64" spans="1:11" ht="14.1" customHeight="1" x14ac:dyDescent="0.2">
      <c r="A64" s="306" t="s">
        <v>295</v>
      </c>
      <c r="B64" s="307" t="s">
        <v>296</v>
      </c>
      <c r="C64" s="308"/>
      <c r="D64" s="113">
        <v>0.38067349926793559</v>
      </c>
      <c r="E64" s="115">
        <v>117</v>
      </c>
      <c r="F64" s="114">
        <v>115</v>
      </c>
      <c r="G64" s="114">
        <v>114</v>
      </c>
      <c r="H64" s="114">
        <v>110</v>
      </c>
      <c r="I64" s="140">
        <v>115</v>
      </c>
      <c r="J64" s="115">
        <v>2</v>
      </c>
      <c r="K64" s="116">
        <v>1.7391304347826086</v>
      </c>
    </row>
    <row r="65" spans="1:11" ht="14.1" customHeight="1" x14ac:dyDescent="0.2">
      <c r="A65" s="306" t="s">
        <v>297</v>
      </c>
      <c r="B65" s="307" t="s">
        <v>298</v>
      </c>
      <c r="C65" s="308"/>
      <c r="D65" s="113">
        <v>0.51732552464616888</v>
      </c>
      <c r="E65" s="115">
        <v>159</v>
      </c>
      <c r="F65" s="114">
        <v>153</v>
      </c>
      <c r="G65" s="114">
        <v>154</v>
      </c>
      <c r="H65" s="114">
        <v>155</v>
      </c>
      <c r="I65" s="140">
        <v>162</v>
      </c>
      <c r="J65" s="115">
        <v>-3</v>
      </c>
      <c r="K65" s="116">
        <v>-1.8518518518518519</v>
      </c>
    </row>
    <row r="66" spans="1:11" ht="14.1" customHeight="1" x14ac:dyDescent="0.2">
      <c r="A66" s="306">
        <v>82</v>
      </c>
      <c r="B66" s="307" t="s">
        <v>299</v>
      </c>
      <c r="C66" s="308"/>
      <c r="D66" s="113">
        <v>2.9900764600618186</v>
      </c>
      <c r="E66" s="115">
        <v>919</v>
      </c>
      <c r="F66" s="114">
        <v>891</v>
      </c>
      <c r="G66" s="114">
        <v>890</v>
      </c>
      <c r="H66" s="114">
        <v>858</v>
      </c>
      <c r="I66" s="140">
        <v>858</v>
      </c>
      <c r="J66" s="115">
        <v>61</v>
      </c>
      <c r="K66" s="116">
        <v>7.1095571095571097</v>
      </c>
    </row>
    <row r="67" spans="1:11" ht="14.1" customHeight="1" x14ac:dyDescent="0.2">
      <c r="A67" s="306" t="s">
        <v>300</v>
      </c>
      <c r="B67" s="307" t="s">
        <v>301</v>
      </c>
      <c r="C67" s="308"/>
      <c r="D67" s="113">
        <v>2.1994468846591833</v>
      </c>
      <c r="E67" s="115">
        <v>676</v>
      </c>
      <c r="F67" s="114">
        <v>655</v>
      </c>
      <c r="G67" s="114">
        <v>649</v>
      </c>
      <c r="H67" s="114">
        <v>630</v>
      </c>
      <c r="I67" s="140">
        <v>626</v>
      </c>
      <c r="J67" s="115">
        <v>50</v>
      </c>
      <c r="K67" s="116">
        <v>7.9872204472843453</v>
      </c>
    </row>
    <row r="68" spans="1:11" ht="14.1" customHeight="1" x14ac:dyDescent="0.2">
      <c r="A68" s="306" t="s">
        <v>302</v>
      </c>
      <c r="B68" s="307" t="s">
        <v>303</v>
      </c>
      <c r="C68" s="308"/>
      <c r="D68" s="113">
        <v>0.45225313160891489</v>
      </c>
      <c r="E68" s="115">
        <v>139</v>
      </c>
      <c r="F68" s="114">
        <v>136</v>
      </c>
      <c r="G68" s="114">
        <v>140</v>
      </c>
      <c r="H68" s="114">
        <v>130</v>
      </c>
      <c r="I68" s="140">
        <v>133</v>
      </c>
      <c r="J68" s="115">
        <v>6</v>
      </c>
      <c r="K68" s="116">
        <v>4.511278195488722</v>
      </c>
    </row>
    <row r="69" spans="1:11" ht="14.1" customHeight="1" x14ac:dyDescent="0.2">
      <c r="A69" s="306">
        <v>83</v>
      </c>
      <c r="B69" s="307" t="s">
        <v>304</v>
      </c>
      <c r="C69" s="308"/>
      <c r="D69" s="113">
        <v>4.9194729136163984</v>
      </c>
      <c r="E69" s="115">
        <v>1512</v>
      </c>
      <c r="F69" s="114">
        <v>1507</v>
      </c>
      <c r="G69" s="114">
        <v>1501</v>
      </c>
      <c r="H69" s="114">
        <v>1453</v>
      </c>
      <c r="I69" s="140">
        <v>1438</v>
      </c>
      <c r="J69" s="115">
        <v>74</v>
      </c>
      <c r="K69" s="116">
        <v>5.1460361613351875</v>
      </c>
    </row>
    <row r="70" spans="1:11" ht="14.1" customHeight="1" x14ac:dyDescent="0.2">
      <c r="A70" s="306" t="s">
        <v>305</v>
      </c>
      <c r="B70" s="307" t="s">
        <v>306</v>
      </c>
      <c r="C70" s="308"/>
      <c r="D70" s="113">
        <v>4.0995607613469982</v>
      </c>
      <c r="E70" s="115">
        <v>1260</v>
      </c>
      <c r="F70" s="114">
        <v>1268</v>
      </c>
      <c r="G70" s="114">
        <v>1257</v>
      </c>
      <c r="H70" s="114">
        <v>1217</v>
      </c>
      <c r="I70" s="140">
        <v>1204</v>
      </c>
      <c r="J70" s="115">
        <v>56</v>
      </c>
      <c r="K70" s="116">
        <v>4.6511627906976747</v>
      </c>
    </row>
    <row r="71" spans="1:11" ht="14.1" customHeight="1" x14ac:dyDescent="0.2">
      <c r="A71" s="306"/>
      <c r="B71" s="307" t="s">
        <v>307</v>
      </c>
      <c r="C71" s="308"/>
      <c r="D71" s="113">
        <v>2.3849032048153571</v>
      </c>
      <c r="E71" s="115">
        <v>733</v>
      </c>
      <c r="F71" s="114">
        <v>726</v>
      </c>
      <c r="G71" s="114">
        <v>723</v>
      </c>
      <c r="H71" s="114">
        <v>697</v>
      </c>
      <c r="I71" s="140">
        <v>690</v>
      </c>
      <c r="J71" s="115">
        <v>43</v>
      </c>
      <c r="K71" s="116">
        <v>6.2318840579710146</v>
      </c>
    </row>
    <row r="72" spans="1:11" ht="14.1" customHeight="1" x14ac:dyDescent="0.2">
      <c r="A72" s="306">
        <v>84</v>
      </c>
      <c r="B72" s="307" t="s">
        <v>308</v>
      </c>
      <c r="C72" s="308"/>
      <c r="D72" s="113">
        <v>1.138766878151944</v>
      </c>
      <c r="E72" s="115">
        <v>350</v>
      </c>
      <c r="F72" s="114">
        <v>353</v>
      </c>
      <c r="G72" s="114">
        <v>356</v>
      </c>
      <c r="H72" s="114">
        <v>360</v>
      </c>
      <c r="I72" s="140">
        <v>355</v>
      </c>
      <c r="J72" s="115">
        <v>-5</v>
      </c>
      <c r="K72" s="116">
        <v>-1.408450704225352</v>
      </c>
    </row>
    <row r="73" spans="1:11" ht="14.1" customHeight="1" x14ac:dyDescent="0.2">
      <c r="A73" s="306" t="s">
        <v>309</v>
      </c>
      <c r="B73" s="307" t="s">
        <v>310</v>
      </c>
      <c r="C73" s="308"/>
      <c r="D73" s="113">
        <v>0.58890515698714818</v>
      </c>
      <c r="E73" s="115">
        <v>181</v>
      </c>
      <c r="F73" s="114">
        <v>185</v>
      </c>
      <c r="G73" s="114">
        <v>180</v>
      </c>
      <c r="H73" s="114">
        <v>185</v>
      </c>
      <c r="I73" s="140">
        <v>184</v>
      </c>
      <c r="J73" s="115">
        <v>-3</v>
      </c>
      <c r="K73" s="116">
        <v>-1.6304347826086956</v>
      </c>
    </row>
    <row r="74" spans="1:11" ht="14.1" customHeight="1" x14ac:dyDescent="0.2">
      <c r="A74" s="306" t="s">
        <v>311</v>
      </c>
      <c r="B74" s="307" t="s">
        <v>312</v>
      </c>
      <c r="C74" s="308"/>
      <c r="D74" s="113">
        <v>0.21799251667480071</v>
      </c>
      <c r="E74" s="115">
        <v>67</v>
      </c>
      <c r="F74" s="114">
        <v>68</v>
      </c>
      <c r="G74" s="114">
        <v>72</v>
      </c>
      <c r="H74" s="114">
        <v>77</v>
      </c>
      <c r="I74" s="140">
        <v>76</v>
      </c>
      <c r="J74" s="115">
        <v>-9</v>
      </c>
      <c r="K74" s="116">
        <v>-11.842105263157896</v>
      </c>
    </row>
    <row r="75" spans="1:11" ht="14.1" customHeight="1" x14ac:dyDescent="0.2">
      <c r="A75" s="306" t="s">
        <v>313</v>
      </c>
      <c r="B75" s="307" t="s">
        <v>314</v>
      </c>
      <c r="C75" s="308"/>
      <c r="D75" s="113">
        <v>7.8086871644704736E-2</v>
      </c>
      <c r="E75" s="115">
        <v>24</v>
      </c>
      <c r="F75" s="114">
        <v>24</v>
      </c>
      <c r="G75" s="114">
        <v>25</v>
      </c>
      <c r="H75" s="114">
        <v>24</v>
      </c>
      <c r="I75" s="140">
        <v>24</v>
      </c>
      <c r="J75" s="115">
        <v>0</v>
      </c>
      <c r="K75" s="116">
        <v>0</v>
      </c>
    </row>
    <row r="76" spans="1:11" ht="14.1" customHeight="1" x14ac:dyDescent="0.2">
      <c r="A76" s="306">
        <v>91</v>
      </c>
      <c r="B76" s="307" t="s">
        <v>315</v>
      </c>
      <c r="C76" s="308"/>
      <c r="D76" s="113">
        <v>0.1333984057263706</v>
      </c>
      <c r="E76" s="115">
        <v>41</v>
      </c>
      <c r="F76" s="114">
        <v>42</v>
      </c>
      <c r="G76" s="114">
        <v>42</v>
      </c>
      <c r="H76" s="114">
        <v>41</v>
      </c>
      <c r="I76" s="140">
        <v>41</v>
      </c>
      <c r="J76" s="115">
        <v>0</v>
      </c>
      <c r="K76" s="116">
        <v>0</v>
      </c>
    </row>
    <row r="77" spans="1:11" ht="14.1" customHeight="1" x14ac:dyDescent="0.2">
      <c r="A77" s="306">
        <v>92</v>
      </c>
      <c r="B77" s="307" t="s">
        <v>316</v>
      </c>
      <c r="C77" s="308"/>
      <c r="D77" s="113">
        <v>0.13990564503009598</v>
      </c>
      <c r="E77" s="115">
        <v>43</v>
      </c>
      <c r="F77" s="114">
        <v>45</v>
      </c>
      <c r="G77" s="114">
        <v>48</v>
      </c>
      <c r="H77" s="114">
        <v>47</v>
      </c>
      <c r="I77" s="140">
        <v>45</v>
      </c>
      <c r="J77" s="115">
        <v>-2</v>
      </c>
      <c r="K77" s="116">
        <v>-4.4444444444444446</v>
      </c>
    </row>
    <row r="78" spans="1:11" ht="14.1" customHeight="1" x14ac:dyDescent="0.2">
      <c r="A78" s="306">
        <v>93</v>
      </c>
      <c r="B78" s="307" t="s">
        <v>317</v>
      </c>
      <c r="C78" s="308"/>
      <c r="D78" s="113">
        <v>5.2057914429803155E-2</v>
      </c>
      <c r="E78" s="115">
        <v>16</v>
      </c>
      <c r="F78" s="114">
        <v>16</v>
      </c>
      <c r="G78" s="114">
        <v>16</v>
      </c>
      <c r="H78" s="114" t="s">
        <v>513</v>
      </c>
      <c r="I78" s="140" t="s">
        <v>513</v>
      </c>
      <c r="J78" s="115" t="s">
        <v>513</v>
      </c>
      <c r="K78" s="116" t="s">
        <v>513</v>
      </c>
    </row>
    <row r="79" spans="1:11" ht="14.1" customHeight="1" x14ac:dyDescent="0.2">
      <c r="A79" s="306">
        <v>94</v>
      </c>
      <c r="B79" s="307" t="s">
        <v>318</v>
      </c>
      <c r="C79" s="308"/>
      <c r="D79" s="113">
        <v>0.10736944851146901</v>
      </c>
      <c r="E79" s="115">
        <v>33</v>
      </c>
      <c r="F79" s="114">
        <v>42</v>
      </c>
      <c r="G79" s="114">
        <v>48</v>
      </c>
      <c r="H79" s="114">
        <v>43</v>
      </c>
      <c r="I79" s="140">
        <v>37</v>
      </c>
      <c r="J79" s="115">
        <v>-4</v>
      </c>
      <c r="K79" s="116">
        <v>-10.810810810810811</v>
      </c>
    </row>
    <row r="80" spans="1:11" ht="14.1" customHeight="1" x14ac:dyDescent="0.2">
      <c r="A80" s="306" t="s">
        <v>319</v>
      </c>
      <c r="B80" s="307" t="s">
        <v>320</v>
      </c>
      <c r="C80" s="308"/>
      <c r="D80" s="113">
        <v>9.760858955588092E-3</v>
      </c>
      <c r="E80" s="115">
        <v>3</v>
      </c>
      <c r="F80" s="114">
        <v>4</v>
      </c>
      <c r="G80" s="114">
        <v>3</v>
      </c>
      <c r="H80" s="114" t="s">
        <v>513</v>
      </c>
      <c r="I80" s="140" t="s">
        <v>513</v>
      </c>
      <c r="J80" s="115" t="s">
        <v>513</v>
      </c>
      <c r="K80" s="116" t="s">
        <v>513</v>
      </c>
    </row>
    <row r="81" spans="1:11" ht="14.1" customHeight="1" x14ac:dyDescent="0.2">
      <c r="A81" s="310" t="s">
        <v>321</v>
      </c>
      <c r="B81" s="311" t="s">
        <v>224</v>
      </c>
      <c r="C81" s="312"/>
      <c r="D81" s="125">
        <v>1.138766878151944</v>
      </c>
      <c r="E81" s="143">
        <v>350</v>
      </c>
      <c r="F81" s="144">
        <v>352</v>
      </c>
      <c r="G81" s="144">
        <v>352</v>
      </c>
      <c r="H81" s="144">
        <v>343</v>
      </c>
      <c r="I81" s="145">
        <v>348</v>
      </c>
      <c r="J81" s="143">
        <v>2</v>
      </c>
      <c r="K81" s="146">
        <v>0.57471264367816088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7066</v>
      </c>
      <c r="E12" s="114">
        <v>7288</v>
      </c>
      <c r="F12" s="114">
        <v>7492</v>
      </c>
      <c r="G12" s="114">
        <v>7433</v>
      </c>
      <c r="H12" s="140">
        <v>7307</v>
      </c>
      <c r="I12" s="115">
        <v>-241</v>
      </c>
      <c r="J12" s="116">
        <v>-3.2982071985767072</v>
      </c>
      <c r="K12"/>
      <c r="L12"/>
      <c r="M12"/>
      <c r="N12"/>
      <c r="O12"/>
      <c r="P12"/>
    </row>
    <row r="13" spans="1:16" s="110" customFormat="1" ht="14.45" customHeight="1" x14ac:dyDescent="0.2">
      <c r="A13" s="120" t="s">
        <v>105</v>
      </c>
      <c r="B13" s="119" t="s">
        <v>106</v>
      </c>
      <c r="C13" s="113">
        <v>37.928106425134445</v>
      </c>
      <c r="D13" s="115">
        <v>2680</v>
      </c>
      <c r="E13" s="114">
        <v>2792</v>
      </c>
      <c r="F13" s="114">
        <v>2906</v>
      </c>
      <c r="G13" s="114">
        <v>2847</v>
      </c>
      <c r="H13" s="140">
        <v>2778</v>
      </c>
      <c r="I13" s="115">
        <v>-98</v>
      </c>
      <c r="J13" s="116">
        <v>-3.527717782577394</v>
      </c>
      <c r="K13"/>
      <c r="L13"/>
      <c r="M13"/>
      <c r="N13"/>
      <c r="O13"/>
      <c r="P13"/>
    </row>
    <row r="14" spans="1:16" s="110" customFormat="1" ht="14.45" customHeight="1" x14ac:dyDescent="0.2">
      <c r="A14" s="120"/>
      <c r="B14" s="119" t="s">
        <v>107</v>
      </c>
      <c r="C14" s="113">
        <v>62.071893574865555</v>
      </c>
      <c r="D14" s="115">
        <v>4386</v>
      </c>
      <c r="E14" s="114">
        <v>4496</v>
      </c>
      <c r="F14" s="114">
        <v>4586</v>
      </c>
      <c r="G14" s="114">
        <v>4586</v>
      </c>
      <c r="H14" s="140">
        <v>4529</v>
      </c>
      <c r="I14" s="115">
        <v>-143</v>
      </c>
      <c r="J14" s="116">
        <v>-3.1574298962243321</v>
      </c>
      <c r="K14"/>
      <c r="L14"/>
      <c r="M14"/>
      <c r="N14"/>
      <c r="O14"/>
      <c r="P14"/>
    </row>
    <row r="15" spans="1:16" s="110" customFormat="1" ht="14.45" customHeight="1" x14ac:dyDescent="0.2">
      <c r="A15" s="118" t="s">
        <v>105</v>
      </c>
      <c r="B15" s="121" t="s">
        <v>108</v>
      </c>
      <c r="C15" s="113">
        <v>13.133314463628643</v>
      </c>
      <c r="D15" s="115">
        <v>928</v>
      </c>
      <c r="E15" s="114">
        <v>999</v>
      </c>
      <c r="F15" s="114">
        <v>1045</v>
      </c>
      <c r="G15" s="114">
        <v>1008</v>
      </c>
      <c r="H15" s="140">
        <v>942</v>
      </c>
      <c r="I15" s="115">
        <v>-14</v>
      </c>
      <c r="J15" s="116">
        <v>-1.4861995753715498</v>
      </c>
      <c r="K15"/>
      <c r="L15"/>
      <c r="M15"/>
      <c r="N15"/>
      <c r="O15"/>
      <c r="P15"/>
    </row>
    <row r="16" spans="1:16" s="110" customFormat="1" ht="14.45" customHeight="1" x14ac:dyDescent="0.2">
      <c r="A16" s="118"/>
      <c r="B16" s="121" t="s">
        <v>109</v>
      </c>
      <c r="C16" s="113">
        <v>47.296914803283329</v>
      </c>
      <c r="D16" s="115">
        <v>3342</v>
      </c>
      <c r="E16" s="114">
        <v>3468</v>
      </c>
      <c r="F16" s="114">
        <v>3605</v>
      </c>
      <c r="G16" s="114">
        <v>3615</v>
      </c>
      <c r="H16" s="140">
        <v>3610</v>
      </c>
      <c r="I16" s="115">
        <v>-268</v>
      </c>
      <c r="J16" s="116">
        <v>-7.4238227146814406</v>
      </c>
      <c r="K16"/>
      <c r="L16"/>
      <c r="M16"/>
      <c r="N16"/>
      <c r="O16"/>
      <c r="P16"/>
    </row>
    <row r="17" spans="1:16" s="110" customFormat="1" ht="14.45" customHeight="1" x14ac:dyDescent="0.2">
      <c r="A17" s="118"/>
      <c r="B17" s="121" t="s">
        <v>110</v>
      </c>
      <c r="C17" s="113">
        <v>22.049249929238606</v>
      </c>
      <c r="D17" s="115">
        <v>1558</v>
      </c>
      <c r="E17" s="114">
        <v>1574</v>
      </c>
      <c r="F17" s="114">
        <v>1580</v>
      </c>
      <c r="G17" s="114">
        <v>1565</v>
      </c>
      <c r="H17" s="140">
        <v>1539</v>
      </c>
      <c r="I17" s="115">
        <v>19</v>
      </c>
      <c r="J17" s="116">
        <v>1.2345679012345678</v>
      </c>
      <c r="K17"/>
      <c r="L17"/>
      <c r="M17"/>
      <c r="N17"/>
      <c r="O17"/>
      <c r="P17"/>
    </row>
    <row r="18" spans="1:16" s="110" customFormat="1" ht="14.45" customHeight="1" x14ac:dyDescent="0.2">
      <c r="A18" s="120"/>
      <c r="B18" s="121" t="s">
        <v>111</v>
      </c>
      <c r="C18" s="113">
        <v>17.520520803849418</v>
      </c>
      <c r="D18" s="115">
        <v>1238</v>
      </c>
      <c r="E18" s="114">
        <v>1247</v>
      </c>
      <c r="F18" s="114">
        <v>1262</v>
      </c>
      <c r="G18" s="114">
        <v>1245</v>
      </c>
      <c r="H18" s="140">
        <v>1216</v>
      </c>
      <c r="I18" s="115">
        <v>22</v>
      </c>
      <c r="J18" s="116">
        <v>1.8092105263157894</v>
      </c>
      <c r="K18"/>
      <c r="L18"/>
      <c r="M18"/>
      <c r="N18"/>
      <c r="O18"/>
      <c r="P18"/>
    </row>
    <row r="19" spans="1:16" s="110" customFormat="1" ht="14.45" customHeight="1" x14ac:dyDescent="0.2">
      <c r="A19" s="120"/>
      <c r="B19" s="121" t="s">
        <v>112</v>
      </c>
      <c r="C19" s="113">
        <v>1.7265779790546278</v>
      </c>
      <c r="D19" s="115">
        <v>122</v>
      </c>
      <c r="E19" s="114">
        <v>106</v>
      </c>
      <c r="F19" s="114">
        <v>119</v>
      </c>
      <c r="G19" s="114">
        <v>99</v>
      </c>
      <c r="H19" s="140">
        <v>102</v>
      </c>
      <c r="I19" s="115">
        <v>20</v>
      </c>
      <c r="J19" s="116">
        <v>19.607843137254903</v>
      </c>
      <c r="K19"/>
      <c r="L19"/>
      <c r="M19"/>
      <c r="N19"/>
      <c r="O19"/>
      <c r="P19"/>
    </row>
    <row r="20" spans="1:16" s="110" customFormat="1" ht="14.45" customHeight="1" x14ac:dyDescent="0.2">
      <c r="A20" s="120" t="s">
        <v>113</v>
      </c>
      <c r="B20" s="119" t="s">
        <v>116</v>
      </c>
      <c r="C20" s="113">
        <v>94.324936314746679</v>
      </c>
      <c r="D20" s="115">
        <v>6665</v>
      </c>
      <c r="E20" s="114">
        <v>6875</v>
      </c>
      <c r="F20" s="114">
        <v>7061</v>
      </c>
      <c r="G20" s="114">
        <v>7009</v>
      </c>
      <c r="H20" s="140">
        <v>6893</v>
      </c>
      <c r="I20" s="115">
        <v>-228</v>
      </c>
      <c r="J20" s="116">
        <v>-3.307703467285652</v>
      </c>
      <c r="K20"/>
      <c r="L20"/>
      <c r="M20"/>
      <c r="N20"/>
      <c r="O20"/>
      <c r="P20"/>
    </row>
    <row r="21" spans="1:16" s="110" customFormat="1" ht="14.45" customHeight="1" x14ac:dyDescent="0.2">
      <c r="A21" s="123"/>
      <c r="B21" s="124" t="s">
        <v>117</v>
      </c>
      <c r="C21" s="125">
        <v>5.5193886215680728</v>
      </c>
      <c r="D21" s="143">
        <v>390</v>
      </c>
      <c r="E21" s="144">
        <v>401</v>
      </c>
      <c r="F21" s="144">
        <v>417</v>
      </c>
      <c r="G21" s="144">
        <v>413</v>
      </c>
      <c r="H21" s="145">
        <v>404</v>
      </c>
      <c r="I21" s="143">
        <v>-14</v>
      </c>
      <c r="J21" s="146">
        <v>-3.4653465346534653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8348</v>
      </c>
      <c r="E56" s="114">
        <v>8629</v>
      </c>
      <c r="F56" s="114">
        <v>8739</v>
      </c>
      <c r="G56" s="114">
        <v>8797</v>
      </c>
      <c r="H56" s="140">
        <v>8653</v>
      </c>
      <c r="I56" s="115">
        <v>-305</v>
      </c>
      <c r="J56" s="116">
        <v>-3.5247890904888477</v>
      </c>
      <c r="K56"/>
      <c r="L56"/>
      <c r="M56"/>
      <c r="N56"/>
      <c r="O56"/>
      <c r="P56"/>
    </row>
    <row r="57" spans="1:16" s="110" customFormat="1" ht="14.45" customHeight="1" x14ac:dyDescent="0.2">
      <c r="A57" s="120" t="s">
        <v>105</v>
      </c>
      <c r="B57" s="119" t="s">
        <v>106</v>
      </c>
      <c r="C57" s="113">
        <v>38.045040728318163</v>
      </c>
      <c r="D57" s="115">
        <v>3176</v>
      </c>
      <c r="E57" s="114">
        <v>3316</v>
      </c>
      <c r="F57" s="114">
        <v>3370</v>
      </c>
      <c r="G57" s="114">
        <v>3350</v>
      </c>
      <c r="H57" s="140">
        <v>3260</v>
      </c>
      <c r="I57" s="115">
        <v>-84</v>
      </c>
      <c r="J57" s="116">
        <v>-2.576687116564417</v>
      </c>
    </row>
    <row r="58" spans="1:16" s="110" customFormat="1" ht="14.45" customHeight="1" x14ac:dyDescent="0.2">
      <c r="A58" s="120"/>
      <c r="B58" s="119" t="s">
        <v>107</v>
      </c>
      <c r="C58" s="113">
        <v>61.954959271681837</v>
      </c>
      <c r="D58" s="115">
        <v>5172</v>
      </c>
      <c r="E58" s="114">
        <v>5313</v>
      </c>
      <c r="F58" s="114">
        <v>5369</v>
      </c>
      <c r="G58" s="114">
        <v>5447</v>
      </c>
      <c r="H58" s="140">
        <v>5393</v>
      </c>
      <c r="I58" s="115">
        <v>-221</v>
      </c>
      <c r="J58" s="116">
        <v>-4.0979046912664563</v>
      </c>
    </row>
    <row r="59" spans="1:16" s="110" customFormat="1" ht="14.45" customHeight="1" x14ac:dyDescent="0.2">
      <c r="A59" s="118" t="s">
        <v>105</v>
      </c>
      <c r="B59" s="121" t="s">
        <v>108</v>
      </c>
      <c r="C59" s="113">
        <v>13.248682319118352</v>
      </c>
      <c r="D59" s="115">
        <v>1106</v>
      </c>
      <c r="E59" s="114">
        <v>1151</v>
      </c>
      <c r="F59" s="114">
        <v>1169</v>
      </c>
      <c r="G59" s="114">
        <v>1194</v>
      </c>
      <c r="H59" s="140">
        <v>1114</v>
      </c>
      <c r="I59" s="115">
        <v>-8</v>
      </c>
      <c r="J59" s="116">
        <v>-0.71813285457809695</v>
      </c>
    </row>
    <row r="60" spans="1:16" s="110" customFormat="1" ht="14.45" customHeight="1" x14ac:dyDescent="0.2">
      <c r="A60" s="118"/>
      <c r="B60" s="121" t="s">
        <v>109</v>
      </c>
      <c r="C60" s="113">
        <v>47.843794920939146</v>
      </c>
      <c r="D60" s="115">
        <v>3994</v>
      </c>
      <c r="E60" s="114">
        <v>4186</v>
      </c>
      <c r="F60" s="114">
        <v>4265</v>
      </c>
      <c r="G60" s="114">
        <v>4327</v>
      </c>
      <c r="H60" s="140">
        <v>4315</v>
      </c>
      <c r="I60" s="115">
        <v>-321</v>
      </c>
      <c r="J60" s="116">
        <v>-7.4391657010428736</v>
      </c>
    </row>
    <row r="61" spans="1:16" s="110" customFormat="1" ht="14.45" customHeight="1" x14ac:dyDescent="0.2">
      <c r="A61" s="118"/>
      <c r="B61" s="121" t="s">
        <v>110</v>
      </c>
      <c r="C61" s="113">
        <v>21.741734547196934</v>
      </c>
      <c r="D61" s="115">
        <v>1815</v>
      </c>
      <c r="E61" s="114">
        <v>1841</v>
      </c>
      <c r="F61" s="114">
        <v>1842</v>
      </c>
      <c r="G61" s="114">
        <v>1837</v>
      </c>
      <c r="H61" s="140">
        <v>1822</v>
      </c>
      <c r="I61" s="115">
        <v>-7</v>
      </c>
      <c r="J61" s="116">
        <v>-0.38419319429198684</v>
      </c>
    </row>
    <row r="62" spans="1:16" s="110" customFormat="1" ht="14.45" customHeight="1" x14ac:dyDescent="0.2">
      <c r="A62" s="120"/>
      <c r="B62" s="121" t="s">
        <v>111</v>
      </c>
      <c r="C62" s="113">
        <v>17.165788212745568</v>
      </c>
      <c r="D62" s="115">
        <v>1433</v>
      </c>
      <c r="E62" s="114">
        <v>1451</v>
      </c>
      <c r="F62" s="114">
        <v>1463</v>
      </c>
      <c r="G62" s="114">
        <v>1439</v>
      </c>
      <c r="H62" s="140">
        <v>1402</v>
      </c>
      <c r="I62" s="115">
        <v>31</v>
      </c>
      <c r="J62" s="116">
        <v>2.2111269614835947</v>
      </c>
    </row>
    <row r="63" spans="1:16" s="110" customFormat="1" ht="14.45" customHeight="1" x14ac:dyDescent="0.2">
      <c r="A63" s="120"/>
      <c r="B63" s="121" t="s">
        <v>112</v>
      </c>
      <c r="C63" s="113">
        <v>1.7489218974604697</v>
      </c>
      <c r="D63" s="115">
        <v>146</v>
      </c>
      <c r="E63" s="114">
        <v>137</v>
      </c>
      <c r="F63" s="114">
        <v>153</v>
      </c>
      <c r="G63" s="114">
        <v>131</v>
      </c>
      <c r="H63" s="140">
        <v>124</v>
      </c>
      <c r="I63" s="115">
        <v>22</v>
      </c>
      <c r="J63" s="116">
        <v>17.741935483870968</v>
      </c>
    </row>
    <row r="64" spans="1:16" s="110" customFormat="1" ht="14.45" customHeight="1" x14ac:dyDescent="0.2">
      <c r="A64" s="120" t="s">
        <v>113</v>
      </c>
      <c r="B64" s="119" t="s">
        <v>116</v>
      </c>
      <c r="C64" s="113">
        <v>93.375658840440821</v>
      </c>
      <c r="D64" s="115">
        <v>7795</v>
      </c>
      <c r="E64" s="114">
        <v>8061</v>
      </c>
      <c r="F64" s="114">
        <v>8161</v>
      </c>
      <c r="G64" s="114">
        <v>8213</v>
      </c>
      <c r="H64" s="140">
        <v>8075</v>
      </c>
      <c r="I64" s="115">
        <v>-280</v>
      </c>
      <c r="J64" s="116">
        <v>-3.4674922600619196</v>
      </c>
    </row>
    <row r="65" spans="1:10" s="110" customFormat="1" ht="14.45" customHeight="1" x14ac:dyDescent="0.2">
      <c r="A65" s="123"/>
      <c r="B65" s="124" t="s">
        <v>117</v>
      </c>
      <c r="C65" s="125">
        <v>6.4925730713943457</v>
      </c>
      <c r="D65" s="143">
        <v>542</v>
      </c>
      <c r="E65" s="144">
        <v>556</v>
      </c>
      <c r="F65" s="144">
        <v>563</v>
      </c>
      <c r="G65" s="144">
        <v>572</v>
      </c>
      <c r="H65" s="145">
        <v>567</v>
      </c>
      <c r="I65" s="143">
        <v>-25</v>
      </c>
      <c r="J65" s="146">
        <v>-4.4091710758377429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7066</v>
      </c>
      <c r="G11" s="114">
        <v>7288</v>
      </c>
      <c r="H11" s="114">
        <v>7492</v>
      </c>
      <c r="I11" s="114">
        <v>7433</v>
      </c>
      <c r="J11" s="140">
        <v>7307</v>
      </c>
      <c r="K11" s="114">
        <v>-241</v>
      </c>
      <c r="L11" s="116">
        <v>-3.2982071985767072</v>
      </c>
    </row>
    <row r="12" spans="1:17" s="110" customFormat="1" ht="24" customHeight="1" x14ac:dyDescent="0.2">
      <c r="A12" s="604" t="s">
        <v>185</v>
      </c>
      <c r="B12" s="605"/>
      <c r="C12" s="605"/>
      <c r="D12" s="606"/>
      <c r="E12" s="113">
        <v>37.928106425134445</v>
      </c>
      <c r="F12" s="115">
        <v>2680</v>
      </c>
      <c r="G12" s="114">
        <v>2792</v>
      </c>
      <c r="H12" s="114">
        <v>2906</v>
      </c>
      <c r="I12" s="114">
        <v>2847</v>
      </c>
      <c r="J12" s="140">
        <v>2778</v>
      </c>
      <c r="K12" s="114">
        <v>-98</v>
      </c>
      <c r="L12" s="116">
        <v>-3.527717782577394</v>
      </c>
    </row>
    <row r="13" spans="1:17" s="110" customFormat="1" ht="15" customHeight="1" x14ac:dyDescent="0.2">
      <c r="A13" s="120"/>
      <c r="B13" s="612" t="s">
        <v>107</v>
      </c>
      <c r="C13" s="612"/>
      <c r="E13" s="113">
        <v>62.071893574865555</v>
      </c>
      <c r="F13" s="115">
        <v>4386</v>
      </c>
      <c r="G13" s="114">
        <v>4496</v>
      </c>
      <c r="H13" s="114">
        <v>4586</v>
      </c>
      <c r="I13" s="114">
        <v>4586</v>
      </c>
      <c r="J13" s="140">
        <v>4529</v>
      </c>
      <c r="K13" s="114">
        <v>-143</v>
      </c>
      <c r="L13" s="116">
        <v>-3.1574298962243321</v>
      </c>
    </row>
    <row r="14" spans="1:17" s="110" customFormat="1" ht="22.5" customHeight="1" x14ac:dyDescent="0.2">
      <c r="A14" s="604" t="s">
        <v>186</v>
      </c>
      <c r="B14" s="605"/>
      <c r="C14" s="605"/>
      <c r="D14" s="606"/>
      <c r="E14" s="113">
        <v>13.133314463628643</v>
      </c>
      <c r="F14" s="115">
        <v>928</v>
      </c>
      <c r="G14" s="114">
        <v>999</v>
      </c>
      <c r="H14" s="114">
        <v>1045</v>
      </c>
      <c r="I14" s="114">
        <v>1008</v>
      </c>
      <c r="J14" s="140">
        <v>942</v>
      </c>
      <c r="K14" s="114">
        <v>-14</v>
      </c>
      <c r="L14" s="116">
        <v>-1.4861995753715498</v>
      </c>
    </row>
    <row r="15" spans="1:17" s="110" customFormat="1" ht="15" customHeight="1" x14ac:dyDescent="0.2">
      <c r="A15" s="120"/>
      <c r="B15" s="119"/>
      <c r="C15" s="258" t="s">
        <v>106</v>
      </c>
      <c r="E15" s="113">
        <v>47.521551724137929</v>
      </c>
      <c r="F15" s="115">
        <v>441</v>
      </c>
      <c r="G15" s="114">
        <v>492</v>
      </c>
      <c r="H15" s="114">
        <v>514</v>
      </c>
      <c r="I15" s="114">
        <v>503</v>
      </c>
      <c r="J15" s="140">
        <v>468</v>
      </c>
      <c r="K15" s="114">
        <v>-27</v>
      </c>
      <c r="L15" s="116">
        <v>-5.7692307692307692</v>
      </c>
    </row>
    <row r="16" spans="1:17" s="110" customFormat="1" ht="15" customHeight="1" x14ac:dyDescent="0.2">
      <c r="A16" s="120"/>
      <c r="B16" s="119"/>
      <c r="C16" s="258" t="s">
        <v>107</v>
      </c>
      <c r="E16" s="113">
        <v>52.478448275862071</v>
      </c>
      <c r="F16" s="115">
        <v>487</v>
      </c>
      <c r="G16" s="114">
        <v>507</v>
      </c>
      <c r="H16" s="114">
        <v>531</v>
      </c>
      <c r="I16" s="114">
        <v>505</v>
      </c>
      <c r="J16" s="140">
        <v>474</v>
      </c>
      <c r="K16" s="114">
        <v>13</v>
      </c>
      <c r="L16" s="116">
        <v>2.7426160337552741</v>
      </c>
    </row>
    <row r="17" spans="1:12" s="110" customFormat="1" ht="15" customHeight="1" x14ac:dyDescent="0.2">
      <c r="A17" s="120"/>
      <c r="B17" s="121" t="s">
        <v>109</v>
      </c>
      <c r="C17" s="258"/>
      <c r="E17" s="113">
        <v>47.296914803283329</v>
      </c>
      <c r="F17" s="115">
        <v>3342</v>
      </c>
      <c r="G17" s="114">
        <v>3468</v>
      </c>
      <c r="H17" s="114">
        <v>3605</v>
      </c>
      <c r="I17" s="114">
        <v>3615</v>
      </c>
      <c r="J17" s="140">
        <v>3610</v>
      </c>
      <c r="K17" s="114">
        <v>-268</v>
      </c>
      <c r="L17" s="116">
        <v>-7.4238227146814406</v>
      </c>
    </row>
    <row r="18" spans="1:12" s="110" customFormat="1" ht="15" customHeight="1" x14ac:dyDescent="0.2">
      <c r="A18" s="120"/>
      <c r="B18" s="119"/>
      <c r="C18" s="258" t="s">
        <v>106</v>
      </c>
      <c r="E18" s="113">
        <v>32.645122681029321</v>
      </c>
      <c r="F18" s="115">
        <v>1091</v>
      </c>
      <c r="G18" s="114">
        <v>1128</v>
      </c>
      <c r="H18" s="114">
        <v>1187</v>
      </c>
      <c r="I18" s="114">
        <v>1153</v>
      </c>
      <c r="J18" s="140">
        <v>1153</v>
      </c>
      <c r="K18" s="114">
        <v>-62</v>
      </c>
      <c r="L18" s="116">
        <v>-5.3772766695576752</v>
      </c>
    </row>
    <row r="19" spans="1:12" s="110" customFormat="1" ht="15" customHeight="1" x14ac:dyDescent="0.2">
      <c r="A19" s="120"/>
      <c r="B19" s="119"/>
      <c r="C19" s="258" t="s">
        <v>107</v>
      </c>
      <c r="E19" s="113">
        <v>67.354877318970679</v>
      </c>
      <c r="F19" s="115">
        <v>2251</v>
      </c>
      <c r="G19" s="114">
        <v>2340</v>
      </c>
      <c r="H19" s="114">
        <v>2418</v>
      </c>
      <c r="I19" s="114">
        <v>2462</v>
      </c>
      <c r="J19" s="140">
        <v>2457</v>
      </c>
      <c r="K19" s="114">
        <v>-206</v>
      </c>
      <c r="L19" s="116">
        <v>-8.3842083842083834</v>
      </c>
    </row>
    <row r="20" spans="1:12" s="110" customFormat="1" ht="15" customHeight="1" x14ac:dyDescent="0.2">
      <c r="A20" s="120"/>
      <c r="B20" s="121" t="s">
        <v>110</v>
      </c>
      <c r="C20" s="258"/>
      <c r="E20" s="113">
        <v>22.049249929238606</v>
      </c>
      <c r="F20" s="115">
        <v>1558</v>
      </c>
      <c r="G20" s="114">
        <v>1574</v>
      </c>
      <c r="H20" s="114">
        <v>1580</v>
      </c>
      <c r="I20" s="114">
        <v>1565</v>
      </c>
      <c r="J20" s="140">
        <v>1539</v>
      </c>
      <c r="K20" s="114">
        <v>19</v>
      </c>
      <c r="L20" s="116">
        <v>1.2345679012345678</v>
      </c>
    </row>
    <row r="21" spans="1:12" s="110" customFormat="1" ht="15" customHeight="1" x14ac:dyDescent="0.2">
      <c r="A21" s="120"/>
      <c r="B21" s="119"/>
      <c r="C21" s="258" t="s">
        <v>106</v>
      </c>
      <c r="E21" s="113">
        <v>30.038510911424904</v>
      </c>
      <c r="F21" s="115">
        <v>468</v>
      </c>
      <c r="G21" s="114">
        <v>482</v>
      </c>
      <c r="H21" s="114">
        <v>504</v>
      </c>
      <c r="I21" s="114">
        <v>500</v>
      </c>
      <c r="J21" s="140">
        <v>486</v>
      </c>
      <c r="K21" s="114">
        <v>-18</v>
      </c>
      <c r="L21" s="116">
        <v>-3.7037037037037037</v>
      </c>
    </row>
    <row r="22" spans="1:12" s="110" customFormat="1" ht="15" customHeight="1" x14ac:dyDescent="0.2">
      <c r="A22" s="120"/>
      <c r="B22" s="119"/>
      <c r="C22" s="258" t="s">
        <v>107</v>
      </c>
      <c r="E22" s="113">
        <v>69.961489088575092</v>
      </c>
      <c r="F22" s="115">
        <v>1090</v>
      </c>
      <c r="G22" s="114">
        <v>1092</v>
      </c>
      <c r="H22" s="114">
        <v>1076</v>
      </c>
      <c r="I22" s="114">
        <v>1065</v>
      </c>
      <c r="J22" s="140">
        <v>1053</v>
      </c>
      <c r="K22" s="114">
        <v>37</v>
      </c>
      <c r="L22" s="116">
        <v>3.5137701804368473</v>
      </c>
    </row>
    <row r="23" spans="1:12" s="110" customFormat="1" ht="15" customHeight="1" x14ac:dyDescent="0.2">
      <c r="A23" s="120"/>
      <c r="B23" s="121" t="s">
        <v>111</v>
      </c>
      <c r="C23" s="258"/>
      <c r="E23" s="113">
        <v>17.520520803849418</v>
      </c>
      <c r="F23" s="115">
        <v>1238</v>
      </c>
      <c r="G23" s="114">
        <v>1247</v>
      </c>
      <c r="H23" s="114">
        <v>1262</v>
      </c>
      <c r="I23" s="114">
        <v>1245</v>
      </c>
      <c r="J23" s="140">
        <v>1216</v>
      </c>
      <c r="K23" s="114">
        <v>22</v>
      </c>
      <c r="L23" s="116">
        <v>1.8092105263157894</v>
      </c>
    </row>
    <row r="24" spans="1:12" s="110" customFormat="1" ht="15" customHeight="1" x14ac:dyDescent="0.2">
      <c r="A24" s="120"/>
      <c r="B24" s="119"/>
      <c r="C24" s="258" t="s">
        <v>106</v>
      </c>
      <c r="E24" s="113">
        <v>54.927302100161548</v>
      </c>
      <c r="F24" s="115">
        <v>680</v>
      </c>
      <c r="G24" s="114">
        <v>690</v>
      </c>
      <c r="H24" s="114">
        <v>701</v>
      </c>
      <c r="I24" s="114">
        <v>691</v>
      </c>
      <c r="J24" s="140">
        <v>671</v>
      </c>
      <c r="K24" s="114">
        <v>9</v>
      </c>
      <c r="L24" s="116">
        <v>1.3412816691505216</v>
      </c>
    </row>
    <row r="25" spans="1:12" s="110" customFormat="1" ht="15" customHeight="1" x14ac:dyDescent="0.2">
      <c r="A25" s="120"/>
      <c r="B25" s="119"/>
      <c r="C25" s="258" t="s">
        <v>107</v>
      </c>
      <c r="E25" s="113">
        <v>45.072697899838452</v>
      </c>
      <c r="F25" s="115">
        <v>558</v>
      </c>
      <c r="G25" s="114">
        <v>557</v>
      </c>
      <c r="H25" s="114">
        <v>561</v>
      </c>
      <c r="I25" s="114">
        <v>554</v>
      </c>
      <c r="J25" s="140">
        <v>545</v>
      </c>
      <c r="K25" s="114">
        <v>13</v>
      </c>
      <c r="L25" s="116">
        <v>2.3853211009174311</v>
      </c>
    </row>
    <row r="26" spans="1:12" s="110" customFormat="1" ht="15" customHeight="1" x14ac:dyDescent="0.2">
      <c r="A26" s="120"/>
      <c r="C26" s="121" t="s">
        <v>187</v>
      </c>
      <c r="D26" s="110" t="s">
        <v>188</v>
      </c>
      <c r="E26" s="113">
        <v>1.7265779790546278</v>
      </c>
      <c r="F26" s="115">
        <v>122</v>
      </c>
      <c r="G26" s="114">
        <v>106</v>
      </c>
      <c r="H26" s="114">
        <v>119</v>
      </c>
      <c r="I26" s="114">
        <v>99</v>
      </c>
      <c r="J26" s="140">
        <v>102</v>
      </c>
      <c r="K26" s="114">
        <v>20</v>
      </c>
      <c r="L26" s="116">
        <v>19.607843137254903</v>
      </c>
    </row>
    <row r="27" spans="1:12" s="110" customFormat="1" ht="15" customHeight="1" x14ac:dyDescent="0.2">
      <c r="A27" s="120"/>
      <c r="B27" s="119"/>
      <c r="D27" s="259" t="s">
        <v>106</v>
      </c>
      <c r="E27" s="113">
        <v>51.639344262295083</v>
      </c>
      <c r="F27" s="115">
        <v>63</v>
      </c>
      <c r="G27" s="114">
        <v>48</v>
      </c>
      <c r="H27" s="114">
        <v>55</v>
      </c>
      <c r="I27" s="114">
        <v>50</v>
      </c>
      <c r="J27" s="140">
        <v>64</v>
      </c>
      <c r="K27" s="114">
        <v>-1</v>
      </c>
      <c r="L27" s="116">
        <v>-1.5625</v>
      </c>
    </row>
    <row r="28" spans="1:12" s="110" customFormat="1" ht="15" customHeight="1" x14ac:dyDescent="0.2">
      <c r="A28" s="120"/>
      <c r="B28" s="119"/>
      <c r="D28" s="259" t="s">
        <v>107</v>
      </c>
      <c r="E28" s="113">
        <v>48.360655737704917</v>
      </c>
      <c r="F28" s="115">
        <v>59</v>
      </c>
      <c r="G28" s="114">
        <v>58</v>
      </c>
      <c r="H28" s="114">
        <v>64</v>
      </c>
      <c r="I28" s="114">
        <v>49</v>
      </c>
      <c r="J28" s="140">
        <v>38</v>
      </c>
      <c r="K28" s="114">
        <v>21</v>
      </c>
      <c r="L28" s="116">
        <v>55.263157894736842</v>
      </c>
    </row>
    <row r="29" spans="1:12" s="110" customFormat="1" ht="24" customHeight="1" x14ac:dyDescent="0.2">
      <c r="A29" s="604" t="s">
        <v>189</v>
      </c>
      <c r="B29" s="605"/>
      <c r="C29" s="605"/>
      <c r="D29" s="606"/>
      <c r="E29" s="113">
        <v>94.324936314746679</v>
      </c>
      <c r="F29" s="115">
        <v>6665</v>
      </c>
      <c r="G29" s="114">
        <v>6875</v>
      </c>
      <c r="H29" s="114">
        <v>7061</v>
      </c>
      <c r="I29" s="114">
        <v>7009</v>
      </c>
      <c r="J29" s="140">
        <v>6893</v>
      </c>
      <c r="K29" s="114">
        <v>-228</v>
      </c>
      <c r="L29" s="116">
        <v>-3.307703467285652</v>
      </c>
    </row>
    <row r="30" spans="1:12" s="110" customFormat="1" ht="15" customHeight="1" x14ac:dyDescent="0.2">
      <c r="A30" s="120"/>
      <c r="B30" s="119"/>
      <c r="C30" s="258" t="s">
        <v>106</v>
      </c>
      <c r="E30" s="113">
        <v>37.734433608402099</v>
      </c>
      <c r="F30" s="115">
        <v>2515</v>
      </c>
      <c r="G30" s="114">
        <v>2614</v>
      </c>
      <c r="H30" s="114">
        <v>2722</v>
      </c>
      <c r="I30" s="114">
        <v>2678</v>
      </c>
      <c r="J30" s="140">
        <v>2613</v>
      </c>
      <c r="K30" s="114">
        <v>-98</v>
      </c>
      <c r="L30" s="116">
        <v>-3.7504783773440491</v>
      </c>
    </row>
    <row r="31" spans="1:12" s="110" customFormat="1" ht="15" customHeight="1" x14ac:dyDescent="0.2">
      <c r="A31" s="120"/>
      <c r="B31" s="119"/>
      <c r="C31" s="258" t="s">
        <v>107</v>
      </c>
      <c r="E31" s="113">
        <v>62.265566391597901</v>
      </c>
      <c r="F31" s="115">
        <v>4150</v>
      </c>
      <c r="G31" s="114">
        <v>4261</v>
      </c>
      <c r="H31" s="114">
        <v>4339</v>
      </c>
      <c r="I31" s="114">
        <v>4331</v>
      </c>
      <c r="J31" s="140">
        <v>4280</v>
      </c>
      <c r="K31" s="114">
        <v>-130</v>
      </c>
      <c r="L31" s="116">
        <v>-3.0373831775700935</v>
      </c>
    </row>
    <row r="32" spans="1:12" s="110" customFormat="1" ht="15" customHeight="1" x14ac:dyDescent="0.2">
      <c r="A32" s="120"/>
      <c r="B32" s="119" t="s">
        <v>117</v>
      </c>
      <c r="C32" s="258"/>
      <c r="E32" s="113">
        <v>5.5193886215680728</v>
      </c>
      <c r="F32" s="114">
        <v>390</v>
      </c>
      <c r="G32" s="114">
        <v>401</v>
      </c>
      <c r="H32" s="114">
        <v>417</v>
      </c>
      <c r="I32" s="114">
        <v>413</v>
      </c>
      <c r="J32" s="140">
        <v>404</v>
      </c>
      <c r="K32" s="114">
        <v>-14</v>
      </c>
      <c r="L32" s="116">
        <v>-3.4653465346534653</v>
      </c>
    </row>
    <row r="33" spans="1:12" s="110" customFormat="1" ht="15" customHeight="1" x14ac:dyDescent="0.2">
      <c r="A33" s="120"/>
      <c r="B33" s="119"/>
      <c r="C33" s="258" t="s">
        <v>106</v>
      </c>
      <c r="E33" s="113">
        <v>40.256410256410255</v>
      </c>
      <c r="F33" s="114">
        <v>157</v>
      </c>
      <c r="G33" s="114">
        <v>169</v>
      </c>
      <c r="H33" s="114">
        <v>176</v>
      </c>
      <c r="I33" s="114">
        <v>164</v>
      </c>
      <c r="J33" s="140">
        <v>160</v>
      </c>
      <c r="K33" s="114">
        <v>-3</v>
      </c>
      <c r="L33" s="116">
        <v>-1.875</v>
      </c>
    </row>
    <row r="34" spans="1:12" s="110" customFormat="1" ht="15" customHeight="1" x14ac:dyDescent="0.2">
      <c r="A34" s="120"/>
      <c r="B34" s="119"/>
      <c r="C34" s="258" t="s">
        <v>107</v>
      </c>
      <c r="E34" s="113">
        <v>59.743589743589745</v>
      </c>
      <c r="F34" s="114">
        <v>233</v>
      </c>
      <c r="G34" s="114">
        <v>232</v>
      </c>
      <c r="H34" s="114">
        <v>241</v>
      </c>
      <c r="I34" s="114">
        <v>249</v>
      </c>
      <c r="J34" s="140">
        <v>244</v>
      </c>
      <c r="K34" s="114">
        <v>-11</v>
      </c>
      <c r="L34" s="116">
        <v>-4.5081967213114753</v>
      </c>
    </row>
    <row r="35" spans="1:12" s="110" customFormat="1" ht="24" customHeight="1" x14ac:dyDescent="0.2">
      <c r="A35" s="604" t="s">
        <v>192</v>
      </c>
      <c r="B35" s="605"/>
      <c r="C35" s="605"/>
      <c r="D35" s="606"/>
      <c r="E35" s="113">
        <v>15.779790546277951</v>
      </c>
      <c r="F35" s="114">
        <v>1115</v>
      </c>
      <c r="G35" s="114">
        <v>1171</v>
      </c>
      <c r="H35" s="114">
        <v>1215</v>
      </c>
      <c r="I35" s="114">
        <v>1233</v>
      </c>
      <c r="J35" s="114">
        <v>1182</v>
      </c>
      <c r="K35" s="318">
        <v>-67</v>
      </c>
      <c r="L35" s="319">
        <v>-5.6683587140439933</v>
      </c>
    </row>
    <row r="36" spans="1:12" s="110" customFormat="1" ht="15" customHeight="1" x14ac:dyDescent="0.2">
      <c r="A36" s="120"/>
      <c r="B36" s="119"/>
      <c r="C36" s="258" t="s">
        <v>106</v>
      </c>
      <c r="E36" s="113">
        <v>37.847533632286996</v>
      </c>
      <c r="F36" s="114">
        <v>422</v>
      </c>
      <c r="G36" s="114">
        <v>467</v>
      </c>
      <c r="H36" s="114">
        <v>475</v>
      </c>
      <c r="I36" s="114">
        <v>483</v>
      </c>
      <c r="J36" s="114">
        <v>454</v>
      </c>
      <c r="K36" s="318">
        <v>-32</v>
      </c>
      <c r="L36" s="116">
        <v>-7.0484581497797354</v>
      </c>
    </row>
    <row r="37" spans="1:12" s="110" customFormat="1" ht="15" customHeight="1" x14ac:dyDescent="0.2">
      <c r="A37" s="120"/>
      <c r="B37" s="119"/>
      <c r="C37" s="258" t="s">
        <v>107</v>
      </c>
      <c r="E37" s="113">
        <v>62.152466367713004</v>
      </c>
      <c r="F37" s="114">
        <v>693</v>
      </c>
      <c r="G37" s="114">
        <v>704</v>
      </c>
      <c r="H37" s="114">
        <v>740</v>
      </c>
      <c r="I37" s="114">
        <v>750</v>
      </c>
      <c r="J37" s="140">
        <v>728</v>
      </c>
      <c r="K37" s="114">
        <v>-35</v>
      </c>
      <c r="L37" s="116">
        <v>-4.8076923076923075</v>
      </c>
    </row>
    <row r="38" spans="1:12" s="110" customFormat="1" ht="15" customHeight="1" x14ac:dyDescent="0.2">
      <c r="A38" s="120"/>
      <c r="B38" s="119" t="s">
        <v>328</v>
      </c>
      <c r="C38" s="258"/>
      <c r="E38" s="113">
        <v>58.986696858194172</v>
      </c>
      <c r="F38" s="114">
        <v>4168</v>
      </c>
      <c r="G38" s="114">
        <v>4277</v>
      </c>
      <c r="H38" s="114">
        <v>4365</v>
      </c>
      <c r="I38" s="114">
        <v>4290</v>
      </c>
      <c r="J38" s="140">
        <v>4240</v>
      </c>
      <c r="K38" s="114">
        <v>-72</v>
      </c>
      <c r="L38" s="116">
        <v>-1.6981132075471699</v>
      </c>
    </row>
    <row r="39" spans="1:12" s="110" customFormat="1" ht="15" customHeight="1" x14ac:dyDescent="0.2">
      <c r="A39" s="120"/>
      <c r="B39" s="119"/>
      <c r="C39" s="258" t="s">
        <v>106</v>
      </c>
      <c r="E39" s="113">
        <v>40.211132437619959</v>
      </c>
      <c r="F39" s="115">
        <v>1676</v>
      </c>
      <c r="G39" s="114">
        <v>1726</v>
      </c>
      <c r="H39" s="114">
        <v>1787</v>
      </c>
      <c r="I39" s="114">
        <v>1718</v>
      </c>
      <c r="J39" s="140">
        <v>1701</v>
      </c>
      <c r="K39" s="114">
        <v>-25</v>
      </c>
      <c r="L39" s="116">
        <v>-1.4697236919459142</v>
      </c>
    </row>
    <row r="40" spans="1:12" s="110" customFormat="1" ht="15" customHeight="1" x14ac:dyDescent="0.2">
      <c r="A40" s="120"/>
      <c r="B40" s="119"/>
      <c r="C40" s="258" t="s">
        <v>107</v>
      </c>
      <c r="E40" s="113">
        <v>59.788867562380041</v>
      </c>
      <c r="F40" s="115">
        <v>2492</v>
      </c>
      <c r="G40" s="114">
        <v>2551</v>
      </c>
      <c r="H40" s="114">
        <v>2578</v>
      </c>
      <c r="I40" s="114">
        <v>2572</v>
      </c>
      <c r="J40" s="140">
        <v>2539</v>
      </c>
      <c r="K40" s="114">
        <v>-47</v>
      </c>
      <c r="L40" s="116">
        <v>-1.8511224891689642</v>
      </c>
    </row>
    <row r="41" spans="1:12" s="110" customFormat="1" ht="15" customHeight="1" x14ac:dyDescent="0.2">
      <c r="A41" s="120"/>
      <c r="B41" s="320" t="s">
        <v>515</v>
      </c>
      <c r="C41" s="258"/>
      <c r="E41" s="113">
        <v>4.9674497594112657</v>
      </c>
      <c r="F41" s="115">
        <v>351</v>
      </c>
      <c r="G41" s="114">
        <v>361</v>
      </c>
      <c r="H41" s="114">
        <v>375</v>
      </c>
      <c r="I41" s="114">
        <v>368</v>
      </c>
      <c r="J41" s="140">
        <v>335</v>
      </c>
      <c r="K41" s="114">
        <v>16</v>
      </c>
      <c r="L41" s="116">
        <v>4.7761194029850742</v>
      </c>
    </row>
    <row r="42" spans="1:12" s="110" customFormat="1" ht="15" customHeight="1" x14ac:dyDescent="0.2">
      <c r="A42" s="120"/>
      <c r="B42" s="119"/>
      <c r="C42" s="268" t="s">
        <v>106</v>
      </c>
      <c r="D42" s="182"/>
      <c r="E42" s="113">
        <v>45.868945868945872</v>
      </c>
      <c r="F42" s="115">
        <v>161</v>
      </c>
      <c r="G42" s="114">
        <v>173</v>
      </c>
      <c r="H42" s="114">
        <v>183</v>
      </c>
      <c r="I42" s="114">
        <v>183</v>
      </c>
      <c r="J42" s="140">
        <v>166</v>
      </c>
      <c r="K42" s="114">
        <v>-5</v>
      </c>
      <c r="L42" s="116">
        <v>-3.0120481927710845</v>
      </c>
    </row>
    <row r="43" spans="1:12" s="110" customFormat="1" ht="15" customHeight="1" x14ac:dyDescent="0.2">
      <c r="A43" s="120"/>
      <c r="B43" s="119"/>
      <c r="C43" s="268" t="s">
        <v>107</v>
      </c>
      <c r="D43" s="182"/>
      <c r="E43" s="113">
        <v>54.131054131054128</v>
      </c>
      <c r="F43" s="115">
        <v>190</v>
      </c>
      <c r="G43" s="114">
        <v>188</v>
      </c>
      <c r="H43" s="114">
        <v>192</v>
      </c>
      <c r="I43" s="114">
        <v>185</v>
      </c>
      <c r="J43" s="140">
        <v>169</v>
      </c>
      <c r="K43" s="114">
        <v>21</v>
      </c>
      <c r="L43" s="116">
        <v>12.42603550295858</v>
      </c>
    </row>
    <row r="44" spans="1:12" s="110" customFormat="1" ht="15" customHeight="1" x14ac:dyDescent="0.2">
      <c r="A44" s="120"/>
      <c r="B44" s="119" t="s">
        <v>205</v>
      </c>
      <c r="C44" s="268"/>
      <c r="D44" s="182"/>
      <c r="E44" s="113">
        <v>20.266062836116614</v>
      </c>
      <c r="F44" s="115">
        <v>1432</v>
      </c>
      <c r="G44" s="114">
        <v>1479</v>
      </c>
      <c r="H44" s="114">
        <v>1537</v>
      </c>
      <c r="I44" s="114">
        <v>1542</v>
      </c>
      <c r="J44" s="140">
        <v>1550</v>
      </c>
      <c r="K44" s="114">
        <v>-118</v>
      </c>
      <c r="L44" s="116">
        <v>-7.612903225806452</v>
      </c>
    </row>
    <row r="45" spans="1:12" s="110" customFormat="1" ht="15" customHeight="1" x14ac:dyDescent="0.2">
      <c r="A45" s="120"/>
      <c r="B45" s="119"/>
      <c r="C45" s="268" t="s">
        <v>106</v>
      </c>
      <c r="D45" s="182"/>
      <c r="E45" s="113">
        <v>29.399441340782122</v>
      </c>
      <c r="F45" s="115">
        <v>421</v>
      </c>
      <c r="G45" s="114">
        <v>426</v>
      </c>
      <c r="H45" s="114">
        <v>461</v>
      </c>
      <c r="I45" s="114">
        <v>463</v>
      </c>
      <c r="J45" s="140">
        <v>457</v>
      </c>
      <c r="K45" s="114">
        <v>-36</v>
      </c>
      <c r="L45" s="116">
        <v>-7.8774617067833699</v>
      </c>
    </row>
    <row r="46" spans="1:12" s="110" customFormat="1" ht="15" customHeight="1" x14ac:dyDescent="0.2">
      <c r="A46" s="123"/>
      <c r="B46" s="124"/>
      <c r="C46" s="260" t="s">
        <v>107</v>
      </c>
      <c r="D46" s="261"/>
      <c r="E46" s="125">
        <v>70.600558659217882</v>
      </c>
      <c r="F46" s="143">
        <v>1011</v>
      </c>
      <c r="G46" s="144">
        <v>1053</v>
      </c>
      <c r="H46" s="144">
        <v>1076</v>
      </c>
      <c r="I46" s="144">
        <v>1079</v>
      </c>
      <c r="J46" s="145">
        <v>1093</v>
      </c>
      <c r="K46" s="144">
        <v>-82</v>
      </c>
      <c r="L46" s="146">
        <v>-7.502287282708143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7066</v>
      </c>
      <c r="E11" s="114">
        <v>7288</v>
      </c>
      <c r="F11" s="114">
        <v>7492</v>
      </c>
      <c r="G11" s="114">
        <v>7433</v>
      </c>
      <c r="H11" s="140">
        <v>7307</v>
      </c>
      <c r="I11" s="115">
        <v>-241</v>
      </c>
      <c r="J11" s="116">
        <v>-3.2982071985767072</v>
      </c>
    </row>
    <row r="12" spans="1:15" s="110" customFormat="1" ht="24.95" customHeight="1" x14ac:dyDescent="0.2">
      <c r="A12" s="193" t="s">
        <v>132</v>
      </c>
      <c r="B12" s="194" t="s">
        <v>133</v>
      </c>
      <c r="C12" s="113">
        <v>7.7696009057458255</v>
      </c>
      <c r="D12" s="115">
        <v>549</v>
      </c>
      <c r="E12" s="114">
        <v>548</v>
      </c>
      <c r="F12" s="114">
        <v>560</v>
      </c>
      <c r="G12" s="114">
        <v>560</v>
      </c>
      <c r="H12" s="140">
        <v>554</v>
      </c>
      <c r="I12" s="115">
        <v>-5</v>
      </c>
      <c r="J12" s="116">
        <v>-0.90252707581227432</v>
      </c>
    </row>
    <row r="13" spans="1:15" s="110" customFormat="1" ht="24.95" customHeight="1" x14ac:dyDescent="0.2">
      <c r="A13" s="193" t="s">
        <v>134</v>
      </c>
      <c r="B13" s="199" t="s">
        <v>214</v>
      </c>
      <c r="C13" s="113">
        <v>0.55193886215680721</v>
      </c>
      <c r="D13" s="115">
        <v>39</v>
      </c>
      <c r="E13" s="114">
        <v>37</v>
      </c>
      <c r="F13" s="114">
        <v>36</v>
      </c>
      <c r="G13" s="114">
        <v>36</v>
      </c>
      <c r="H13" s="140">
        <v>34</v>
      </c>
      <c r="I13" s="115">
        <v>5</v>
      </c>
      <c r="J13" s="116">
        <v>14.705882352941176</v>
      </c>
    </row>
    <row r="14" spans="1:15" s="287" customFormat="1" ht="24.95" customHeight="1" x14ac:dyDescent="0.2">
      <c r="A14" s="193" t="s">
        <v>215</v>
      </c>
      <c r="B14" s="199" t="s">
        <v>137</v>
      </c>
      <c r="C14" s="113">
        <v>4.2173789980186811</v>
      </c>
      <c r="D14" s="115">
        <v>298</v>
      </c>
      <c r="E14" s="114">
        <v>318</v>
      </c>
      <c r="F14" s="114">
        <v>310</v>
      </c>
      <c r="G14" s="114">
        <v>297</v>
      </c>
      <c r="H14" s="140">
        <v>298</v>
      </c>
      <c r="I14" s="115">
        <v>0</v>
      </c>
      <c r="J14" s="116">
        <v>0</v>
      </c>
      <c r="K14" s="110"/>
      <c r="L14" s="110"/>
      <c r="M14" s="110"/>
      <c r="N14" s="110"/>
      <c r="O14" s="110"/>
    </row>
    <row r="15" spans="1:15" s="110" customFormat="1" ht="24.95" customHeight="1" x14ac:dyDescent="0.2">
      <c r="A15" s="193" t="s">
        <v>216</v>
      </c>
      <c r="B15" s="199" t="s">
        <v>217</v>
      </c>
      <c r="C15" s="113">
        <v>1.5992074724030569</v>
      </c>
      <c r="D15" s="115">
        <v>113</v>
      </c>
      <c r="E15" s="114">
        <v>123</v>
      </c>
      <c r="F15" s="114">
        <v>129</v>
      </c>
      <c r="G15" s="114">
        <v>124</v>
      </c>
      <c r="H15" s="140">
        <v>124</v>
      </c>
      <c r="I15" s="115">
        <v>-11</v>
      </c>
      <c r="J15" s="116">
        <v>-8.870967741935484</v>
      </c>
    </row>
    <row r="16" spans="1:15" s="287" customFormat="1" ht="24.95" customHeight="1" x14ac:dyDescent="0.2">
      <c r="A16" s="193" t="s">
        <v>218</v>
      </c>
      <c r="B16" s="199" t="s">
        <v>141</v>
      </c>
      <c r="C16" s="113">
        <v>2.0945372204924992</v>
      </c>
      <c r="D16" s="115">
        <v>148</v>
      </c>
      <c r="E16" s="114">
        <v>153</v>
      </c>
      <c r="F16" s="114">
        <v>143</v>
      </c>
      <c r="G16" s="114">
        <v>136</v>
      </c>
      <c r="H16" s="140">
        <v>137</v>
      </c>
      <c r="I16" s="115">
        <v>11</v>
      </c>
      <c r="J16" s="116">
        <v>8.0291970802919703</v>
      </c>
      <c r="K16" s="110"/>
      <c r="L16" s="110"/>
      <c r="M16" s="110"/>
      <c r="N16" s="110"/>
      <c r="O16" s="110"/>
    </row>
    <row r="17" spans="1:15" s="110" customFormat="1" ht="24.95" customHeight="1" x14ac:dyDescent="0.2">
      <c r="A17" s="193" t="s">
        <v>142</v>
      </c>
      <c r="B17" s="199" t="s">
        <v>220</v>
      </c>
      <c r="C17" s="113">
        <v>0.52363430512312481</v>
      </c>
      <c r="D17" s="115">
        <v>37</v>
      </c>
      <c r="E17" s="114">
        <v>42</v>
      </c>
      <c r="F17" s="114">
        <v>38</v>
      </c>
      <c r="G17" s="114">
        <v>37</v>
      </c>
      <c r="H17" s="140">
        <v>37</v>
      </c>
      <c r="I17" s="115">
        <v>0</v>
      </c>
      <c r="J17" s="116">
        <v>0</v>
      </c>
    </row>
    <row r="18" spans="1:15" s="287" customFormat="1" ht="24.95" customHeight="1" x14ac:dyDescent="0.2">
      <c r="A18" s="201" t="s">
        <v>144</v>
      </c>
      <c r="B18" s="202" t="s">
        <v>145</v>
      </c>
      <c r="C18" s="113">
        <v>4.3022926691197281</v>
      </c>
      <c r="D18" s="115">
        <v>304</v>
      </c>
      <c r="E18" s="114">
        <v>299</v>
      </c>
      <c r="F18" s="114">
        <v>304</v>
      </c>
      <c r="G18" s="114">
        <v>292</v>
      </c>
      <c r="H18" s="140">
        <v>294</v>
      </c>
      <c r="I18" s="115">
        <v>10</v>
      </c>
      <c r="J18" s="116">
        <v>3.4013605442176869</v>
      </c>
      <c r="K18" s="110"/>
      <c r="L18" s="110"/>
      <c r="M18" s="110"/>
      <c r="N18" s="110"/>
      <c r="O18" s="110"/>
    </row>
    <row r="19" spans="1:15" s="110" customFormat="1" ht="24.95" customHeight="1" x14ac:dyDescent="0.2">
      <c r="A19" s="193" t="s">
        <v>146</v>
      </c>
      <c r="B19" s="199" t="s">
        <v>147</v>
      </c>
      <c r="C19" s="113">
        <v>18.964053212567222</v>
      </c>
      <c r="D19" s="115">
        <v>1340</v>
      </c>
      <c r="E19" s="114">
        <v>1367</v>
      </c>
      <c r="F19" s="114">
        <v>1362</v>
      </c>
      <c r="G19" s="114">
        <v>1379</v>
      </c>
      <c r="H19" s="140">
        <v>1347</v>
      </c>
      <c r="I19" s="115">
        <v>-7</v>
      </c>
      <c r="J19" s="116">
        <v>-0.5196733481811433</v>
      </c>
    </row>
    <row r="20" spans="1:15" s="287" customFormat="1" ht="24.95" customHeight="1" x14ac:dyDescent="0.2">
      <c r="A20" s="193" t="s">
        <v>148</v>
      </c>
      <c r="B20" s="199" t="s">
        <v>149</v>
      </c>
      <c r="C20" s="113">
        <v>6.9487687517690349</v>
      </c>
      <c r="D20" s="115">
        <v>491</v>
      </c>
      <c r="E20" s="114">
        <v>501</v>
      </c>
      <c r="F20" s="114">
        <v>535</v>
      </c>
      <c r="G20" s="114">
        <v>532</v>
      </c>
      <c r="H20" s="140">
        <v>548</v>
      </c>
      <c r="I20" s="115">
        <v>-57</v>
      </c>
      <c r="J20" s="116">
        <v>-10.401459854014599</v>
      </c>
      <c r="K20" s="110"/>
      <c r="L20" s="110"/>
      <c r="M20" s="110"/>
      <c r="N20" s="110"/>
      <c r="O20" s="110"/>
    </row>
    <row r="21" spans="1:15" s="110" customFormat="1" ht="24.95" customHeight="1" x14ac:dyDescent="0.2">
      <c r="A21" s="201" t="s">
        <v>150</v>
      </c>
      <c r="B21" s="202" t="s">
        <v>151</v>
      </c>
      <c r="C21" s="113">
        <v>13.105009906594962</v>
      </c>
      <c r="D21" s="115">
        <v>926</v>
      </c>
      <c r="E21" s="114">
        <v>1008</v>
      </c>
      <c r="F21" s="114">
        <v>1058</v>
      </c>
      <c r="G21" s="114">
        <v>1088</v>
      </c>
      <c r="H21" s="140">
        <v>1060</v>
      </c>
      <c r="I21" s="115">
        <v>-134</v>
      </c>
      <c r="J21" s="116">
        <v>-12.641509433962264</v>
      </c>
    </row>
    <row r="22" spans="1:15" s="110" customFormat="1" ht="24.95" customHeight="1" x14ac:dyDescent="0.2">
      <c r="A22" s="201" t="s">
        <v>152</v>
      </c>
      <c r="B22" s="199" t="s">
        <v>153</v>
      </c>
      <c r="C22" s="113">
        <v>0.32550240588734786</v>
      </c>
      <c r="D22" s="115">
        <v>23</v>
      </c>
      <c r="E22" s="114">
        <v>24</v>
      </c>
      <c r="F22" s="114">
        <v>29</v>
      </c>
      <c r="G22" s="114">
        <v>30</v>
      </c>
      <c r="H22" s="140">
        <v>33</v>
      </c>
      <c r="I22" s="115">
        <v>-10</v>
      </c>
      <c r="J22" s="116">
        <v>-30.303030303030305</v>
      </c>
    </row>
    <row r="23" spans="1:15" s="110" customFormat="1" ht="24.95" customHeight="1" x14ac:dyDescent="0.2">
      <c r="A23" s="193" t="s">
        <v>154</v>
      </c>
      <c r="B23" s="199" t="s">
        <v>155</v>
      </c>
      <c r="C23" s="113">
        <v>0.84913671101047272</v>
      </c>
      <c r="D23" s="115">
        <v>60</v>
      </c>
      <c r="E23" s="114">
        <v>67</v>
      </c>
      <c r="F23" s="114">
        <v>64</v>
      </c>
      <c r="G23" s="114">
        <v>63</v>
      </c>
      <c r="H23" s="140">
        <v>60</v>
      </c>
      <c r="I23" s="115">
        <v>0</v>
      </c>
      <c r="J23" s="116">
        <v>0</v>
      </c>
    </row>
    <row r="24" spans="1:15" s="110" customFormat="1" ht="24.95" customHeight="1" x14ac:dyDescent="0.2">
      <c r="A24" s="193" t="s">
        <v>156</v>
      </c>
      <c r="B24" s="199" t="s">
        <v>221</v>
      </c>
      <c r="C24" s="113">
        <v>5.6467591282196432</v>
      </c>
      <c r="D24" s="115">
        <v>399</v>
      </c>
      <c r="E24" s="114">
        <v>400</v>
      </c>
      <c r="F24" s="114">
        <v>427</v>
      </c>
      <c r="G24" s="114">
        <v>427</v>
      </c>
      <c r="H24" s="140">
        <v>425</v>
      </c>
      <c r="I24" s="115">
        <v>-26</v>
      </c>
      <c r="J24" s="116">
        <v>-6.117647058823529</v>
      </c>
    </row>
    <row r="25" spans="1:15" s="110" customFormat="1" ht="24.95" customHeight="1" x14ac:dyDescent="0.2">
      <c r="A25" s="193" t="s">
        <v>222</v>
      </c>
      <c r="B25" s="204" t="s">
        <v>159</v>
      </c>
      <c r="C25" s="113">
        <v>7.3874893857911124</v>
      </c>
      <c r="D25" s="115">
        <v>522</v>
      </c>
      <c r="E25" s="114">
        <v>531</v>
      </c>
      <c r="F25" s="114">
        <v>610</v>
      </c>
      <c r="G25" s="114">
        <v>544</v>
      </c>
      <c r="H25" s="140">
        <v>533</v>
      </c>
      <c r="I25" s="115">
        <v>-11</v>
      </c>
      <c r="J25" s="116">
        <v>-2.0637898686679175</v>
      </c>
    </row>
    <row r="26" spans="1:15" s="110" customFormat="1" ht="24.95" customHeight="1" x14ac:dyDescent="0.2">
      <c r="A26" s="201">
        <v>782.78300000000002</v>
      </c>
      <c r="B26" s="203" t="s">
        <v>160</v>
      </c>
      <c r="C26" s="113">
        <v>0.55193886215680721</v>
      </c>
      <c r="D26" s="115">
        <v>39</v>
      </c>
      <c r="E26" s="114">
        <v>80</v>
      </c>
      <c r="F26" s="114">
        <v>101</v>
      </c>
      <c r="G26" s="114">
        <v>91</v>
      </c>
      <c r="H26" s="140">
        <v>85</v>
      </c>
      <c r="I26" s="115">
        <v>-46</v>
      </c>
      <c r="J26" s="116">
        <v>-54.117647058823529</v>
      </c>
    </row>
    <row r="27" spans="1:15" s="110" customFormat="1" ht="24.95" customHeight="1" x14ac:dyDescent="0.2">
      <c r="A27" s="193" t="s">
        <v>161</v>
      </c>
      <c r="B27" s="199" t="s">
        <v>162</v>
      </c>
      <c r="C27" s="113">
        <v>1.5142938013020095</v>
      </c>
      <c r="D27" s="115">
        <v>107</v>
      </c>
      <c r="E27" s="114">
        <v>113</v>
      </c>
      <c r="F27" s="114">
        <v>118</v>
      </c>
      <c r="G27" s="114">
        <v>113</v>
      </c>
      <c r="H27" s="140">
        <v>116</v>
      </c>
      <c r="I27" s="115">
        <v>-9</v>
      </c>
      <c r="J27" s="116">
        <v>-7.7586206896551726</v>
      </c>
    </row>
    <row r="28" spans="1:15" s="110" customFormat="1" ht="24.95" customHeight="1" x14ac:dyDescent="0.2">
      <c r="A28" s="193" t="s">
        <v>163</v>
      </c>
      <c r="B28" s="199" t="s">
        <v>164</v>
      </c>
      <c r="C28" s="113">
        <v>3.4956127936597792</v>
      </c>
      <c r="D28" s="115">
        <v>247</v>
      </c>
      <c r="E28" s="114">
        <v>248</v>
      </c>
      <c r="F28" s="114">
        <v>241</v>
      </c>
      <c r="G28" s="114">
        <v>255</v>
      </c>
      <c r="H28" s="140">
        <v>237</v>
      </c>
      <c r="I28" s="115">
        <v>10</v>
      </c>
      <c r="J28" s="116">
        <v>4.2194092827004219</v>
      </c>
    </row>
    <row r="29" spans="1:15" s="110" customFormat="1" ht="24.95" customHeight="1" x14ac:dyDescent="0.2">
      <c r="A29" s="193">
        <v>86</v>
      </c>
      <c r="B29" s="199" t="s">
        <v>165</v>
      </c>
      <c r="C29" s="113">
        <v>4.8683838097933769</v>
      </c>
      <c r="D29" s="115">
        <v>344</v>
      </c>
      <c r="E29" s="114">
        <v>351</v>
      </c>
      <c r="F29" s="114">
        <v>346</v>
      </c>
      <c r="G29" s="114">
        <v>348</v>
      </c>
      <c r="H29" s="140">
        <v>341</v>
      </c>
      <c r="I29" s="115">
        <v>3</v>
      </c>
      <c r="J29" s="116">
        <v>0.87976539589442815</v>
      </c>
    </row>
    <row r="30" spans="1:15" s="110" customFormat="1" ht="24.95" customHeight="1" x14ac:dyDescent="0.2">
      <c r="A30" s="193">
        <v>87.88</v>
      </c>
      <c r="B30" s="204" t="s">
        <v>166</v>
      </c>
      <c r="C30" s="113">
        <v>7.3450325502405889</v>
      </c>
      <c r="D30" s="115">
        <v>519</v>
      </c>
      <c r="E30" s="114">
        <v>515</v>
      </c>
      <c r="F30" s="114">
        <v>505</v>
      </c>
      <c r="G30" s="114">
        <v>527</v>
      </c>
      <c r="H30" s="140">
        <v>528</v>
      </c>
      <c r="I30" s="115">
        <v>-9</v>
      </c>
      <c r="J30" s="116">
        <v>-1.7045454545454546</v>
      </c>
    </row>
    <row r="31" spans="1:15" s="110" customFormat="1" ht="24.95" customHeight="1" x14ac:dyDescent="0.2">
      <c r="A31" s="193" t="s">
        <v>167</v>
      </c>
      <c r="B31" s="199" t="s">
        <v>168</v>
      </c>
      <c r="C31" s="113">
        <v>12.156807245966601</v>
      </c>
      <c r="D31" s="115">
        <v>859</v>
      </c>
      <c r="E31" s="114">
        <v>881</v>
      </c>
      <c r="F31" s="114">
        <v>886</v>
      </c>
      <c r="G31" s="114">
        <v>851</v>
      </c>
      <c r="H31" s="140">
        <v>814</v>
      </c>
      <c r="I31" s="115">
        <v>45</v>
      </c>
      <c r="J31" s="116">
        <v>5.5282555282555279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7.7696009057458255</v>
      </c>
      <c r="D34" s="115">
        <v>549</v>
      </c>
      <c r="E34" s="114">
        <v>548</v>
      </c>
      <c r="F34" s="114">
        <v>560</v>
      </c>
      <c r="G34" s="114">
        <v>560</v>
      </c>
      <c r="H34" s="140">
        <v>554</v>
      </c>
      <c r="I34" s="115">
        <v>-5</v>
      </c>
      <c r="J34" s="116">
        <v>-0.90252707581227432</v>
      </c>
    </row>
    <row r="35" spans="1:10" s="110" customFormat="1" ht="24.95" customHeight="1" x14ac:dyDescent="0.2">
      <c r="A35" s="292" t="s">
        <v>171</v>
      </c>
      <c r="B35" s="293" t="s">
        <v>172</v>
      </c>
      <c r="C35" s="113">
        <v>9.0716105292952172</v>
      </c>
      <c r="D35" s="115">
        <v>641</v>
      </c>
      <c r="E35" s="114">
        <v>654</v>
      </c>
      <c r="F35" s="114">
        <v>650</v>
      </c>
      <c r="G35" s="114">
        <v>625</v>
      </c>
      <c r="H35" s="140">
        <v>626</v>
      </c>
      <c r="I35" s="115">
        <v>15</v>
      </c>
      <c r="J35" s="116">
        <v>2.3961661341853033</v>
      </c>
    </row>
    <row r="36" spans="1:10" s="110" customFormat="1" ht="24.95" customHeight="1" x14ac:dyDescent="0.2">
      <c r="A36" s="294" t="s">
        <v>173</v>
      </c>
      <c r="B36" s="295" t="s">
        <v>174</v>
      </c>
      <c r="C36" s="125">
        <v>83.158788564958954</v>
      </c>
      <c r="D36" s="143">
        <v>5876</v>
      </c>
      <c r="E36" s="144">
        <v>6086</v>
      </c>
      <c r="F36" s="144">
        <v>6282</v>
      </c>
      <c r="G36" s="144">
        <v>6248</v>
      </c>
      <c r="H36" s="145">
        <v>6127</v>
      </c>
      <c r="I36" s="143">
        <v>-251</v>
      </c>
      <c r="J36" s="146">
        <v>-4.0966215113432352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7066</v>
      </c>
      <c r="F11" s="264">
        <v>7288</v>
      </c>
      <c r="G11" s="264">
        <v>7492</v>
      </c>
      <c r="H11" s="264">
        <v>7433</v>
      </c>
      <c r="I11" s="265">
        <v>7307</v>
      </c>
      <c r="J11" s="263">
        <v>-241</v>
      </c>
      <c r="K11" s="266">
        <v>-3.2982071985767072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38.706481743560715</v>
      </c>
      <c r="E13" s="115">
        <v>2735</v>
      </c>
      <c r="F13" s="114">
        <v>2835</v>
      </c>
      <c r="G13" s="114">
        <v>2920</v>
      </c>
      <c r="H13" s="114">
        <v>2894</v>
      </c>
      <c r="I13" s="140">
        <v>2825</v>
      </c>
      <c r="J13" s="115">
        <v>-90</v>
      </c>
      <c r="K13" s="116">
        <v>-3.1858407079646018</v>
      </c>
    </row>
    <row r="14" spans="1:15" ht="15.95" customHeight="1" x14ac:dyDescent="0.2">
      <c r="A14" s="306" t="s">
        <v>230</v>
      </c>
      <c r="B14" s="307"/>
      <c r="C14" s="308"/>
      <c r="D14" s="113">
        <v>49.490517973393715</v>
      </c>
      <c r="E14" s="115">
        <v>3497</v>
      </c>
      <c r="F14" s="114">
        <v>3606</v>
      </c>
      <c r="G14" s="114">
        <v>3715</v>
      </c>
      <c r="H14" s="114">
        <v>3673</v>
      </c>
      <c r="I14" s="140">
        <v>3651</v>
      </c>
      <c r="J14" s="115">
        <v>-154</v>
      </c>
      <c r="K14" s="116">
        <v>-4.2180224596001095</v>
      </c>
    </row>
    <row r="15" spans="1:15" ht="15.95" customHeight="1" x14ac:dyDescent="0.2">
      <c r="A15" s="306" t="s">
        <v>231</v>
      </c>
      <c r="B15" s="307"/>
      <c r="C15" s="308"/>
      <c r="D15" s="113">
        <v>3.6512878573450327</v>
      </c>
      <c r="E15" s="115">
        <v>258</v>
      </c>
      <c r="F15" s="114">
        <v>259</v>
      </c>
      <c r="G15" s="114">
        <v>267</v>
      </c>
      <c r="H15" s="114">
        <v>260</v>
      </c>
      <c r="I15" s="140">
        <v>238</v>
      </c>
      <c r="J15" s="115">
        <v>20</v>
      </c>
      <c r="K15" s="116">
        <v>8.4033613445378155</v>
      </c>
    </row>
    <row r="16" spans="1:15" ht="15.95" customHeight="1" x14ac:dyDescent="0.2">
      <c r="A16" s="306" t="s">
        <v>232</v>
      </c>
      <c r="B16" s="307"/>
      <c r="C16" s="308"/>
      <c r="D16" s="113">
        <v>3.6229833003113501</v>
      </c>
      <c r="E16" s="115">
        <v>256</v>
      </c>
      <c r="F16" s="114">
        <v>258</v>
      </c>
      <c r="G16" s="114">
        <v>262</v>
      </c>
      <c r="H16" s="114">
        <v>272</v>
      </c>
      <c r="I16" s="140">
        <v>258</v>
      </c>
      <c r="J16" s="115">
        <v>-2</v>
      </c>
      <c r="K16" s="116">
        <v>-0.77519379844961245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5.8448910274554207</v>
      </c>
      <c r="E18" s="115">
        <v>413</v>
      </c>
      <c r="F18" s="114">
        <v>409</v>
      </c>
      <c r="G18" s="114">
        <v>420</v>
      </c>
      <c r="H18" s="114">
        <v>418</v>
      </c>
      <c r="I18" s="140">
        <v>410</v>
      </c>
      <c r="J18" s="115">
        <v>3</v>
      </c>
      <c r="K18" s="116">
        <v>0.73170731707317072</v>
      </c>
    </row>
    <row r="19" spans="1:11" ht="14.1" customHeight="1" x14ac:dyDescent="0.2">
      <c r="A19" s="306" t="s">
        <v>235</v>
      </c>
      <c r="B19" s="307" t="s">
        <v>236</v>
      </c>
      <c r="C19" s="308"/>
      <c r="D19" s="113">
        <v>5.1514293801302014</v>
      </c>
      <c r="E19" s="115">
        <v>364</v>
      </c>
      <c r="F19" s="114">
        <v>358</v>
      </c>
      <c r="G19" s="114">
        <v>363</v>
      </c>
      <c r="H19" s="114">
        <v>361</v>
      </c>
      <c r="I19" s="140">
        <v>352</v>
      </c>
      <c r="J19" s="115">
        <v>12</v>
      </c>
      <c r="K19" s="116">
        <v>3.4090909090909092</v>
      </c>
    </row>
    <row r="20" spans="1:11" ht="14.1" customHeight="1" x14ac:dyDescent="0.2">
      <c r="A20" s="306">
        <v>12</v>
      </c>
      <c r="B20" s="307" t="s">
        <v>237</v>
      </c>
      <c r="C20" s="308"/>
      <c r="D20" s="113">
        <v>1.9530144353240873</v>
      </c>
      <c r="E20" s="115">
        <v>138</v>
      </c>
      <c r="F20" s="114">
        <v>141</v>
      </c>
      <c r="G20" s="114">
        <v>150</v>
      </c>
      <c r="H20" s="114">
        <v>139</v>
      </c>
      <c r="I20" s="140">
        <v>133</v>
      </c>
      <c r="J20" s="115">
        <v>5</v>
      </c>
      <c r="K20" s="116">
        <v>3.7593984962406015</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0.50948202660628361</v>
      </c>
      <c r="E22" s="115">
        <v>36</v>
      </c>
      <c r="F22" s="114">
        <v>41</v>
      </c>
      <c r="G22" s="114">
        <v>37</v>
      </c>
      <c r="H22" s="114">
        <v>37</v>
      </c>
      <c r="I22" s="140">
        <v>35</v>
      </c>
      <c r="J22" s="115">
        <v>1</v>
      </c>
      <c r="K22" s="116">
        <v>2.8571428571428572</v>
      </c>
    </row>
    <row r="23" spans="1:11" ht="14.1" customHeight="1" x14ac:dyDescent="0.2">
      <c r="A23" s="306">
        <v>23</v>
      </c>
      <c r="B23" s="307" t="s">
        <v>240</v>
      </c>
      <c r="C23" s="308"/>
      <c r="D23" s="113">
        <v>0.21228417775261818</v>
      </c>
      <c r="E23" s="115">
        <v>15</v>
      </c>
      <c r="F23" s="114">
        <v>16</v>
      </c>
      <c r="G23" s="114">
        <v>21</v>
      </c>
      <c r="H23" s="114">
        <v>18</v>
      </c>
      <c r="I23" s="140">
        <v>19</v>
      </c>
      <c r="J23" s="115">
        <v>-4</v>
      </c>
      <c r="K23" s="116">
        <v>-21.05263157894737</v>
      </c>
    </row>
    <row r="24" spans="1:11" ht="14.1" customHeight="1" x14ac:dyDescent="0.2">
      <c r="A24" s="306">
        <v>24</v>
      </c>
      <c r="B24" s="307" t="s">
        <v>241</v>
      </c>
      <c r="C24" s="308"/>
      <c r="D24" s="113">
        <v>1.273705066515709</v>
      </c>
      <c r="E24" s="115">
        <v>90</v>
      </c>
      <c r="F24" s="114">
        <v>122</v>
      </c>
      <c r="G24" s="114">
        <v>140</v>
      </c>
      <c r="H24" s="114">
        <v>133</v>
      </c>
      <c r="I24" s="140">
        <v>137</v>
      </c>
      <c r="J24" s="115">
        <v>-47</v>
      </c>
      <c r="K24" s="116">
        <v>-34.306569343065696</v>
      </c>
    </row>
    <row r="25" spans="1:11" ht="14.1" customHeight="1" x14ac:dyDescent="0.2">
      <c r="A25" s="306">
        <v>25</v>
      </c>
      <c r="B25" s="307" t="s">
        <v>242</v>
      </c>
      <c r="C25" s="308"/>
      <c r="D25" s="113">
        <v>1.3161619020662327</v>
      </c>
      <c r="E25" s="115">
        <v>93</v>
      </c>
      <c r="F25" s="114">
        <v>96</v>
      </c>
      <c r="G25" s="114">
        <v>92</v>
      </c>
      <c r="H25" s="114">
        <v>93</v>
      </c>
      <c r="I25" s="140">
        <v>98</v>
      </c>
      <c r="J25" s="115">
        <v>-5</v>
      </c>
      <c r="K25" s="116">
        <v>-5.1020408163265305</v>
      </c>
    </row>
    <row r="26" spans="1:11" ht="14.1" customHeight="1" x14ac:dyDescent="0.2">
      <c r="A26" s="306">
        <v>26</v>
      </c>
      <c r="B26" s="307" t="s">
        <v>243</v>
      </c>
      <c r="C26" s="308"/>
      <c r="D26" s="113">
        <v>0.55193886215680721</v>
      </c>
      <c r="E26" s="115">
        <v>39</v>
      </c>
      <c r="F26" s="114">
        <v>42</v>
      </c>
      <c r="G26" s="114">
        <v>44</v>
      </c>
      <c r="H26" s="114">
        <v>40</v>
      </c>
      <c r="I26" s="140">
        <v>38</v>
      </c>
      <c r="J26" s="115">
        <v>1</v>
      </c>
      <c r="K26" s="116">
        <v>2.6315789473684212</v>
      </c>
    </row>
    <row r="27" spans="1:11" ht="14.1" customHeight="1" x14ac:dyDescent="0.2">
      <c r="A27" s="306">
        <v>27</v>
      </c>
      <c r="B27" s="307" t="s">
        <v>244</v>
      </c>
      <c r="C27" s="308"/>
      <c r="D27" s="113">
        <v>0.1415227851684121</v>
      </c>
      <c r="E27" s="115">
        <v>10</v>
      </c>
      <c r="F27" s="114">
        <v>10</v>
      </c>
      <c r="G27" s="114">
        <v>11</v>
      </c>
      <c r="H27" s="114">
        <v>16</v>
      </c>
      <c r="I27" s="140">
        <v>11</v>
      </c>
      <c r="J27" s="115">
        <v>-1</v>
      </c>
      <c r="K27" s="116">
        <v>-9.0909090909090917</v>
      </c>
    </row>
    <row r="28" spans="1:11" ht="14.1" customHeight="1" x14ac:dyDescent="0.2">
      <c r="A28" s="306">
        <v>28</v>
      </c>
      <c r="B28" s="307" t="s">
        <v>245</v>
      </c>
      <c r="C28" s="308"/>
      <c r="D28" s="113">
        <v>0.32550240588734786</v>
      </c>
      <c r="E28" s="115">
        <v>23</v>
      </c>
      <c r="F28" s="114">
        <v>24</v>
      </c>
      <c r="G28" s="114">
        <v>25</v>
      </c>
      <c r="H28" s="114">
        <v>26</v>
      </c>
      <c r="I28" s="140">
        <v>28</v>
      </c>
      <c r="J28" s="115">
        <v>-5</v>
      </c>
      <c r="K28" s="116">
        <v>-17.857142857142858</v>
      </c>
    </row>
    <row r="29" spans="1:11" ht="14.1" customHeight="1" x14ac:dyDescent="0.2">
      <c r="A29" s="306">
        <v>29</v>
      </c>
      <c r="B29" s="307" t="s">
        <v>246</v>
      </c>
      <c r="C29" s="308"/>
      <c r="D29" s="113">
        <v>3.5097650721766205</v>
      </c>
      <c r="E29" s="115">
        <v>248</v>
      </c>
      <c r="F29" s="114">
        <v>253</v>
      </c>
      <c r="G29" s="114">
        <v>260</v>
      </c>
      <c r="H29" s="114">
        <v>257</v>
      </c>
      <c r="I29" s="140">
        <v>261</v>
      </c>
      <c r="J29" s="115">
        <v>-13</v>
      </c>
      <c r="K29" s="116">
        <v>-4.9808429118773949</v>
      </c>
    </row>
    <row r="30" spans="1:11" ht="14.1" customHeight="1" x14ac:dyDescent="0.2">
      <c r="A30" s="306" t="s">
        <v>247</v>
      </c>
      <c r="B30" s="307" t="s">
        <v>248</v>
      </c>
      <c r="C30" s="308"/>
      <c r="D30" s="113">
        <v>0.72176620435890182</v>
      </c>
      <c r="E30" s="115">
        <v>51</v>
      </c>
      <c r="F30" s="114">
        <v>55</v>
      </c>
      <c r="G30" s="114">
        <v>50</v>
      </c>
      <c r="H30" s="114">
        <v>58</v>
      </c>
      <c r="I30" s="140">
        <v>53</v>
      </c>
      <c r="J30" s="115">
        <v>-2</v>
      </c>
      <c r="K30" s="116">
        <v>-3.7735849056603774</v>
      </c>
    </row>
    <row r="31" spans="1:11" ht="14.1" customHeight="1" x14ac:dyDescent="0.2">
      <c r="A31" s="306" t="s">
        <v>249</v>
      </c>
      <c r="B31" s="307" t="s">
        <v>250</v>
      </c>
      <c r="C31" s="308"/>
      <c r="D31" s="113">
        <v>2.7879988678177186</v>
      </c>
      <c r="E31" s="115">
        <v>197</v>
      </c>
      <c r="F31" s="114">
        <v>198</v>
      </c>
      <c r="G31" s="114">
        <v>210</v>
      </c>
      <c r="H31" s="114">
        <v>199</v>
      </c>
      <c r="I31" s="140">
        <v>208</v>
      </c>
      <c r="J31" s="115">
        <v>-11</v>
      </c>
      <c r="K31" s="116">
        <v>-5.2884615384615383</v>
      </c>
    </row>
    <row r="32" spans="1:11" ht="14.1" customHeight="1" x14ac:dyDescent="0.2">
      <c r="A32" s="306">
        <v>31</v>
      </c>
      <c r="B32" s="307" t="s">
        <v>251</v>
      </c>
      <c r="C32" s="308"/>
      <c r="D32" s="113">
        <v>0.1273705066515709</v>
      </c>
      <c r="E32" s="115">
        <v>9</v>
      </c>
      <c r="F32" s="114">
        <v>12</v>
      </c>
      <c r="G32" s="114">
        <v>11</v>
      </c>
      <c r="H32" s="114">
        <v>11</v>
      </c>
      <c r="I32" s="140">
        <v>11</v>
      </c>
      <c r="J32" s="115">
        <v>-2</v>
      </c>
      <c r="K32" s="116">
        <v>-18.181818181818183</v>
      </c>
    </row>
    <row r="33" spans="1:11" ht="14.1" customHeight="1" x14ac:dyDescent="0.2">
      <c r="A33" s="306">
        <v>32</v>
      </c>
      <c r="B33" s="307" t="s">
        <v>252</v>
      </c>
      <c r="C33" s="308"/>
      <c r="D33" s="113">
        <v>1.1180300028304557</v>
      </c>
      <c r="E33" s="115">
        <v>79</v>
      </c>
      <c r="F33" s="114">
        <v>76</v>
      </c>
      <c r="G33" s="114">
        <v>76</v>
      </c>
      <c r="H33" s="114">
        <v>67</v>
      </c>
      <c r="I33" s="140">
        <v>69</v>
      </c>
      <c r="J33" s="115">
        <v>10</v>
      </c>
      <c r="K33" s="116">
        <v>14.492753623188406</v>
      </c>
    </row>
    <row r="34" spans="1:11" ht="14.1" customHeight="1" x14ac:dyDescent="0.2">
      <c r="A34" s="306">
        <v>33</v>
      </c>
      <c r="B34" s="307" t="s">
        <v>253</v>
      </c>
      <c r="C34" s="308"/>
      <c r="D34" s="113">
        <v>0.96235493914520243</v>
      </c>
      <c r="E34" s="115">
        <v>68</v>
      </c>
      <c r="F34" s="114">
        <v>61</v>
      </c>
      <c r="G34" s="114">
        <v>59</v>
      </c>
      <c r="H34" s="114">
        <v>53</v>
      </c>
      <c r="I34" s="140">
        <v>44</v>
      </c>
      <c r="J34" s="115">
        <v>24</v>
      </c>
      <c r="K34" s="116">
        <v>54.545454545454547</v>
      </c>
    </row>
    <row r="35" spans="1:11" ht="14.1" customHeight="1" x14ac:dyDescent="0.2">
      <c r="A35" s="306">
        <v>34</v>
      </c>
      <c r="B35" s="307" t="s">
        <v>254</v>
      </c>
      <c r="C35" s="308"/>
      <c r="D35" s="113">
        <v>3.5663741862439853</v>
      </c>
      <c r="E35" s="115">
        <v>252</v>
      </c>
      <c r="F35" s="114">
        <v>252</v>
      </c>
      <c r="G35" s="114">
        <v>258</v>
      </c>
      <c r="H35" s="114">
        <v>262</v>
      </c>
      <c r="I35" s="140">
        <v>259</v>
      </c>
      <c r="J35" s="115">
        <v>-7</v>
      </c>
      <c r="K35" s="116">
        <v>-2.7027027027027026</v>
      </c>
    </row>
    <row r="36" spans="1:11" ht="14.1" customHeight="1" x14ac:dyDescent="0.2">
      <c r="A36" s="306">
        <v>41</v>
      </c>
      <c r="B36" s="307" t="s">
        <v>255</v>
      </c>
      <c r="C36" s="308"/>
      <c r="D36" s="113">
        <v>0.1415227851684121</v>
      </c>
      <c r="E36" s="115">
        <v>10</v>
      </c>
      <c r="F36" s="114">
        <v>8</v>
      </c>
      <c r="G36" s="114">
        <v>9</v>
      </c>
      <c r="H36" s="114">
        <v>6</v>
      </c>
      <c r="I36" s="140">
        <v>4</v>
      </c>
      <c r="J36" s="115">
        <v>6</v>
      </c>
      <c r="K36" s="116">
        <v>150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0.22643645626945938</v>
      </c>
      <c r="E38" s="115">
        <v>16</v>
      </c>
      <c r="F38" s="114">
        <v>15</v>
      </c>
      <c r="G38" s="114">
        <v>14</v>
      </c>
      <c r="H38" s="114">
        <v>14</v>
      </c>
      <c r="I38" s="140">
        <v>13</v>
      </c>
      <c r="J38" s="115">
        <v>3</v>
      </c>
      <c r="K38" s="116">
        <v>23.076923076923077</v>
      </c>
    </row>
    <row r="39" spans="1:11" ht="14.1" customHeight="1" x14ac:dyDescent="0.2">
      <c r="A39" s="306">
        <v>51</v>
      </c>
      <c r="B39" s="307" t="s">
        <v>258</v>
      </c>
      <c r="C39" s="308"/>
      <c r="D39" s="113">
        <v>3.948485706198698</v>
      </c>
      <c r="E39" s="115">
        <v>279</v>
      </c>
      <c r="F39" s="114">
        <v>305</v>
      </c>
      <c r="G39" s="114">
        <v>343</v>
      </c>
      <c r="H39" s="114">
        <v>348</v>
      </c>
      <c r="I39" s="140">
        <v>318</v>
      </c>
      <c r="J39" s="115">
        <v>-39</v>
      </c>
      <c r="K39" s="116">
        <v>-12.264150943396226</v>
      </c>
    </row>
    <row r="40" spans="1:11" ht="14.1" customHeight="1" x14ac:dyDescent="0.2">
      <c r="A40" s="306" t="s">
        <v>259</v>
      </c>
      <c r="B40" s="307" t="s">
        <v>260</v>
      </c>
      <c r="C40" s="308"/>
      <c r="D40" s="113">
        <v>2.9578262100198134</v>
      </c>
      <c r="E40" s="115">
        <v>209</v>
      </c>
      <c r="F40" s="114">
        <v>231</v>
      </c>
      <c r="G40" s="114">
        <v>259</v>
      </c>
      <c r="H40" s="114">
        <v>267</v>
      </c>
      <c r="I40" s="140">
        <v>245</v>
      </c>
      <c r="J40" s="115">
        <v>-36</v>
      </c>
      <c r="K40" s="116">
        <v>-14.693877551020408</v>
      </c>
    </row>
    <row r="41" spans="1:11" ht="14.1" customHeight="1" x14ac:dyDescent="0.2">
      <c r="A41" s="306"/>
      <c r="B41" s="307" t="s">
        <v>261</v>
      </c>
      <c r="C41" s="308"/>
      <c r="D41" s="113">
        <v>2.0945372204924992</v>
      </c>
      <c r="E41" s="115">
        <v>148</v>
      </c>
      <c r="F41" s="114">
        <v>160</v>
      </c>
      <c r="G41" s="114">
        <v>194</v>
      </c>
      <c r="H41" s="114">
        <v>202</v>
      </c>
      <c r="I41" s="140">
        <v>181</v>
      </c>
      <c r="J41" s="115">
        <v>-33</v>
      </c>
      <c r="K41" s="116">
        <v>-18.232044198895029</v>
      </c>
    </row>
    <row r="42" spans="1:11" ht="14.1" customHeight="1" x14ac:dyDescent="0.2">
      <c r="A42" s="306">
        <v>52</v>
      </c>
      <c r="B42" s="307" t="s">
        <v>262</v>
      </c>
      <c r="C42" s="308"/>
      <c r="D42" s="113">
        <v>9.1140673648457398</v>
      </c>
      <c r="E42" s="115">
        <v>644</v>
      </c>
      <c r="F42" s="114">
        <v>650</v>
      </c>
      <c r="G42" s="114">
        <v>674</v>
      </c>
      <c r="H42" s="114">
        <v>661</v>
      </c>
      <c r="I42" s="140">
        <v>666</v>
      </c>
      <c r="J42" s="115">
        <v>-22</v>
      </c>
      <c r="K42" s="116">
        <v>-3.3033033033033035</v>
      </c>
    </row>
    <row r="43" spans="1:11" ht="14.1" customHeight="1" x14ac:dyDescent="0.2">
      <c r="A43" s="306" t="s">
        <v>263</v>
      </c>
      <c r="B43" s="307" t="s">
        <v>264</v>
      </c>
      <c r="C43" s="308"/>
      <c r="D43" s="113">
        <v>7.500707613925842</v>
      </c>
      <c r="E43" s="115">
        <v>530</v>
      </c>
      <c r="F43" s="114">
        <v>533</v>
      </c>
      <c r="G43" s="114">
        <v>549</v>
      </c>
      <c r="H43" s="114">
        <v>534</v>
      </c>
      <c r="I43" s="140">
        <v>542</v>
      </c>
      <c r="J43" s="115">
        <v>-12</v>
      </c>
      <c r="K43" s="116">
        <v>-2.2140221402214024</v>
      </c>
    </row>
    <row r="44" spans="1:11" ht="14.1" customHeight="1" x14ac:dyDescent="0.2">
      <c r="A44" s="306">
        <v>53</v>
      </c>
      <c r="B44" s="307" t="s">
        <v>265</v>
      </c>
      <c r="C44" s="308"/>
      <c r="D44" s="113">
        <v>1.2170959524483442</v>
      </c>
      <c r="E44" s="115">
        <v>86</v>
      </c>
      <c r="F44" s="114">
        <v>80</v>
      </c>
      <c r="G44" s="114">
        <v>81</v>
      </c>
      <c r="H44" s="114">
        <v>81</v>
      </c>
      <c r="I44" s="140">
        <v>90</v>
      </c>
      <c r="J44" s="115">
        <v>-4</v>
      </c>
      <c r="K44" s="116">
        <v>-4.4444444444444446</v>
      </c>
    </row>
    <row r="45" spans="1:11" ht="14.1" customHeight="1" x14ac:dyDescent="0.2">
      <c r="A45" s="306" t="s">
        <v>266</v>
      </c>
      <c r="B45" s="307" t="s">
        <v>267</v>
      </c>
      <c r="C45" s="308"/>
      <c r="D45" s="113">
        <v>1.2029436739315029</v>
      </c>
      <c r="E45" s="115">
        <v>85</v>
      </c>
      <c r="F45" s="114">
        <v>79</v>
      </c>
      <c r="G45" s="114">
        <v>80</v>
      </c>
      <c r="H45" s="114">
        <v>80</v>
      </c>
      <c r="I45" s="140">
        <v>89</v>
      </c>
      <c r="J45" s="115">
        <v>-4</v>
      </c>
      <c r="K45" s="116">
        <v>-4.4943820224719104</v>
      </c>
    </row>
    <row r="46" spans="1:11" ht="14.1" customHeight="1" x14ac:dyDescent="0.2">
      <c r="A46" s="306">
        <v>54</v>
      </c>
      <c r="B46" s="307" t="s">
        <v>268</v>
      </c>
      <c r="C46" s="308"/>
      <c r="D46" s="113">
        <v>12.921030285876027</v>
      </c>
      <c r="E46" s="115">
        <v>913</v>
      </c>
      <c r="F46" s="114">
        <v>913</v>
      </c>
      <c r="G46" s="114">
        <v>938</v>
      </c>
      <c r="H46" s="114">
        <v>953</v>
      </c>
      <c r="I46" s="140">
        <v>945</v>
      </c>
      <c r="J46" s="115">
        <v>-32</v>
      </c>
      <c r="K46" s="116">
        <v>-3.3862433862433861</v>
      </c>
    </row>
    <row r="47" spans="1:11" ht="14.1" customHeight="1" x14ac:dyDescent="0.2">
      <c r="A47" s="306">
        <v>61</v>
      </c>
      <c r="B47" s="307" t="s">
        <v>269</v>
      </c>
      <c r="C47" s="308"/>
      <c r="D47" s="113">
        <v>0.46702519105575996</v>
      </c>
      <c r="E47" s="115">
        <v>33</v>
      </c>
      <c r="F47" s="114">
        <v>37</v>
      </c>
      <c r="G47" s="114">
        <v>40</v>
      </c>
      <c r="H47" s="114">
        <v>41</v>
      </c>
      <c r="I47" s="140">
        <v>37</v>
      </c>
      <c r="J47" s="115">
        <v>-4</v>
      </c>
      <c r="K47" s="116">
        <v>-10.810810810810811</v>
      </c>
    </row>
    <row r="48" spans="1:11" ht="14.1" customHeight="1" x14ac:dyDescent="0.2">
      <c r="A48" s="306">
        <v>62</v>
      </c>
      <c r="B48" s="307" t="s">
        <v>270</v>
      </c>
      <c r="C48" s="308"/>
      <c r="D48" s="113">
        <v>10.798188508349844</v>
      </c>
      <c r="E48" s="115">
        <v>763</v>
      </c>
      <c r="F48" s="114">
        <v>812</v>
      </c>
      <c r="G48" s="114">
        <v>808</v>
      </c>
      <c r="H48" s="114">
        <v>843</v>
      </c>
      <c r="I48" s="140">
        <v>796</v>
      </c>
      <c r="J48" s="115">
        <v>-33</v>
      </c>
      <c r="K48" s="116">
        <v>-4.1457286432160805</v>
      </c>
    </row>
    <row r="49" spans="1:11" ht="14.1" customHeight="1" x14ac:dyDescent="0.2">
      <c r="A49" s="306">
        <v>63</v>
      </c>
      <c r="B49" s="307" t="s">
        <v>271</v>
      </c>
      <c r="C49" s="308"/>
      <c r="D49" s="113">
        <v>10.118879139541466</v>
      </c>
      <c r="E49" s="115">
        <v>715</v>
      </c>
      <c r="F49" s="114">
        <v>778</v>
      </c>
      <c r="G49" s="114">
        <v>846</v>
      </c>
      <c r="H49" s="114">
        <v>808</v>
      </c>
      <c r="I49" s="140">
        <v>793</v>
      </c>
      <c r="J49" s="115">
        <v>-78</v>
      </c>
      <c r="K49" s="116">
        <v>-9.8360655737704921</v>
      </c>
    </row>
    <row r="50" spans="1:11" ht="14.1" customHeight="1" x14ac:dyDescent="0.2">
      <c r="A50" s="306" t="s">
        <v>272</v>
      </c>
      <c r="B50" s="307" t="s">
        <v>273</v>
      </c>
      <c r="C50" s="308"/>
      <c r="D50" s="113">
        <v>0.49532974808944241</v>
      </c>
      <c r="E50" s="115">
        <v>35</v>
      </c>
      <c r="F50" s="114">
        <v>34</v>
      </c>
      <c r="G50" s="114">
        <v>34</v>
      </c>
      <c r="H50" s="114">
        <v>34</v>
      </c>
      <c r="I50" s="140">
        <v>34</v>
      </c>
      <c r="J50" s="115">
        <v>1</v>
      </c>
      <c r="K50" s="116">
        <v>2.9411764705882355</v>
      </c>
    </row>
    <row r="51" spans="1:11" ht="14.1" customHeight="1" x14ac:dyDescent="0.2">
      <c r="A51" s="306" t="s">
        <v>274</v>
      </c>
      <c r="B51" s="307" t="s">
        <v>275</v>
      </c>
      <c r="C51" s="308"/>
      <c r="D51" s="113">
        <v>9.2838947070478355</v>
      </c>
      <c r="E51" s="115">
        <v>656</v>
      </c>
      <c r="F51" s="114">
        <v>715</v>
      </c>
      <c r="G51" s="114">
        <v>778</v>
      </c>
      <c r="H51" s="114">
        <v>736</v>
      </c>
      <c r="I51" s="140">
        <v>729</v>
      </c>
      <c r="J51" s="115">
        <v>-73</v>
      </c>
      <c r="K51" s="116">
        <v>-10.013717421124829</v>
      </c>
    </row>
    <row r="52" spans="1:11" ht="14.1" customHeight="1" x14ac:dyDescent="0.2">
      <c r="A52" s="306">
        <v>71</v>
      </c>
      <c r="B52" s="307" t="s">
        <v>276</v>
      </c>
      <c r="C52" s="308"/>
      <c r="D52" s="113">
        <v>9.7792244551372765</v>
      </c>
      <c r="E52" s="115">
        <v>691</v>
      </c>
      <c r="F52" s="114">
        <v>706</v>
      </c>
      <c r="G52" s="114">
        <v>708</v>
      </c>
      <c r="H52" s="114">
        <v>687</v>
      </c>
      <c r="I52" s="140">
        <v>686</v>
      </c>
      <c r="J52" s="115">
        <v>5</v>
      </c>
      <c r="K52" s="116">
        <v>0.7288629737609329</v>
      </c>
    </row>
    <row r="53" spans="1:11" ht="14.1" customHeight="1" x14ac:dyDescent="0.2">
      <c r="A53" s="306" t="s">
        <v>277</v>
      </c>
      <c r="B53" s="307" t="s">
        <v>278</v>
      </c>
      <c r="C53" s="308"/>
      <c r="D53" s="113">
        <v>0.56609114067364841</v>
      </c>
      <c r="E53" s="115">
        <v>40</v>
      </c>
      <c r="F53" s="114">
        <v>40</v>
      </c>
      <c r="G53" s="114">
        <v>41</v>
      </c>
      <c r="H53" s="114">
        <v>41</v>
      </c>
      <c r="I53" s="140">
        <v>40</v>
      </c>
      <c r="J53" s="115">
        <v>0</v>
      </c>
      <c r="K53" s="116">
        <v>0</v>
      </c>
    </row>
    <row r="54" spans="1:11" ht="14.1" customHeight="1" x14ac:dyDescent="0.2">
      <c r="A54" s="306" t="s">
        <v>279</v>
      </c>
      <c r="B54" s="307" t="s">
        <v>280</v>
      </c>
      <c r="C54" s="308"/>
      <c r="D54" s="113">
        <v>8.8593263515425988</v>
      </c>
      <c r="E54" s="115">
        <v>626</v>
      </c>
      <c r="F54" s="114">
        <v>641</v>
      </c>
      <c r="G54" s="114">
        <v>642</v>
      </c>
      <c r="H54" s="114">
        <v>619</v>
      </c>
      <c r="I54" s="140">
        <v>620</v>
      </c>
      <c r="J54" s="115">
        <v>6</v>
      </c>
      <c r="K54" s="116">
        <v>0.967741935483871</v>
      </c>
    </row>
    <row r="55" spans="1:11" ht="14.1" customHeight="1" x14ac:dyDescent="0.2">
      <c r="A55" s="306">
        <v>72</v>
      </c>
      <c r="B55" s="307" t="s">
        <v>281</v>
      </c>
      <c r="C55" s="308"/>
      <c r="D55" s="113">
        <v>1.0897254457967733</v>
      </c>
      <c r="E55" s="115">
        <v>77</v>
      </c>
      <c r="F55" s="114">
        <v>73</v>
      </c>
      <c r="G55" s="114">
        <v>73</v>
      </c>
      <c r="H55" s="114">
        <v>69</v>
      </c>
      <c r="I55" s="140">
        <v>67</v>
      </c>
      <c r="J55" s="115">
        <v>10</v>
      </c>
      <c r="K55" s="116">
        <v>14.925373134328359</v>
      </c>
    </row>
    <row r="56" spans="1:11" ht="14.1" customHeight="1" x14ac:dyDescent="0.2">
      <c r="A56" s="306" t="s">
        <v>282</v>
      </c>
      <c r="B56" s="307" t="s">
        <v>283</v>
      </c>
      <c r="C56" s="308"/>
      <c r="D56" s="113">
        <v>0.268893291819983</v>
      </c>
      <c r="E56" s="115">
        <v>19</v>
      </c>
      <c r="F56" s="114">
        <v>18</v>
      </c>
      <c r="G56" s="114">
        <v>17</v>
      </c>
      <c r="H56" s="114">
        <v>17</v>
      </c>
      <c r="I56" s="140">
        <v>17</v>
      </c>
      <c r="J56" s="115">
        <v>2</v>
      </c>
      <c r="K56" s="116">
        <v>11.764705882352942</v>
      </c>
    </row>
    <row r="57" spans="1:11" ht="14.1" customHeight="1" x14ac:dyDescent="0.2">
      <c r="A57" s="306" t="s">
        <v>284</v>
      </c>
      <c r="B57" s="307" t="s">
        <v>285</v>
      </c>
      <c r="C57" s="308"/>
      <c r="D57" s="113">
        <v>0.52363430512312481</v>
      </c>
      <c r="E57" s="115">
        <v>37</v>
      </c>
      <c r="F57" s="114">
        <v>37</v>
      </c>
      <c r="G57" s="114">
        <v>38</v>
      </c>
      <c r="H57" s="114">
        <v>36</v>
      </c>
      <c r="I57" s="140">
        <v>33</v>
      </c>
      <c r="J57" s="115">
        <v>4</v>
      </c>
      <c r="K57" s="116">
        <v>12.121212121212121</v>
      </c>
    </row>
    <row r="58" spans="1:11" ht="14.1" customHeight="1" x14ac:dyDescent="0.2">
      <c r="A58" s="306">
        <v>73</v>
      </c>
      <c r="B58" s="307" t="s">
        <v>286</v>
      </c>
      <c r="C58" s="308"/>
      <c r="D58" s="113">
        <v>0.72176620435890182</v>
      </c>
      <c r="E58" s="115">
        <v>51</v>
      </c>
      <c r="F58" s="114">
        <v>49</v>
      </c>
      <c r="G58" s="114">
        <v>52</v>
      </c>
      <c r="H58" s="114">
        <v>52</v>
      </c>
      <c r="I58" s="140">
        <v>53</v>
      </c>
      <c r="J58" s="115">
        <v>-2</v>
      </c>
      <c r="K58" s="116">
        <v>-3.7735849056603774</v>
      </c>
    </row>
    <row r="59" spans="1:11" ht="14.1" customHeight="1" x14ac:dyDescent="0.2">
      <c r="A59" s="306" t="s">
        <v>287</v>
      </c>
      <c r="B59" s="307" t="s">
        <v>288</v>
      </c>
      <c r="C59" s="308"/>
      <c r="D59" s="113">
        <v>0.56609114067364841</v>
      </c>
      <c r="E59" s="115">
        <v>40</v>
      </c>
      <c r="F59" s="114">
        <v>39</v>
      </c>
      <c r="G59" s="114">
        <v>40</v>
      </c>
      <c r="H59" s="114">
        <v>40</v>
      </c>
      <c r="I59" s="140">
        <v>40</v>
      </c>
      <c r="J59" s="115">
        <v>0</v>
      </c>
      <c r="K59" s="116">
        <v>0</v>
      </c>
    </row>
    <row r="60" spans="1:11" ht="14.1" customHeight="1" x14ac:dyDescent="0.2">
      <c r="A60" s="306">
        <v>81</v>
      </c>
      <c r="B60" s="307" t="s">
        <v>289</v>
      </c>
      <c r="C60" s="308"/>
      <c r="D60" s="113">
        <v>3.8918765921313332</v>
      </c>
      <c r="E60" s="115">
        <v>275</v>
      </c>
      <c r="F60" s="114">
        <v>276</v>
      </c>
      <c r="G60" s="114">
        <v>276</v>
      </c>
      <c r="H60" s="114">
        <v>285</v>
      </c>
      <c r="I60" s="140">
        <v>277</v>
      </c>
      <c r="J60" s="115">
        <v>-2</v>
      </c>
      <c r="K60" s="116">
        <v>-0.72202166064981954</v>
      </c>
    </row>
    <row r="61" spans="1:11" ht="14.1" customHeight="1" x14ac:dyDescent="0.2">
      <c r="A61" s="306" t="s">
        <v>290</v>
      </c>
      <c r="B61" s="307" t="s">
        <v>291</v>
      </c>
      <c r="C61" s="308"/>
      <c r="D61" s="113">
        <v>1.4010755731672799</v>
      </c>
      <c r="E61" s="115">
        <v>99</v>
      </c>
      <c r="F61" s="114">
        <v>105</v>
      </c>
      <c r="G61" s="114">
        <v>106</v>
      </c>
      <c r="H61" s="114">
        <v>108</v>
      </c>
      <c r="I61" s="140">
        <v>107</v>
      </c>
      <c r="J61" s="115">
        <v>-8</v>
      </c>
      <c r="K61" s="116">
        <v>-7.4766355140186915</v>
      </c>
    </row>
    <row r="62" spans="1:11" ht="14.1" customHeight="1" x14ac:dyDescent="0.2">
      <c r="A62" s="306" t="s">
        <v>292</v>
      </c>
      <c r="B62" s="307" t="s">
        <v>293</v>
      </c>
      <c r="C62" s="308"/>
      <c r="D62" s="113">
        <v>1.6558165864704217</v>
      </c>
      <c r="E62" s="115">
        <v>117</v>
      </c>
      <c r="F62" s="114">
        <v>108</v>
      </c>
      <c r="G62" s="114">
        <v>111</v>
      </c>
      <c r="H62" s="114">
        <v>116</v>
      </c>
      <c r="I62" s="140">
        <v>112</v>
      </c>
      <c r="J62" s="115">
        <v>5</v>
      </c>
      <c r="K62" s="116">
        <v>4.4642857142857144</v>
      </c>
    </row>
    <row r="63" spans="1:11" ht="14.1" customHeight="1" x14ac:dyDescent="0.2">
      <c r="A63" s="306"/>
      <c r="B63" s="307" t="s">
        <v>294</v>
      </c>
      <c r="C63" s="308"/>
      <c r="D63" s="113">
        <v>1.5567506368525332</v>
      </c>
      <c r="E63" s="115">
        <v>110</v>
      </c>
      <c r="F63" s="114">
        <v>100</v>
      </c>
      <c r="G63" s="114">
        <v>102</v>
      </c>
      <c r="H63" s="114">
        <v>111</v>
      </c>
      <c r="I63" s="140">
        <v>106</v>
      </c>
      <c r="J63" s="115">
        <v>4</v>
      </c>
      <c r="K63" s="116">
        <v>3.7735849056603774</v>
      </c>
    </row>
    <row r="64" spans="1:11" ht="14.1" customHeight="1" x14ac:dyDescent="0.2">
      <c r="A64" s="306" t="s">
        <v>295</v>
      </c>
      <c r="B64" s="307" t="s">
        <v>296</v>
      </c>
      <c r="C64" s="308"/>
      <c r="D64" s="113">
        <v>0</v>
      </c>
      <c r="E64" s="115">
        <v>0</v>
      </c>
      <c r="F64" s="114">
        <v>0</v>
      </c>
      <c r="G64" s="114">
        <v>0</v>
      </c>
      <c r="H64" s="114">
        <v>0</v>
      </c>
      <c r="I64" s="140">
        <v>0</v>
      </c>
      <c r="J64" s="115">
        <v>0</v>
      </c>
      <c r="K64" s="116">
        <v>0</v>
      </c>
    </row>
    <row r="65" spans="1:11" ht="14.1" customHeight="1" x14ac:dyDescent="0.2">
      <c r="A65" s="306" t="s">
        <v>297</v>
      </c>
      <c r="B65" s="307" t="s">
        <v>298</v>
      </c>
      <c r="C65" s="308"/>
      <c r="D65" s="113">
        <v>0.55193886215680721</v>
      </c>
      <c r="E65" s="115">
        <v>39</v>
      </c>
      <c r="F65" s="114">
        <v>42</v>
      </c>
      <c r="G65" s="114">
        <v>37</v>
      </c>
      <c r="H65" s="114">
        <v>38</v>
      </c>
      <c r="I65" s="140">
        <v>37</v>
      </c>
      <c r="J65" s="115">
        <v>2</v>
      </c>
      <c r="K65" s="116">
        <v>5.4054054054054053</v>
      </c>
    </row>
    <row r="66" spans="1:11" ht="14.1" customHeight="1" x14ac:dyDescent="0.2">
      <c r="A66" s="306">
        <v>82</v>
      </c>
      <c r="B66" s="307" t="s">
        <v>299</v>
      </c>
      <c r="C66" s="308"/>
      <c r="D66" s="113">
        <v>2.7172374752335124</v>
      </c>
      <c r="E66" s="115">
        <v>192</v>
      </c>
      <c r="F66" s="114">
        <v>195</v>
      </c>
      <c r="G66" s="114">
        <v>184</v>
      </c>
      <c r="H66" s="114">
        <v>179</v>
      </c>
      <c r="I66" s="140">
        <v>182</v>
      </c>
      <c r="J66" s="115">
        <v>10</v>
      </c>
      <c r="K66" s="116">
        <v>5.4945054945054945</v>
      </c>
    </row>
    <row r="67" spans="1:11" ht="14.1" customHeight="1" x14ac:dyDescent="0.2">
      <c r="A67" s="306" t="s">
        <v>300</v>
      </c>
      <c r="B67" s="307" t="s">
        <v>301</v>
      </c>
      <c r="C67" s="308"/>
      <c r="D67" s="113">
        <v>1.3161619020662327</v>
      </c>
      <c r="E67" s="115">
        <v>93</v>
      </c>
      <c r="F67" s="114">
        <v>88</v>
      </c>
      <c r="G67" s="114">
        <v>80</v>
      </c>
      <c r="H67" s="114">
        <v>77</v>
      </c>
      <c r="I67" s="140">
        <v>81</v>
      </c>
      <c r="J67" s="115">
        <v>12</v>
      </c>
      <c r="K67" s="116">
        <v>14.814814814814815</v>
      </c>
    </row>
    <row r="68" spans="1:11" ht="14.1" customHeight="1" x14ac:dyDescent="0.2">
      <c r="A68" s="306" t="s">
        <v>302</v>
      </c>
      <c r="B68" s="307" t="s">
        <v>303</v>
      </c>
      <c r="C68" s="308"/>
      <c r="D68" s="113">
        <v>1.075573167279932</v>
      </c>
      <c r="E68" s="115">
        <v>76</v>
      </c>
      <c r="F68" s="114">
        <v>81</v>
      </c>
      <c r="G68" s="114">
        <v>78</v>
      </c>
      <c r="H68" s="114">
        <v>79</v>
      </c>
      <c r="I68" s="140">
        <v>78</v>
      </c>
      <c r="J68" s="115">
        <v>-2</v>
      </c>
      <c r="K68" s="116">
        <v>-2.5641025641025643</v>
      </c>
    </row>
    <row r="69" spans="1:11" ht="14.1" customHeight="1" x14ac:dyDescent="0.2">
      <c r="A69" s="306">
        <v>83</v>
      </c>
      <c r="B69" s="307" t="s">
        <v>304</v>
      </c>
      <c r="C69" s="308"/>
      <c r="D69" s="113">
        <v>3.8777243136144919</v>
      </c>
      <c r="E69" s="115">
        <v>274</v>
      </c>
      <c r="F69" s="114">
        <v>282</v>
      </c>
      <c r="G69" s="114">
        <v>291</v>
      </c>
      <c r="H69" s="114">
        <v>285</v>
      </c>
      <c r="I69" s="140">
        <v>294</v>
      </c>
      <c r="J69" s="115">
        <v>-20</v>
      </c>
      <c r="K69" s="116">
        <v>-6.8027210884353737</v>
      </c>
    </row>
    <row r="70" spans="1:11" ht="14.1" customHeight="1" x14ac:dyDescent="0.2">
      <c r="A70" s="306" t="s">
        <v>305</v>
      </c>
      <c r="B70" s="307" t="s">
        <v>306</v>
      </c>
      <c r="C70" s="308"/>
      <c r="D70" s="113">
        <v>2.1228417775261819</v>
      </c>
      <c r="E70" s="115">
        <v>150</v>
      </c>
      <c r="F70" s="114">
        <v>157</v>
      </c>
      <c r="G70" s="114">
        <v>166</v>
      </c>
      <c r="H70" s="114">
        <v>160</v>
      </c>
      <c r="I70" s="140">
        <v>164</v>
      </c>
      <c r="J70" s="115">
        <v>-14</v>
      </c>
      <c r="K70" s="116">
        <v>-8.536585365853659</v>
      </c>
    </row>
    <row r="71" spans="1:11" ht="14.1" customHeight="1" x14ac:dyDescent="0.2">
      <c r="A71" s="306"/>
      <c r="B71" s="307" t="s">
        <v>307</v>
      </c>
      <c r="C71" s="308"/>
      <c r="D71" s="113">
        <v>0.94820266062836112</v>
      </c>
      <c r="E71" s="115">
        <v>67</v>
      </c>
      <c r="F71" s="114">
        <v>69</v>
      </c>
      <c r="G71" s="114">
        <v>76</v>
      </c>
      <c r="H71" s="114">
        <v>67</v>
      </c>
      <c r="I71" s="140">
        <v>66</v>
      </c>
      <c r="J71" s="115">
        <v>1</v>
      </c>
      <c r="K71" s="116">
        <v>1.5151515151515151</v>
      </c>
    </row>
    <row r="72" spans="1:11" ht="14.1" customHeight="1" x14ac:dyDescent="0.2">
      <c r="A72" s="306">
        <v>84</v>
      </c>
      <c r="B72" s="307" t="s">
        <v>308</v>
      </c>
      <c r="C72" s="308"/>
      <c r="D72" s="113">
        <v>1.7265779790546278</v>
      </c>
      <c r="E72" s="115">
        <v>122</v>
      </c>
      <c r="F72" s="114">
        <v>123</v>
      </c>
      <c r="G72" s="114">
        <v>128</v>
      </c>
      <c r="H72" s="114">
        <v>133</v>
      </c>
      <c r="I72" s="140">
        <v>126</v>
      </c>
      <c r="J72" s="115">
        <v>-4</v>
      </c>
      <c r="K72" s="116">
        <v>-3.1746031746031744</v>
      </c>
    </row>
    <row r="73" spans="1:11" ht="14.1" customHeight="1" x14ac:dyDescent="0.2">
      <c r="A73" s="306" t="s">
        <v>309</v>
      </c>
      <c r="B73" s="307" t="s">
        <v>310</v>
      </c>
      <c r="C73" s="308"/>
      <c r="D73" s="113">
        <v>0.55193886215680721</v>
      </c>
      <c r="E73" s="115">
        <v>39</v>
      </c>
      <c r="F73" s="114">
        <v>43</v>
      </c>
      <c r="G73" s="114">
        <v>47</v>
      </c>
      <c r="H73" s="114">
        <v>57</v>
      </c>
      <c r="I73" s="140">
        <v>50</v>
      </c>
      <c r="J73" s="115">
        <v>-11</v>
      </c>
      <c r="K73" s="116">
        <v>-22</v>
      </c>
    </row>
    <row r="74" spans="1:11" ht="14.1" customHeight="1" x14ac:dyDescent="0.2">
      <c r="A74" s="306" t="s">
        <v>311</v>
      </c>
      <c r="B74" s="307" t="s">
        <v>312</v>
      </c>
      <c r="C74" s="308"/>
      <c r="D74" s="113">
        <v>8.4913671101047264E-2</v>
      </c>
      <c r="E74" s="115">
        <v>6</v>
      </c>
      <c r="F74" s="114">
        <v>6</v>
      </c>
      <c r="G74" s="114">
        <v>5</v>
      </c>
      <c r="H74" s="114">
        <v>5</v>
      </c>
      <c r="I74" s="140">
        <v>5</v>
      </c>
      <c r="J74" s="115">
        <v>1</v>
      </c>
      <c r="K74" s="116">
        <v>20</v>
      </c>
    </row>
    <row r="75" spans="1:11" ht="14.1" customHeight="1" x14ac:dyDescent="0.2">
      <c r="A75" s="306" t="s">
        <v>313</v>
      </c>
      <c r="B75" s="307" t="s">
        <v>314</v>
      </c>
      <c r="C75" s="308"/>
      <c r="D75" s="113">
        <v>4.2456835550523632E-2</v>
      </c>
      <c r="E75" s="115">
        <v>3</v>
      </c>
      <c r="F75" s="114">
        <v>3</v>
      </c>
      <c r="G75" s="114">
        <v>3</v>
      </c>
      <c r="H75" s="114">
        <v>3</v>
      </c>
      <c r="I75" s="140">
        <v>3</v>
      </c>
      <c r="J75" s="115">
        <v>0</v>
      </c>
      <c r="K75" s="116">
        <v>0</v>
      </c>
    </row>
    <row r="76" spans="1:11" ht="14.1" customHeight="1" x14ac:dyDescent="0.2">
      <c r="A76" s="306">
        <v>91</v>
      </c>
      <c r="B76" s="307" t="s">
        <v>315</v>
      </c>
      <c r="C76" s="308"/>
      <c r="D76" s="113">
        <v>0.66515709029153691</v>
      </c>
      <c r="E76" s="115">
        <v>47</v>
      </c>
      <c r="F76" s="114">
        <v>38</v>
      </c>
      <c r="G76" s="114">
        <v>35</v>
      </c>
      <c r="H76" s="114">
        <v>34</v>
      </c>
      <c r="I76" s="140">
        <v>33</v>
      </c>
      <c r="J76" s="115">
        <v>14</v>
      </c>
      <c r="K76" s="116">
        <v>42.424242424242422</v>
      </c>
    </row>
    <row r="77" spans="1:11" ht="14.1" customHeight="1" x14ac:dyDescent="0.2">
      <c r="A77" s="306">
        <v>92</v>
      </c>
      <c r="B77" s="307" t="s">
        <v>316</v>
      </c>
      <c r="C77" s="308"/>
      <c r="D77" s="113">
        <v>5.6609114067364845E-2</v>
      </c>
      <c r="E77" s="115">
        <v>4</v>
      </c>
      <c r="F77" s="114">
        <v>3</v>
      </c>
      <c r="G77" s="114">
        <v>5</v>
      </c>
      <c r="H77" s="114">
        <v>4</v>
      </c>
      <c r="I77" s="140">
        <v>4</v>
      </c>
      <c r="J77" s="115">
        <v>0</v>
      </c>
      <c r="K77" s="116">
        <v>0</v>
      </c>
    </row>
    <row r="78" spans="1:11" ht="14.1" customHeight="1" x14ac:dyDescent="0.2">
      <c r="A78" s="306">
        <v>93</v>
      </c>
      <c r="B78" s="307" t="s">
        <v>317</v>
      </c>
      <c r="C78" s="308"/>
      <c r="D78" s="113">
        <v>4.2456835550523632E-2</v>
      </c>
      <c r="E78" s="115">
        <v>3</v>
      </c>
      <c r="F78" s="114">
        <v>4</v>
      </c>
      <c r="G78" s="114">
        <v>4</v>
      </c>
      <c r="H78" s="114">
        <v>4</v>
      </c>
      <c r="I78" s="140">
        <v>4</v>
      </c>
      <c r="J78" s="115">
        <v>-1</v>
      </c>
      <c r="K78" s="116">
        <v>-25</v>
      </c>
    </row>
    <row r="79" spans="1:11" ht="14.1" customHeight="1" x14ac:dyDescent="0.2">
      <c r="A79" s="306">
        <v>94</v>
      </c>
      <c r="B79" s="307" t="s">
        <v>318</v>
      </c>
      <c r="C79" s="308"/>
      <c r="D79" s="113">
        <v>0.46702519105575996</v>
      </c>
      <c r="E79" s="115">
        <v>33</v>
      </c>
      <c r="F79" s="114">
        <v>52</v>
      </c>
      <c r="G79" s="114">
        <v>47</v>
      </c>
      <c r="H79" s="114">
        <v>38</v>
      </c>
      <c r="I79" s="140">
        <v>26</v>
      </c>
      <c r="J79" s="115">
        <v>7</v>
      </c>
      <c r="K79" s="116">
        <v>26.923076923076923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4.5287291253891873</v>
      </c>
      <c r="E81" s="143">
        <v>320</v>
      </c>
      <c r="F81" s="144">
        <v>330</v>
      </c>
      <c r="G81" s="144">
        <v>328</v>
      </c>
      <c r="H81" s="144">
        <v>334</v>
      </c>
      <c r="I81" s="145">
        <v>335</v>
      </c>
      <c r="J81" s="143">
        <v>-15</v>
      </c>
      <c r="K81" s="146">
        <v>-4.4776119402985071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1999</v>
      </c>
      <c r="G12" s="536">
        <v>1478</v>
      </c>
      <c r="H12" s="536">
        <v>2736</v>
      </c>
      <c r="I12" s="536">
        <v>1941</v>
      </c>
      <c r="J12" s="537">
        <v>2152</v>
      </c>
      <c r="K12" s="538">
        <v>-153</v>
      </c>
      <c r="L12" s="349">
        <v>-7.1096654275092934</v>
      </c>
    </row>
    <row r="13" spans="1:17" s="110" customFormat="1" ht="15" customHeight="1" x14ac:dyDescent="0.2">
      <c r="A13" s="350" t="s">
        <v>344</v>
      </c>
      <c r="B13" s="351" t="s">
        <v>345</v>
      </c>
      <c r="C13" s="347"/>
      <c r="D13" s="347"/>
      <c r="E13" s="348"/>
      <c r="F13" s="536">
        <v>1147</v>
      </c>
      <c r="G13" s="536">
        <v>809</v>
      </c>
      <c r="H13" s="536">
        <v>1595</v>
      </c>
      <c r="I13" s="536">
        <v>1217</v>
      </c>
      <c r="J13" s="537">
        <v>1405</v>
      </c>
      <c r="K13" s="538">
        <v>-258</v>
      </c>
      <c r="L13" s="349">
        <v>-18.362989323843415</v>
      </c>
    </row>
    <row r="14" spans="1:17" s="110" customFormat="1" ht="22.5" customHeight="1" x14ac:dyDescent="0.2">
      <c r="A14" s="350"/>
      <c r="B14" s="351" t="s">
        <v>346</v>
      </c>
      <c r="C14" s="347"/>
      <c r="D14" s="347"/>
      <c r="E14" s="348"/>
      <c r="F14" s="536">
        <v>852</v>
      </c>
      <c r="G14" s="536">
        <v>669</v>
      </c>
      <c r="H14" s="536">
        <v>1141</v>
      </c>
      <c r="I14" s="536">
        <v>724</v>
      </c>
      <c r="J14" s="537">
        <v>747</v>
      </c>
      <c r="K14" s="538">
        <v>105</v>
      </c>
      <c r="L14" s="349">
        <v>14.056224899598394</v>
      </c>
    </row>
    <row r="15" spans="1:17" s="110" customFormat="1" ht="15" customHeight="1" x14ac:dyDescent="0.2">
      <c r="A15" s="350" t="s">
        <v>347</v>
      </c>
      <c r="B15" s="351" t="s">
        <v>108</v>
      </c>
      <c r="C15" s="347"/>
      <c r="D15" s="347"/>
      <c r="E15" s="348"/>
      <c r="F15" s="536">
        <v>493</v>
      </c>
      <c r="G15" s="536">
        <v>331</v>
      </c>
      <c r="H15" s="536">
        <v>1268</v>
      </c>
      <c r="I15" s="536">
        <v>484</v>
      </c>
      <c r="J15" s="537">
        <v>554</v>
      </c>
      <c r="K15" s="538">
        <v>-61</v>
      </c>
      <c r="L15" s="349">
        <v>-11.010830324909747</v>
      </c>
    </row>
    <row r="16" spans="1:17" s="110" customFormat="1" ht="15" customHeight="1" x14ac:dyDescent="0.2">
      <c r="A16" s="350"/>
      <c r="B16" s="351" t="s">
        <v>109</v>
      </c>
      <c r="C16" s="347"/>
      <c r="D16" s="347"/>
      <c r="E16" s="348"/>
      <c r="F16" s="536">
        <v>1285</v>
      </c>
      <c r="G16" s="536">
        <v>1006</v>
      </c>
      <c r="H16" s="536">
        <v>1315</v>
      </c>
      <c r="I16" s="536">
        <v>1269</v>
      </c>
      <c r="J16" s="537">
        <v>1399</v>
      </c>
      <c r="K16" s="538">
        <v>-114</v>
      </c>
      <c r="L16" s="349">
        <v>-8.1486776268763403</v>
      </c>
    </row>
    <row r="17" spans="1:12" s="110" customFormat="1" ht="15" customHeight="1" x14ac:dyDescent="0.2">
      <c r="A17" s="350"/>
      <c r="B17" s="351" t="s">
        <v>110</v>
      </c>
      <c r="C17" s="347"/>
      <c r="D17" s="347"/>
      <c r="E17" s="348"/>
      <c r="F17" s="536">
        <v>201</v>
      </c>
      <c r="G17" s="536">
        <v>124</v>
      </c>
      <c r="H17" s="536">
        <v>134</v>
      </c>
      <c r="I17" s="536">
        <v>157</v>
      </c>
      <c r="J17" s="537">
        <v>172</v>
      </c>
      <c r="K17" s="538">
        <v>29</v>
      </c>
      <c r="L17" s="349">
        <v>16.86046511627907</v>
      </c>
    </row>
    <row r="18" spans="1:12" s="110" customFormat="1" ht="15" customHeight="1" x14ac:dyDescent="0.2">
      <c r="A18" s="350"/>
      <c r="B18" s="351" t="s">
        <v>111</v>
      </c>
      <c r="C18" s="347"/>
      <c r="D18" s="347"/>
      <c r="E18" s="348"/>
      <c r="F18" s="536">
        <v>20</v>
      </c>
      <c r="G18" s="536">
        <v>17</v>
      </c>
      <c r="H18" s="536">
        <v>19</v>
      </c>
      <c r="I18" s="536">
        <v>31</v>
      </c>
      <c r="J18" s="537">
        <v>27</v>
      </c>
      <c r="K18" s="538">
        <v>-7</v>
      </c>
      <c r="L18" s="349">
        <v>-25.925925925925927</v>
      </c>
    </row>
    <row r="19" spans="1:12" s="110" customFormat="1" ht="15" customHeight="1" x14ac:dyDescent="0.2">
      <c r="A19" s="118" t="s">
        <v>113</v>
      </c>
      <c r="B19" s="119" t="s">
        <v>181</v>
      </c>
      <c r="C19" s="347"/>
      <c r="D19" s="347"/>
      <c r="E19" s="348"/>
      <c r="F19" s="536">
        <v>1267</v>
      </c>
      <c r="G19" s="536">
        <v>924</v>
      </c>
      <c r="H19" s="536">
        <v>1976</v>
      </c>
      <c r="I19" s="536">
        <v>1354</v>
      </c>
      <c r="J19" s="537">
        <v>1571</v>
      </c>
      <c r="K19" s="538">
        <v>-304</v>
      </c>
      <c r="L19" s="349">
        <v>-19.350732017823042</v>
      </c>
    </row>
    <row r="20" spans="1:12" s="110" customFormat="1" ht="15" customHeight="1" x14ac:dyDescent="0.2">
      <c r="A20" s="118"/>
      <c r="B20" s="119" t="s">
        <v>182</v>
      </c>
      <c r="C20" s="347"/>
      <c r="D20" s="347"/>
      <c r="E20" s="348"/>
      <c r="F20" s="536">
        <v>732</v>
      </c>
      <c r="G20" s="536">
        <v>554</v>
      </c>
      <c r="H20" s="536">
        <v>760</v>
      </c>
      <c r="I20" s="536">
        <v>587</v>
      </c>
      <c r="J20" s="537">
        <v>581</v>
      </c>
      <c r="K20" s="538">
        <v>151</v>
      </c>
      <c r="L20" s="349">
        <v>25.989672977624785</v>
      </c>
    </row>
    <row r="21" spans="1:12" s="110" customFormat="1" ht="15" customHeight="1" x14ac:dyDescent="0.2">
      <c r="A21" s="118" t="s">
        <v>113</v>
      </c>
      <c r="B21" s="119" t="s">
        <v>116</v>
      </c>
      <c r="C21" s="347"/>
      <c r="D21" s="347"/>
      <c r="E21" s="348"/>
      <c r="F21" s="536">
        <v>1644</v>
      </c>
      <c r="G21" s="536">
        <v>1230</v>
      </c>
      <c r="H21" s="536">
        <v>2269</v>
      </c>
      <c r="I21" s="536">
        <v>1587</v>
      </c>
      <c r="J21" s="537">
        <v>1809</v>
      </c>
      <c r="K21" s="538">
        <v>-165</v>
      </c>
      <c r="L21" s="349">
        <v>-9.1210613598673298</v>
      </c>
    </row>
    <row r="22" spans="1:12" s="110" customFormat="1" ht="15" customHeight="1" x14ac:dyDescent="0.2">
      <c r="A22" s="118"/>
      <c r="B22" s="119" t="s">
        <v>117</v>
      </c>
      <c r="C22" s="347"/>
      <c r="D22" s="347"/>
      <c r="E22" s="348"/>
      <c r="F22" s="536">
        <v>351</v>
      </c>
      <c r="G22" s="536">
        <v>247</v>
      </c>
      <c r="H22" s="536">
        <v>462</v>
      </c>
      <c r="I22" s="536">
        <v>354</v>
      </c>
      <c r="J22" s="537">
        <v>342</v>
      </c>
      <c r="K22" s="538">
        <v>9</v>
      </c>
      <c r="L22" s="349">
        <v>2.6315789473684212</v>
      </c>
    </row>
    <row r="23" spans="1:12" s="110" customFormat="1" ht="15" customHeight="1" x14ac:dyDescent="0.2">
      <c r="A23" s="352" t="s">
        <v>347</v>
      </c>
      <c r="B23" s="353" t="s">
        <v>193</v>
      </c>
      <c r="C23" s="354"/>
      <c r="D23" s="354"/>
      <c r="E23" s="355"/>
      <c r="F23" s="539">
        <v>46</v>
      </c>
      <c r="G23" s="539">
        <v>71</v>
      </c>
      <c r="H23" s="539">
        <v>730</v>
      </c>
      <c r="I23" s="539">
        <v>41</v>
      </c>
      <c r="J23" s="540">
        <v>93</v>
      </c>
      <c r="K23" s="541">
        <v>-47</v>
      </c>
      <c r="L23" s="356">
        <v>-50.537634408602152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32.799999999999997</v>
      </c>
      <c r="G25" s="542">
        <v>34.299999999999997</v>
      </c>
      <c r="H25" s="542">
        <v>35</v>
      </c>
      <c r="I25" s="542">
        <v>32.700000000000003</v>
      </c>
      <c r="J25" s="542">
        <v>31.9</v>
      </c>
      <c r="K25" s="543" t="s">
        <v>349</v>
      </c>
      <c r="L25" s="364">
        <v>0.89999999999999858</v>
      </c>
    </row>
    <row r="26" spans="1:12" s="110" customFormat="1" ht="15" customHeight="1" x14ac:dyDescent="0.2">
      <c r="A26" s="365" t="s">
        <v>105</v>
      </c>
      <c r="B26" s="366" t="s">
        <v>345</v>
      </c>
      <c r="C26" s="362"/>
      <c r="D26" s="362"/>
      <c r="E26" s="363"/>
      <c r="F26" s="542">
        <v>35.5</v>
      </c>
      <c r="G26" s="542">
        <v>34.1</v>
      </c>
      <c r="H26" s="542">
        <v>36.700000000000003</v>
      </c>
      <c r="I26" s="542">
        <v>31.6</v>
      </c>
      <c r="J26" s="544">
        <v>30.6</v>
      </c>
      <c r="K26" s="543" t="s">
        <v>349</v>
      </c>
      <c r="L26" s="364">
        <v>4.8999999999999986</v>
      </c>
    </row>
    <row r="27" spans="1:12" s="110" customFormat="1" ht="15" customHeight="1" x14ac:dyDescent="0.2">
      <c r="A27" s="365"/>
      <c r="B27" s="366" t="s">
        <v>346</v>
      </c>
      <c r="C27" s="362"/>
      <c r="D27" s="362"/>
      <c r="E27" s="363"/>
      <c r="F27" s="542">
        <v>29.1</v>
      </c>
      <c r="G27" s="542">
        <v>34.4</v>
      </c>
      <c r="H27" s="542">
        <v>32.9</v>
      </c>
      <c r="I27" s="542">
        <v>34.700000000000003</v>
      </c>
      <c r="J27" s="542">
        <v>34.299999999999997</v>
      </c>
      <c r="K27" s="543" t="s">
        <v>349</v>
      </c>
      <c r="L27" s="364">
        <v>-5.1999999999999957</v>
      </c>
    </row>
    <row r="28" spans="1:12" s="110" customFormat="1" ht="15" customHeight="1" x14ac:dyDescent="0.2">
      <c r="A28" s="365" t="s">
        <v>113</v>
      </c>
      <c r="B28" s="366" t="s">
        <v>108</v>
      </c>
      <c r="C28" s="362"/>
      <c r="D28" s="362"/>
      <c r="E28" s="363"/>
      <c r="F28" s="542">
        <v>49.4</v>
      </c>
      <c r="G28" s="542">
        <v>47.8</v>
      </c>
      <c r="H28" s="542">
        <v>47.8</v>
      </c>
      <c r="I28" s="542">
        <v>49.4</v>
      </c>
      <c r="J28" s="542">
        <v>50.8</v>
      </c>
      <c r="K28" s="543" t="s">
        <v>349</v>
      </c>
      <c r="L28" s="364">
        <v>-1.3999999999999986</v>
      </c>
    </row>
    <row r="29" spans="1:12" s="110" customFormat="1" ht="11.25" x14ac:dyDescent="0.2">
      <c r="A29" s="365"/>
      <c r="B29" s="366" t="s">
        <v>109</v>
      </c>
      <c r="C29" s="362"/>
      <c r="D29" s="362"/>
      <c r="E29" s="363"/>
      <c r="F29" s="542">
        <v>29.5</v>
      </c>
      <c r="G29" s="542">
        <v>31.6</v>
      </c>
      <c r="H29" s="542">
        <v>31.3</v>
      </c>
      <c r="I29" s="542">
        <v>28.5</v>
      </c>
      <c r="J29" s="544">
        <v>26.3</v>
      </c>
      <c r="K29" s="543" t="s">
        <v>349</v>
      </c>
      <c r="L29" s="364">
        <v>3.1999999999999993</v>
      </c>
    </row>
    <row r="30" spans="1:12" s="110" customFormat="1" ht="15" customHeight="1" x14ac:dyDescent="0.2">
      <c r="A30" s="365"/>
      <c r="B30" s="366" t="s">
        <v>110</v>
      </c>
      <c r="C30" s="362"/>
      <c r="D30" s="362"/>
      <c r="E30" s="363"/>
      <c r="F30" s="542">
        <v>18.399999999999999</v>
      </c>
      <c r="G30" s="542">
        <v>24.2</v>
      </c>
      <c r="H30" s="542">
        <v>24.6</v>
      </c>
      <c r="I30" s="542">
        <v>21.7</v>
      </c>
      <c r="J30" s="542">
        <v>25.6</v>
      </c>
      <c r="K30" s="543" t="s">
        <v>349</v>
      </c>
      <c r="L30" s="364">
        <v>-7.2000000000000028</v>
      </c>
    </row>
    <row r="31" spans="1:12" s="110" customFormat="1" ht="15" customHeight="1" x14ac:dyDescent="0.2">
      <c r="A31" s="365"/>
      <c r="B31" s="366" t="s">
        <v>111</v>
      </c>
      <c r="C31" s="362"/>
      <c r="D31" s="362"/>
      <c r="E31" s="363"/>
      <c r="F31" s="542">
        <v>5</v>
      </c>
      <c r="G31" s="542">
        <v>47.1</v>
      </c>
      <c r="H31" s="542">
        <v>5.3</v>
      </c>
      <c r="I31" s="542">
        <v>25.8</v>
      </c>
      <c r="J31" s="542">
        <v>37</v>
      </c>
      <c r="K31" s="543" t="s">
        <v>349</v>
      </c>
      <c r="L31" s="364">
        <v>-32</v>
      </c>
    </row>
    <row r="32" spans="1:12" s="110" customFormat="1" ht="15" customHeight="1" x14ac:dyDescent="0.2">
      <c r="A32" s="367" t="s">
        <v>113</v>
      </c>
      <c r="B32" s="368" t="s">
        <v>181</v>
      </c>
      <c r="C32" s="362"/>
      <c r="D32" s="362"/>
      <c r="E32" s="363"/>
      <c r="F32" s="542">
        <v>30.9</v>
      </c>
      <c r="G32" s="542">
        <v>29.2</v>
      </c>
      <c r="H32" s="542">
        <v>34.799999999999997</v>
      </c>
      <c r="I32" s="542">
        <v>31.7</v>
      </c>
      <c r="J32" s="544">
        <v>29.1</v>
      </c>
      <c r="K32" s="543" t="s">
        <v>349</v>
      </c>
      <c r="L32" s="364">
        <v>1.7999999999999972</v>
      </c>
    </row>
    <row r="33" spans="1:12" s="110" customFormat="1" ht="15" customHeight="1" x14ac:dyDescent="0.2">
      <c r="A33" s="367"/>
      <c r="B33" s="368" t="s">
        <v>182</v>
      </c>
      <c r="C33" s="362"/>
      <c r="D33" s="362"/>
      <c r="E33" s="363"/>
      <c r="F33" s="542">
        <v>35.799999999999997</v>
      </c>
      <c r="G33" s="542">
        <v>42</v>
      </c>
      <c r="H33" s="542">
        <v>35.5</v>
      </c>
      <c r="I33" s="542">
        <v>35</v>
      </c>
      <c r="J33" s="542">
        <v>38.9</v>
      </c>
      <c r="K33" s="543" t="s">
        <v>349</v>
      </c>
      <c r="L33" s="364">
        <v>-3.1000000000000014</v>
      </c>
    </row>
    <row r="34" spans="1:12" s="369" customFormat="1" ht="15" customHeight="1" x14ac:dyDescent="0.2">
      <c r="A34" s="367" t="s">
        <v>113</v>
      </c>
      <c r="B34" s="368" t="s">
        <v>116</v>
      </c>
      <c r="C34" s="362"/>
      <c r="D34" s="362"/>
      <c r="E34" s="363"/>
      <c r="F34" s="542">
        <v>30.6</v>
      </c>
      <c r="G34" s="542">
        <v>34.5</v>
      </c>
      <c r="H34" s="542">
        <v>35.200000000000003</v>
      </c>
      <c r="I34" s="542">
        <v>31.8</v>
      </c>
      <c r="J34" s="542">
        <v>30.9</v>
      </c>
      <c r="K34" s="543" t="s">
        <v>349</v>
      </c>
      <c r="L34" s="364">
        <v>-0.29999999999999716</v>
      </c>
    </row>
    <row r="35" spans="1:12" s="369" customFormat="1" ht="11.25" x14ac:dyDescent="0.2">
      <c r="A35" s="370"/>
      <c r="B35" s="371" t="s">
        <v>117</v>
      </c>
      <c r="C35" s="372"/>
      <c r="D35" s="372"/>
      <c r="E35" s="373"/>
      <c r="F35" s="545">
        <v>43.1</v>
      </c>
      <c r="G35" s="545">
        <v>33.200000000000003</v>
      </c>
      <c r="H35" s="545">
        <v>34.299999999999997</v>
      </c>
      <c r="I35" s="545">
        <v>36.9</v>
      </c>
      <c r="J35" s="546">
        <v>36.9</v>
      </c>
      <c r="K35" s="547" t="s">
        <v>349</v>
      </c>
      <c r="L35" s="374">
        <v>6.2000000000000028</v>
      </c>
    </row>
    <row r="36" spans="1:12" s="369" customFormat="1" ht="15.95" customHeight="1" x14ac:dyDescent="0.2">
      <c r="A36" s="375" t="s">
        <v>350</v>
      </c>
      <c r="B36" s="376"/>
      <c r="C36" s="377"/>
      <c r="D36" s="376"/>
      <c r="E36" s="378"/>
      <c r="F36" s="548">
        <v>1945</v>
      </c>
      <c r="G36" s="548">
        <v>1395</v>
      </c>
      <c r="H36" s="548">
        <v>1927</v>
      </c>
      <c r="I36" s="548">
        <v>1885</v>
      </c>
      <c r="J36" s="548">
        <v>2049</v>
      </c>
      <c r="K36" s="549">
        <v>-104</v>
      </c>
      <c r="L36" s="380">
        <v>-5.0756466569058079</v>
      </c>
    </row>
    <row r="37" spans="1:12" s="369" customFormat="1" ht="15.95" customHeight="1" x14ac:dyDescent="0.2">
      <c r="A37" s="381"/>
      <c r="B37" s="382" t="s">
        <v>113</v>
      </c>
      <c r="C37" s="382" t="s">
        <v>351</v>
      </c>
      <c r="D37" s="382"/>
      <c r="E37" s="383"/>
      <c r="F37" s="548">
        <v>637</v>
      </c>
      <c r="G37" s="548">
        <v>478</v>
      </c>
      <c r="H37" s="548">
        <v>675</v>
      </c>
      <c r="I37" s="548">
        <v>617</v>
      </c>
      <c r="J37" s="548">
        <v>653</v>
      </c>
      <c r="K37" s="549">
        <v>-16</v>
      </c>
      <c r="L37" s="380">
        <v>-2.4502297090352219</v>
      </c>
    </row>
    <row r="38" spans="1:12" s="369" customFormat="1" ht="15.95" customHeight="1" x14ac:dyDescent="0.2">
      <c r="A38" s="381"/>
      <c r="B38" s="384" t="s">
        <v>105</v>
      </c>
      <c r="C38" s="384" t="s">
        <v>106</v>
      </c>
      <c r="D38" s="385"/>
      <c r="E38" s="383"/>
      <c r="F38" s="548">
        <v>1119</v>
      </c>
      <c r="G38" s="548">
        <v>756</v>
      </c>
      <c r="H38" s="548">
        <v>1091</v>
      </c>
      <c r="I38" s="548">
        <v>1182</v>
      </c>
      <c r="J38" s="550">
        <v>1335</v>
      </c>
      <c r="K38" s="549">
        <v>-216</v>
      </c>
      <c r="L38" s="380">
        <v>-16.179775280898877</v>
      </c>
    </row>
    <row r="39" spans="1:12" s="369" customFormat="1" ht="15.95" customHeight="1" x14ac:dyDescent="0.2">
      <c r="A39" s="381"/>
      <c r="B39" s="385"/>
      <c r="C39" s="382" t="s">
        <v>352</v>
      </c>
      <c r="D39" s="385"/>
      <c r="E39" s="383"/>
      <c r="F39" s="548">
        <v>397</v>
      </c>
      <c r="G39" s="548">
        <v>258</v>
      </c>
      <c r="H39" s="548">
        <v>400</v>
      </c>
      <c r="I39" s="548">
        <v>373</v>
      </c>
      <c r="J39" s="548">
        <v>408</v>
      </c>
      <c r="K39" s="549">
        <v>-11</v>
      </c>
      <c r="L39" s="380">
        <v>-2.6960784313725492</v>
      </c>
    </row>
    <row r="40" spans="1:12" s="369" customFormat="1" ht="15.95" customHeight="1" x14ac:dyDescent="0.2">
      <c r="A40" s="381"/>
      <c r="B40" s="384"/>
      <c r="C40" s="384" t="s">
        <v>107</v>
      </c>
      <c r="D40" s="385"/>
      <c r="E40" s="383"/>
      <c r="F40" s="548">
        <v>826</v>
      </c>
      <c r="G40" s="548">
        <v>639</v>
      </c>
      <c r="H40" s="548">
        <v>836</v>
      </c>
      <c r="I40" s="548">
        <v>703</v>
      </c>
      <c r="J40" s="548">
        <v>714</v>
      </c>
      <c r="K40" s="549">
        <v>112</v>
      </c>
      <c r="L40" s="380">
        <v>15.686274509803921</v>
      </c>
    </row>
    <row r="41" spans="1:12" s="369" customFormat="1" ht="24" customHeight="1" x14ac:dyDescent="0.2">
      <c r="A41" s="381"/>
      <c r="B41" s="385"/>
      <c r="C41" s="382" t="s">
        <v>352</v>
      </c>
      <c r="D41" s="385"/>
      <c r="E41" s="383"/>
      <c r="F41" s="548">
        <v>240</v>
      </c>
      <c r="G41" s="548">
        <v>220</v>
      </c>
      <c r="H41" s="548">
        <v>275</v>
      </c>
      <c r="I41" s="548">
        <v>244</v>
      </c>
      <c r="J41" s="550">
        <v>245</v>
      </c>
      <c r="K41" s="549">
        <v>-5</v>
      </c>
      <c r="L41" s="380">
        <v>-2.0408163265306123</v>
      </c>
    </row>
    <row r="42" spans="1:12" s="110" customFormat="1" ht="15" customHeight="1" x14ac:dyDescent="0.2">
      <c r="A42" s="381"/>
      <c r="B42" s="384" t="s">
        <v>113</v>
      </c>
      <c r="C42" s="384" t="s">
        <v>353</v>
      </c>
      <c r="D42" s="385"/>
      <c r="E42" s="383"/>
      <c r="F42" s="548">
        <v>453</v>
      </c>
      <c r="G42" s="548">
        <v>268</v>
      </c>
      <c r="H42" s="548">
        <v>523</v>
      </c>
      <c r="I42" s="548">
        <v>437</v>
      </c>
      <c r="J42" s="548">
        <v>461</v>
      </c>
      <c r="K42" s="549">
        <v>-8</v>
      </c>
      <c r="L42" s="380">
        <v>-1.735357917570499</v>
      </c>
    </row>
    <row r="43" spans="1:12" s="110" customFormat="1" ht="15" customHeight="1" x14ac:dyDescent="0.2">
      <c r="A43" s="381"/>
      <c r="B43" s="385"/>
      <c r="C43" s="382" t="s">
        <v>352</v>
      </c>
      <c r="D43" s="385"/>
      <c r="E43" s="383"/>
      <c r="F43" s="548">
        <v>224</v>
      </c>
      <c r="G43" s="548">
        <v>128</v>
      </c>
      <c r="H43" s="548">
        <v>250</v>
      </c>
      <c r="I43" s="548">
        <v>216</v>
      </c>
      <c r="J43" s="548">
        <v>234</v>
      </c>
      <c r="K43" s="549">
        <v>-10</v>
      </c>
      <c r="L43" s="380">
        <v>-4.2735042735042734</v>
      </c>
    </row>
    <row r="44" spans="1:12" s="110" customFormat="1" ht="15" customHeight="1" x14ac:dyDescent="0.2">
      <c r="A44" s="381"/>
      <c r="B44" s="384"/>
      <c r="C44" s="366" t="s">
        <v>109</v>
      </c>
      <c r="D44" s="385"/>
      <c r="E44" s="383"/>
      <c r="F44" s="548">
        <v>1271</v>
      </c>
      <c r="G44" s="548">
        <v>986</v>
      </c>
      <c r="H44" s="548">
        <v>1251</v>
      </c>
      <c r="I44" s="548">
        <v>1260</v>
      </c>
      <c r="J44" s="550">
        <v>1389</v>
      </c>
      <c r="K44" s="549">
        <v>-118</v>
      </c>
      <c r="L44" s="380">
        <v>-8.4953203743700509</v>
      </c>
    </row>
    <row r="45" spans="1:12" s="110" customFormat="1" ht="15" customHeight="1" x14ac:dyDescent="0.2">
      <c r="A45" s="381"/>
      <c r="B45" s="385"/>
      <c r="C45" s="382" t="s">
        <v>352</v>
      </c>
      <c r="D45" s="385"/>
      <c r="E45" s="383"/>
      <c r="F45" s="548">
        <v>375</v>
      </c>
      <c r="G45" s="548">
        <v>312</v>
      </c>
      <c r="H45" s="548">
        <v>391</v>
      </c>
      <c r="I45" s="548">
        <v>359</v>
      </c>
      <c r="J45" s="548">
        <v>365</v>
      </c>
      <c r="K45" s="549">
        <v>10</v>
      </c>
      <c r="L45" s="380">
        <v>2.7397260273972601</v>
      </c>
    </row>
    <row r="46" spans="1:12" s="110" customFormat="1" ht="15" customHeight="1" x14ac:dyDescent="0.2">
      <c r="A46" s="381"/>
      <c r="B46" s="384"/>
      <c r="C46" s="366" t="s">
        <v>110</v>
      </c>
      <c r="D46" s="385"/>
      <c r="E46" s="383"/>
      <c r="F46" s="548">
        <v>201</v>
      </c>
      <c r="G46" s="548">
        <v>124</v>
      </c>
      <c r="H46" s="548">
        <v>134</v>
      </c>
      <c r="I46" s="548">
        <v>157</v>
      </c>
      <c r="J46" s="548">
        <v>172</v>
      </c>
      <c r="K46" s="549">
        <v>29</v>
      </c>
      <c r="L46" s="380">
        <v>16.86046511627907</v>
      </c>
    </row>
    <row r="47" spans="1:12" s="110" customFormat="1" ht="15" customHeight="1" x14ac:dyDescent="0.2">
      <c r="A47" s="381"/>
      <c r="B47" s="385"/>
      <c r="C47" s="382" t="s">
        <v>352</v>
      </c>
      <c r="D47" s="385"/>
      <c r="E47" s="383"/>
      <c r="F47" s="548" t="s">
        <v>513</v>
      </c>
      <c r="G47" s="548">
        <v>30</v>
      </c>
      <c r="H47" s="548" t="s">
        <v>513</v>
      </c>
      <c r="I47" s="548">
        <v>34</v>
      </c>
      <c r="J47" s="550">
        <v>44</v>
      </c>
      <c r="K47" s="549" t="s">
        <v>513</v>
      </c>
      <c r="L47" s="380" t="s">
        <v>513</v>
      </c>
    </row>
    <row r="48" spans="1:12" s="110" customFormat="1" ht="15" customHeight="1" x14ac:dyDescent="0.2">
      <c r="A48" s="381"/>
      <c r="B48" s="385"/>
      <c r="C48" s="366" t="s">
        <v>111</v>
      </c>
      <c r="D48" s="386"/>
      <c r="E48" s="387"/>
      <c r="F48" s="548">
        <v>20</v>
      </c>
      <c r="G48" s="548">
        <v>17</v>
      </c>
      <c r="H48" s="548">
        <v>19</v>
      </c>
      <c r="I48" s="548">
        <v>31</v>
      </c>
      <c r="J48" s="548">
        <v>27</v>
      </c>
      <c r="K48" s="549">
        <v>-7</v>
      </c>
      <c r="L48" s="380">
        <v>-25.925925925925927</v>
      </c>
    </row>
    <row r="49" spans="1:12" s="110" customFormat="1" ht="15" customHeight="1" x14ac:dyDescent="0.2">
      <c r="A49" s="381"/>
      <c r="B49" s="385"/>
      <c r="C49" s="382" t="s">
        <v>352</v>
      </c>
      <c r="D49" s="385"/>
      <c r="E49" s="383"/>
      <c r="F49" s="548" t="s">
        <v>513</v>
      </c>
      <c r="G49" s="548">
        <v>8</v>
      </c>
      <c r="H49" s="548" t="s">
        <v>513</v>
      </c>
      <c r="I49" s="548">
        <v>8</v>
      </c>
      <c r="J49" s="548">
        <v>10</v>
      </c>
      <c r="K49" s="549" t="s">
        <v>513</v>
      </c>
      <c r="L49" s="380" t="s">
        <v>513</v>
      </c>
    </row>
    <row r="50" spans="1:12" s="110" customFormat="1" ht="15" customHeight="1" x14ac:dyDescent="0.2">
      <c r="A50" s="381"/>
      <c r="B50" s="384" t="s">
        <v>113</v>
      </c>
      <c r="C50" s="382" t="s">
        <v>181</v>
      </c>
      <c r="D50" s="385"/>
      <c r="E50" s="383"/>
      <c r="F50" s="548" t="s">
        <v>513</v>
      </c>
      <c r="G50" s="548">
        <v>848</v>
      </c>
      <c r="H50" s="548" t="s">
        <v>513</v>
      </c>
      <c r="I50" s="548">
        <v>1302</v>
      </c>
      <c r="J50" s="550">
        <v>1470</v>
      </c>
      <c r="K50" s="549" t="s">
        <v>513</v>
      </c>
      <c r="L50" s="380" t="s">
        <v>513</v>
      </c>
    </row>
    <row r="51" spans="1:12" s="110" customFormat="1" ht="15" customHeight="1" x14ac:dyDescent="0.2">
      <c r="A51" s="381"/>
      <c r="B51" s="385"/>
      <c r="C51" s="382" t="s">
        <v>352</v>
      </c>
      <c r="D51" s="385"/>
      <c r="E51" s="383"/>
      <c r="F51" s="548">
        <v>376</v>
      </c>
      <c r="G51" s="548">
        <v>248</v>
      </c>
      <c r="H51" s="548">
        <v>413</v>
      </c>
      <c r="I51" s="548">
        <v>413</v>
      </c>
      <c r="J51" s="548">
        <v>428</v>
      </c>
      <c r="K51" s="549">
        <v>-52</v>
      </c>
      <c r="L51" s="380">
        <v>-12.149532710280374</v>
      </c>
    </row>
    <row r="52" spans="1:12" s="110" customFormat="1" ht="15" customHeight="1" x14ac:dyDescent="0.2">
      <c r="A52" s="381"/>
      <c r="B52" s="384"/>
      <c r="C52" s="382" t="s">
        <v>182</v>
      </c>
      <c r="D52" s="385"/>
      <c r="E52" s="383"/>
      <c r="F52" s="548">
        <v>729</v>
      </c>
      <c r="G52" s="548">
        <v>547</v>
      </c>
      <c r="H52" s="548">
        <v>739</v>
      </c>
      <c r="I52" s="548">
        <v>583</v>
      </c>
      <c r="J52" s="548">
        <v>579</v>
      </c>
      <c r="K52" s="549">
        <v>150</v>
      </c>
      <c r="L52" s="380">
        <v>25.906735751295336</v>
      </c>
    </row>
    <row r="53" spans="1:12" s="269" customFormat="1" ht="11.25" customHeight="1" x14ac:dyDescent="0.2">
      <c r="A53" s="381"/>
      <c r="B53" s="385"/>
      <c r="C53" s="382" t="s">
        <v>352</v>
      </c>
      <c r="D53" s="385"/>
      <c r="E53" s="383"/>
      <c r="F53" s="548">
        <v>261</v>
      </c>
      <c r="G53" s="548">
        <v>230</v>
      </c>
      <c r="H53" s="548">
        <v>262</v>
      </c>
      <c r="I53" s="548">
        <v>204</v>
      </c>
      <c r="J53" s="550">
        <v>225</v>
      </c>
      <c r="K53" s="549">
        <v>36</v>
      </c>
      <c r="L53" s="380">
        <v>16</v>
      </c>
    </row>
    <row r="54" spans="1:12" s="151" customFormat="1" ht="12.75" customHeight="1" x14ac:dyDescent="0.2">
      <c r="A54" s="381"/>
      <c r="B54" s="384" t="s">
        <v>113</v>
      </c>
      <c r="C54" s="384" t="s">
        <v>116</v>
      </c>
      <c r="D54" s="385"/>
      <c r="E54" s="383"/>
      <c r="F54" s="548">
        <v>1601</v>
      </c>
      <c r="G54" s="548">
        <v>1159</v>
      </c>
      <c r="H54" s="548">
        <v>1510</v>
      </c>
      <c r="I54" s="548">
        <v>1538</v>
      </c>
      <c r="J54" s="548">
        <v>1717</v>
      </c>
      <c r="K54" s="549">
        <v>-116</v>
      </c>
      <c r="L54" s="380">
        <v>-6.7559697146185202</v>
      </c>
    </row>
    <row r="55" spans="1:12" ht="11.25" x14ac:dyDescent="0.2">
      <c r="A55" s="381"/>
      <c r="B55" s="385"/>
      <c r="C55" s="382" t="s">
        <v>352</v>
      </c>
      <c r="D55" s="385"/>
      <c r="E55" s="383"/>
      <c r="F55" s="548">
        <v>490</v>
      </c>
      <c r="G55" s="548">
        <v>400</v>
      </c>
      <c r="H55" s="548">
        <v>532</v>
      </c>
      <c r="I55" s="548">
        <v>489</v>
      </c>
      <c r="J55" s="548">
        <v>531</v>
      </c>
      <c r="K55" s="549">
        <v>-41</v>
      </c>
      <c r="L55" s="380">
        <v>-7.7212806026365346</v>
      </c>
    </row>
    <row r="56" spans="1:12" ht="14.25" customHeight="1" x14ac:dyDescent="0.2">
      <c r="A56" s="381"/>
      <c r="B56" s="385"/>
      <c r="C56" s="384" t="s">
        <v>117</v>
      </c>
      <c r="D56" s="385"/>
      <c r="E56" s="383"/>
      <c r="F56" s="548">
        <v>341</v>
      </c>
      <c r="G56" s="548">
        <v>235</v>
      </c>
      <c r="H56" s="548">
        <v>414</v>
      </c>
      <c r="I56" s="548">
        <v>347</v>
      </c>
      <c r="J56" s="548">
        <v>331</v>
      </c>
      <c r="K56" s="549">
        <v>10</v>
      </c>
      <c r="L56" s="380">
        <v>3.0211480362537766</v>
      </c>
    </row>
    <row r="57" spans="1:12" ht="18.75" customHeight="1" x14ac:dyDescent="0.2">
      <c r="A57" s="388"/>
      <c r="B57" s="389"/>
      <c r="C57" s="390" t="s">
        <v>352</v>
      </c>
      <c r="D57" s="389"/>
      <c r="E57" s="391"/>
      <c r="F57" s="551">
        <v>147</v>
      </c>
      <c r="G57" s="552">
        <v>78</v>
      </c>
      <c r="H57" s="552">
        <v>142</v>
      </c>
      <c r="I57" s="552">
        <v>128</v>
      </c>
      <c r="J57" s="552">
        <v>122</v>
      </c>
      <c r="K57" s="553">
        <f t="shared" ref="K57" si="0">IF(OR(F57=".",J57=".")=TRUE,".",IF(OR(F57="*",J57="*")=TRUE,"*",IF(AND(F57="-",J57="-")=TRUE,"-",IF(AND(ISNUMBER(J57),ISNUMBER(F57))=TRUE,IF(F57-J57=0,0,F57-J57),IF(ISNUMBER(F57)=TRUE,F57,-J57)))))</f>
        <v>25</v>
      </c>
      <c r="L57" s="392">
        <f t="shared" ref="L57" si="1">IF(K57 =".",".",IF(K57 ="*","*",IF(K57="-","-",IF(K57=0,0,IF(OR(J57="-",J57=".",F57="-",F57=".")=TRUE,"X",IF(J57=0,"0,0",IF(ABS(K57*100/J57)&gt;250,".X",(K57*100/J57))))))))</f>
        <v>20.491803278688526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1999</v>
      </c>
      <c r="E11" s="114">
        <v>1478</v>
      </c>
      <c r="F11" s="114">
        <v>2736</v>
      </c>
      <c r="G11" s="114">
        <v>1941</v>
      </c>
      <c r="H11" s="140">
        <v>2152</v>
      </c>
      <c r="I11" s="115">
        <v>-153</v>
      </c>
      <c r="J11" s="116">
        <v>-7.1096654275092934</v>
      </c>
    </row>
    <row r="12" spans="1:15" s="110" customFormat="1" ht="24.95" customHeight="1" x14ac:dyDescent="0.2">
      <c r="A12" s="193" t="s">
        <v>132</v>
      </c>
      <c r="B12" s="194" t="s">
        <v>133</v>
      </c>
      <c r="C12" s="113">
        <v>2.9014507253626816</v>
      </c>
      <c r="D12" s="115">
        <v>58</v>
      </c>
      <c r="E12" s="114">
        <v>30</v>
      </c>
      <c r="F12" s="114">
        <v>103</v>
      </c>
      <c r="G12" s="114">
        <v>55</v>
      </c>
      <c r="H12" s="140">
        <v>63</v>
      </c>
      <c r="I12" s="115">
        <v>-5</v>
      </c>
      <c r="J12" s="116">
        <v>-7.9365079365079367</v>
      </c>
    </row>
    <row r="13" spans="1:15" s="110" customFormat="1" ht="24.95" customHeight="1" x14ac:dyDescent="0.2">
      <c r="A13" s="193" t="s">
        <v>134</v>
      </c>
      <c r="B13" s="199" t="s">
        <v>214</v>
      </c>
      <c r="C13" s="113">
        <v>2.0010005002501252</v>
      </c>
      <c r="D13" s="115">
        <v>40</v>
      </c>
      <c r="E13" s="114">
        <v>22</v>
      </c>
      <c r="F13" s="114">
        <v>39</v>
      </c>
      <c r="G13" s="114">
        <v>16</v>
      </c>
      <c r="H13" s="140">
        <v>33</v>
      </c>
      <c r="I13" s="115">
        <v>7</v>
      </c>
      <c r="J13" s="116">
        <v>21.212121212121211</v>
      </c>
    </row>
    <row r="14" spans="1:15" s="287" customFormat="1" ht="24.95" customHeight="1" x14ac:dyDescent="0.2">
      <c r="A14" s="193" t="s">
        <v>215</v>
      </c>
      <c r="B14" s="199" t="s">
        <v>137</v>
      </c>
      <c r="C14" s="113">
        <v>12.706353176588294</v>
      </c>
      <c r="D14" s="115">
        <v>254</v>
      </c>
      <c r="E14" s="114">
        <v>341</v>
      </c>
      <c r="F14" s="114">
        <v>501</v>
      </c>
      <c r="G14" s="114">
        <v>473</v>
      </c>
      <c r="H14" s="140">
        <v>544</v>
      </c>
      <c r="I14" s="115">
        <v>-290</v>
      </c>
      <c r="J14" s="116">
        <v>-53.308823529411768</v>
      </c>
      <c r="K14" s="110"/>
      <c r="L14" s="110"/>
      <c r="M14" s="110"/>
      <c r="N14" s="110"/>
      <c r="O14" s="110"/>
    </row>
    <row r="15" spans="1:15" s="110" customFormat="1" ht="24.95" customHeight="1" x14ac:dyDescent="0.2">
      <c r="A15" s="193" t="s">
        <v>216</v>
      </c>
      <c r="B15" s="199" t="s">
        <v>217</v>
      </c>
      <c r="C15" s="113">
        <v>1.2006003001500751</v>
      </c>
      <c r="D15" s="115">
        <v>24</v>
      </c>
      <c r="E15" s="114">
        <v>26</v>
      </c>
      <c r="F15" s="114">
        <v>58</v>
      </c>
      <c r="G15" s="114">
        <v>42</v>
      </c>
      <c r="H15" s="140">
        <v>57</v>
      </c>
      <c r="I15" s="115">
        <v>-33</v>
      </c>
      <c r="J15" s="116">
        <v>-57.89473684210526</v>
      </c>
    </row>
    <row r="16" spans="1:15" s="287" customFormat="1" ht="24.95" customHeight="1" x14ac:dyDescent="0.2">
      <c r="A16" s="193" t="s">
        <v>218</v>
      </c>
      <c r="B16" s="199" t="s">
        <v>141</v>
      </c>
      <c r="C16" s="113">
        <v>9.6548274137068528</v>
      </c>
      <c r="D16" s="115">
        <v>193</v>
      </c>
      <c r="E16" s="114">
        <v>272</v>
      </c>
      <c r="F16" s="114">
        <v>342</v>
      </c>
      <c r="G16" s="114">
        <v>366</v>
      </c>
      <c r="H16" s="140">
        <v>455</v>
      </c>
      <c r="I16" s="115">
        <v>-262</v>
      </c>
      <c r="J16" s="116">
        <v>-57.582417582417584</v>
      </c>
      <c r="K16" s="110"/>
      <c r="L16" s="110"/>
      <c r="M16" s="110"/>
      <c r="N16" s="110"/>
      <c r="O16" s="110"/>
    </row>
    <row r="17" spans="1:15" s="110" customFormat="1" ht="24.95" customHeight="1" x14ac:dyDescent="0.2">
      <c r="A17" s="193" t="s">
        <v>142</v>
      </c>
      <c r="B17" s="199" t="s">
        <v>220</v>
      </c>
      <c r="C17" s="113">
        <v>1.8509254627313656</v>
      </c>
      <c r="D17" s="115">
        <v>37</v>
      </c>
      <c r="E17" s="114">
        <v>43</v>
      </c>
      <c r="F17" s="114">
        <v>101</v>
      </c>
      <c r="G17" s="114">
        <v>65</v>
      </c>
      <c r="H17" s="140">
        <v>32</v>
      </c>
      <c r="I17" s="115">
        <v>5</v>
      </c>
      <c r="J17" s="116">
        <v>15.625</v>
      </c>
    </row>
    <row r="18" spans="1:15" s="287" customFormat="1" ht="24.95" customHeight="1" x14ac:dyDescent="0.2">
      <c r="A18" s="201" t="s">
        <v>144</v>
      </c>
      <c r="B18" s="202" t="s">
        <v>145</v>
      </c>
      <c r="C18" s="113">
        <v>10.605302651325664</v>
      </c>
      <c r="D18" s="115">
        <v>212</v>
      </c>
      <c r="E18" s="114">
        <v>88</v>
      </c>
      <c r="F18" s="114">
        <v>272</v>
      </c>
      <c r="G18" s="114">
        <v>150</v>
      </c>
      <c r="H18" s="140">
        <v>183</v>
      </c>
      <c r="I18" s="115">
        <v>29</v>
      </c>
      <c r="J18" s="116">
        <v>15.846994535519126</v>
      </c>
      <c r="K18" s="110"/>
      <c r="L18" s="110"/>
      <c r="M18" s="110"/>
      <c r="N18" s="110"/>
      <c r="O18" s="110"/>
    </row>
    <row r="19" spans="1:15" s="110" customFormat="1" ht="24.95" customHeight="1" x14ac:dyDescent="0.2">
      <c r="A19" s="193" t="s">
        <v>146</v>
      </c>
      <c r="B19" s="199" t="s">
        <v>147</v>
      </c>
      <c r="C19" s="113">
        <v>13.556778389194598</v>
      </c>
      <c r="D19" s="115">
        <v>271</v>
      </c>
      <c r="E19" s="114">
        <v>188</v>
      </c>
      <c r="F19" s="114">
        <v>314</v>
      </c>
      <c r="G19" s="114">
        <v>176</v>
      </c>
      <c r="H19" s="140">
        <v>155</v>
      </c>
      <c r="I19" s="115">
        <v>116</v>
      </c>
      <c r="J19" s="116">
        <v>74.838709677419359</v>
      </c>
    </row>
    <row r="20" spans="1:15" s="287" customFormat="1" ht="24.95" customHeight="1" x14ac:dyDescent="0.2">
      <c r="A20" s="193" t="s">
        <v>148</v>
      </c>
      <c r="B20" s="199" t="s">
        <v>149</v>
      </c>
      <c r="C20" s="113">
        <v>7.8039019509754874</v>
      </c>
      <c r="D20" s="115">
        <v>156</v>
      </c>
      <c r="E20" s="114">
        <v>143</v>
      </c>
      <c r="F20" s="114">
        <v>231</v>
      </c>
      <c r="G20" s="114">
        <v>203</v>
      </c>
      <c r="H20" s="140">
        <v>256</v>
      </c>
      <c r="I20" s="115">
        <v>-100</v>
      </c>
      <c r="J20" s="116">
        <v>-39.0625</v>
      </c>
      <c r="K20" s="110"/>
      <c r="L20" s="110"/>
      <c r="M20" s="110"/>
      <c r="N20" s="110"/>
      <c r="O20" s="110"/>
    </row>
    <row r="21" spans="1:15" s="110" customFormat="1" ht="24.95" customHeight="1" x14ac:dyDescent="0.2">
      <c r="A21" s="201" t="s">
        <v>150</v>
      </c>
      <c r="B21" s="202" t="s">
        <v>151</v>
      </c>
      <c r="C21" s="113">
        <v>6.1530765382691346</v>
      </c>
      <c r="D21" s="115">
        <v>123</v>
      </c>
      <c r="E21" s="114">
        <v>73</v>
      </c>
      <c r="F21" s="114">
        <v>147</v>
      </c>
      <c r="G21" s="114">
        <v>148</v>
      </c>
      <c r="H21" s="140">
        <v>157</v>
      </c>
      <c r="I21" s="115">
        <v>-34</v>
      </c>
      <c r="J21" s="116">
        <v>-21.656050955414013</v>
      </c>
    </row>
    <row r="22" spans="1:15" s="110" customFormat="1" ht="24.95" customHeight="1" x14ac:dyDescent="0.2">
      <c r="A22" s="201" t="s">
        <v>152</v>
      </c>
      <c r="B22" s="199" t="s">
        <v>153</v>
      </c>
      <c r="C22" s="113">
        <v>0.20010005002501249</v>
      </c>
      <c r="D22" s="115">
        <v>4</v>
      </c>
      <c r="E22" s="114" t="s">
        <v>513</v>
      </c>
      <c r="F22" s="114">
        <v>11</v>
      </c>
      <c r="G22" s="114">
        <v>15</v>
      </c>
      <c r="H22" s="140">
        <v>8</v>
      </c>
      <c r="I22" s="115">
        <v>-4</v>
      </c>
      <c r="J22" s="116">
        <v>-50</v>
      </c>
    </row>
    <row r="23" spans="1:15" s="110" customFormat="1" ht="24.95" customHeight="1" x14ac:dyDescent="0.2">
      <c r="A23" s="193" t="s">
        <v>154</v>
      </c>
      <c r="B23" s="199" t="s">
        <v>155</v>
      </c>
      <c r="C23" s="113">
        <v>0.55027513756878443</v>
      </c>
      <c r="D23" s="115">
        <v>11</v>
      </c>
      <c r="E23" s="114" t="s">
        <v>513</v>
      </c>
      <c r="F23" s="114">
        <v>24</v>
      </c>
      <c r="G23" s="114">
        <v>13</v>
      </c>
      <c r="H23" s="140">
        <v>29</v>
      </c>
      <c r="I23" s="115">
        <v>-18</v>
      </c>
      <c r="J23" s="116">
        <v>-62.068965517241381</v>
      </c>
    </row>
    <row r="24" spans="1:15" s="110" customFormat="1" ht="24.95" customHeight="1" x14ac:dyDescent="0.2">
      <c r="A24" s="193" t="s">
        <v>156</v>
      </c>
      <c r="B24" s="199" t="s">
        <v>221</v>
      </c>
      <c r="C24" s="113">
        <v>3.1015507753876936</v>
      </c>
      <c r="D24" s="115">
        <v>62</v>
      </c>
      <c r="E24" s="114">
        <v>26</v>
      </c>
      <c r="F24" s="114">
        <v>69</v>
      </c>
      <c r="G24" s="114">
        <v>46</v>
      </c>
      <c r="H24" s="140">
        <v>64</v>
      </c>
      <c r="I24" s="115">
        <v>-2</v>
      </c>
      <c r="J24" s="116">
        <v>-3.125</v>
      </c>
    </row>
    <row r="25" spans="1:15" s="110" customFormat="1" ht="24.95" customHeight="1" x14ac:dyDescent="0.2">
      <c r="A25" s="193" t="s">
        <v>222</v>
      </c>
      <c r="B25" s="204" t="s">
        <v>159</v>
      </c>
      <c r="C25" s="113">
        <v>6.7033516758379186</v>
      </c>
      <c r="D25" s="115">
        <v>134</v>
      </c>
      <c r="E25" s="114">
        <v>96</v>
      </c>
      <c r="F25" s="114">
        <v>140</v>
      </c>
      <c r="G25" s="114">
        <v>128</v>
      </c>
      <c r="H25" s="140">
        <v>126</v>
      </c>
      <c r="I25" s="115">
        <v>8</v>
      </c>
      <c r="J25" s="116">
        <v>6.3492063492063489</v>
      </c>
    </row>
    <row r="26" spans="1:15" s="110" customFormat="1" ht="24.95" customHeight="1" x14ac:dyDescent="0.2">
      <c r="A26" s="201">
        <v>782.78300000000002</v>
      </c>
      <c r="B26" s="203" t="s">
        <v>160</v>
      </c>
      <c r="C26" s="113">
        <v>4.9524762381190595</v>
      </c>
      <c r="D26" s="115">
        <v>99</v>
      </c>
      <c r="E26" s="114">
        <v>45</v>
      </c>
      <c r="F26" s="114">
        <v>145</v>
      </c>
      <c r="G26" s="114">
        <v>125</v>
      </c>
      <c r="H26" s="140">
        <v>121</v>
      </c>
      <c r="I26" s="115">
        <v>-22</v>
      </c>
      <c r="J26" s="116">
        <v>-18.181818181818183</v>
      </c>
    </row>
    <row r="27" spans="1:15" s="110" customFormat="1" ht="24.95" customHeight="1" x14ac:dyDescent="0.2">
      <c r="A27" s="193" t="s">
        <v>161</v>
      </c>
      <c r="B27" s="199" t="s">
        <v>162</v>
      </c>
      <c r="C27" s="113">
        <v>3.3516758379189593</v>
      </c>
      <c r="D27" s="115">
        <v>67</v>
      </c>
      <c r="E27" s="114">
        <v>66</v>
      </c>
      <c r="F27" s="114">
        <v>120</v>
      </c>
      <c r="G27" s="114">
        <v>77</v>
      </c>
      <c r="H27" s="140">
        <v>69</v>
      </c>
      <c r="I27" s="115">
        <v>-2</v>
      </c>
      <c r="J27" s="116">
        <v>-2.8985507246376812</v>
      </c>
    </row>
    <row r="28" spans="1:15" s="110" customFormat="1" ht="24.95" customHeight="1" x14ac:dyDescent="0.2">
      <c r="A28" s="193" t="s">
        <v>163</v>
      </c>
      <c r="B28" s="199" t="s">
        <v>164</v>
      </c>
      <c r="C28" s="113">
        <v>2.3511755877938971</v>
      </c>
      <c r="D28" s="115">
        <v>47</v>
      </c>
      <c r="E28" s="114">
        <v>28</v>
      </c>
      <c r="F28" s="114">
        <v>84</v>
      </c>
      <c r="G28" s="114">
        <v>29</v>
      </c>
      <c r="H28" s="140">
        <v>32</v>
      </c>
      <c r="I28" s="115">
        <v>15</v>
      </c>
      <c r="J28" s="116">
        <v>46.875</v>
      </c>
    </row>
    <row r="29" spans="1:15" s="110" customFormat="1" ht="24.95" customHeight="1" x14ac:dyDescent="0.2">
      <c r="A29" s="193">
        <v>86</v>
      </c>
      <c r="B29" s="199" t="s">
        <v>165</v>
      </c>
      <c r="C29" s="113">
        <v>5.2026013006503256</v>
      </c>
      <c r="D29" s="115">
        <v>104</v>
      </c>
      <c r="E29" s="114">
        <v>76</v>
      </c>
      <c r="F29" s="114">
        <v>102</v>
      </c>
      <c r="G29" s="114">
        <v>72</v>
      </c>
      <c r="H29" s="140">
        <v>71</v>
      </c>
      <c r="I29" s="115">
        <v>33</v>
      </c>
      <c r="J29" s="116">
        <v>46.478873239436616</v>
      </c>
    </row>
    <row r="30" spans="1:15" s="110" customFormat="1" ht="24.95" customHeight="1" x14ac:dyDescent="0.2">
      <c r="A30" s="193">
        <v>87.88</v>
      </c>
      <c r="B30" s="204" t="s">
        <v>166</v>
      </c>
      <c r="C30" s="113">
        <v>13.75687843921961</v>
      </c>
      <c r="D30" s="115">
        <v>275</v>
      </c>
      <c r="E30" s="114">
        <v>185</v>
      </c>
      <c r="F30" s="114">
        <v>328</v>
      </c>
      <c r="G30" s="114">
        <v>136</v>
      </c>
      <c r="H30" s="140">
        <v>151</v>
      </c>
      <c r="I30" s="115">
        <v>124</v>
      </c>
      <c r="J30" s="116">
        <v>82.119205298013242</v>
      </c>
    </row>
    <row r="31" spans="1:15" s="110" customFormat="1" ht="24.95" customHeight="1" x14ac:dyDescent="0.2">
      <c r="A31" s="193" t="s">
        <v>167</v>
      </c>
      <c r="B31" s="199" t="s">
        <v>168</v>
      </c>
      <c r="C31" s="113">
        <v>4.1020510255127567</v>
      </c>
      <c r="D31" s="115">
        <v>82</v>
      </c>
      <c r="E31" s="114">
        <v>62</v>
      </c>
      <c r="F31" s="114">
        <v>106</v>
      </c>
      <c r="G31" s="114">
        <v>79</v>
      </c>
      <c r="H31" s="140">
        <v>90</v>
      </c>
      <c r="I31" s="115">
        <v>-8</v>
      </c>
      <c r="J31" s="116">
        <v>-8.8888888888888893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2.9014507253626816</v>
      </c>
      <c r="D34" s="115">
        <v>58</v>
      </c>
      <c r="E34" s="114">
        <v>30</v>
      </c>
      <c r="F34" s="114">
        <v>103</v>
      </c>
      <c r="G34" s="114">
        <v>55</v>
      </c>
      <c r="H34" s="140">
        <v>63</v>
      </c>
      <c r="I34" s="115">
        <v>-5</v>
      </c>
      <c r="J34" s="116">
        <v>-7.9365079365079367</v>
      </c>
    </row>
    <row r="35" spans="1:10" s="110" customFormat="1" ht="24.95" customHeight="1" x14ac:dyDescent="0.2">
      <c r="A35" s="292" t="s">
        <v>171</v>
      </c>
      <c r="B35" s="293" t="s">
        <v>172</v>
      </c>
      <c r="C35" s="113">
        <v>25.312656328164081</v>
      </c>
      <c r="D35" s="115">
        <v>506</v>
      </c>
      <c r="E35" s="114">
        <v>451</v>
      </c>
      <c r="F35" s="114">
        <v>812</v>
      </c>
      <c r="G35" s="114">
        <v>639</v>
      </c>
      <c r="H35" s="140">
        <v>760</v>
      </c>
      <c r="I35" s="115">
        <v>-254</v>
      </c>
      <c r="J35" s="116">
        <v>-33.421052631578945</v>
      </c>
    </row>
    <row r="36" spans="1:10" s="110" customFormat="1" ht="24.95" customHeight="1" x14ac:dyDescent="0.2">
      <c r="A36" s="294" t="s">
        <v>173</v>
      </c>
      <c r="B36" s="295" t="s">
        <v>174</v>
      </c>
      <c r="C36" s="125">
        <v>71.78589294647324</v>
      </c>
      <c r="D36" s="143">
        <v>1435</v>
      </c>
      <c r="E36" s="144">
        <v>997</v>
      </c>
      <c r="F36" s="144">
        <v>1821</v>
      </c>
      <c r="G36" s="144">
        <v>1247</v>
      </c>
      <c r="H36" s="145">
        <v>1329</v>
      </c>
      <c r="I36" s="143">
        <v>106</v>
      </c>
      <c r="J36" s="146">
        <v>7.975921745673439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1999</v>
      </c>
      <c r="F11" s="264">
        <v>1478</v>
      </c>
      <c r="G11" s="264">
        <v>2736</v>
      </c>
      <c r="H11" s="264">
        <v>1941</v>
      </c>
      <c r="I11" s="265">
        <v>2152</v>
      </c>
      <c r="J11" s="263">
        <v>-153</v>
      </c>
      <c r="K11" s="266">
        <v>-7.1096654275092934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25.062531265632817</v>
      </c>
      <c r="E13" s="115">
        <v>501</v>
      </c>
      <c r="F13" s="114">
        <v>355</v>
      </c>
      <c r="G13" s="114">
        <v>698</v>
      </c>
      <c r="H13" s="114">
        <v>568</v>
      </c>
      <c r="I13" s="140">
        <v>528</v>
      </c>
      <c r="J13" s="115">
        <v>-27</v>
      </c>
      <c r="K13" s="116">
        <v>-5.1136363636363633</v>
      </c>
    </row>
    <row r="14" spans="1:15" ht="15.95" customHeight="1" x14ac:dyDescent="0.2">
      <c r="A14" s="306" t="s">
        <v>230</v>
      </c>
      <c r="B14" s="307"/>
      <c r="C14" s="308"/>
      <c r="D14" s="113">
        <v>62.081040520260132</v>
      </c>
      <c r="E14" s="115">
        <v>1241</v>
      </c>
      <c r="F14" s="114">
        <v>922</v>
      </c>
      <c r="G14" s="114">
        <v>1757</v>
      </c>
      <c r="H14" s="114">
        <v>1152</v>
      </c>
      <c r="I14" s="140">
        <v>1352</v>
      </c>
      <c r="J14" s="115">
        <v>-111</v>
      </c>
      <c r="K14" s="116">
        <v>-8.2100591715976332</v>
      </c>
    </row>
    <row r="15" spans="1:15" ht="15.95" customHeight="1" x14ac:dyDescent="0.2">
      <c r="A15" s="306" t="s">
        <v>231</v>
      </c>
      <c r="B15" s="307"/>
      <c r="C15" s="308"/>
      <c r="D15" s="113">
        <v>6.3031515757878935</v>
      </c>
      <c r="E15" s="115">
        <v>126</v>
      </c>
      <c r="F15" s="114">
        <v>91</v>
      </c>
      <c r="G15" s="114">
        <v>124</v>
      </c>
      <c r="H15" s="114">
        <v>116</v>
      </c>
      <c r="I15" s="140">
        <v>126</v>
      </c>
      <c r="J15" s="115">
        <v>0</v>
      </c>
      <c r="K15" s="116">
        <v>0</v>
      </c>
    </row>
    <row r="16" spans="1:15" ht="15.95" customHeight="1" x14ac:dyDescent="0.2">
      <c r="A16" s="306" t="s">
        <v>232</v>
      </c>
      <c r="B16" s="307"/>
      <c r="C16" s="308"/>
      <c r="D16" s="113">
        <v>6.3031515757878935</v>
      </c>
      <c r="E16" s="115">
        <v>126</v>
      </c>
      <c r="F16" s="114">
        <v>107</v>
      </c>
      <c r="G16" s="114">
        <v>144</v>
      </c>
      <c r="H16" s="114">
        <v>102</v>
      </c>
      <c r="I16" s="140">
        <v>139</v>
      </c>
      <c r="J16" s="115">
        <v>-13</v>
      </c>
      <c r="K16" s="116">
        <v>-9.3525179856115113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2.5012506253126565</v>
      </c>
      <c r="E18" s="115">
        <v>50</v>
      </c>
      <c r="F18" s="114">
        <v>28</v>
      </c>
      <c r="G18" s="114">
        <v>94</v>
      </c>
      <c r="H18" s="114">
        <v>48</v>
      </c>
      <c r="I18" s="140">
        <v>54</v>
      </c>
      <c r="J18" s="115">
        <v>-4</v>
      </c>
      <c r="K18" s="116">
        <v>-7.4074074074074074</v>
      </c>
    </row>
    <row r="19" spans="1:11" ht="14.1" customHeight="1" x14ac:dyDescent="0.2">
      <c r="A19" s="306" t="s">
        <v>235</v>
      </c>
      <c r="B19" s="307" t="s">
        <v>236</v>
      </c>
      <c r="C19" s="308"/>
      <c r="D19" s="113">
        <v>1.9009504752376187</v>
      </c>
      <c r="E19" s="115">
        <v>38</v>
      </c>
      <c r="F19" s="114">
        <v>15</v>
      </c>
      <c r="G19" s="114">
        <v>76</v>
      </c>
      <c r="H19" s="114">
        <v>34</v>
      </c>
      <c r="I19" s="140">
        <v>38</v>
      </c>
      <c r="J19" s="115">
        <v>0</v>
      </c>
      <c r="K19" s="116">
        <v>0</v>
      </c>
    </row>
    <row r="20" spans="1:11" ht="14.1" customHeight="1" x14ac:dyDescent="0.2">
      <c r="A20" s="306">
        <v>12</v>
      </c>
      <c r="B20" s="307" t="s">
        <v>237</v>
      </c>
      <c r="C20" s="308"/>
      <c r="D20" s="113">
        <v>1.5507753876938468</v>
      </c>
      <c r="E20" s="115">
        <v>31</v>
      </c>
      <c r="F20" s="114">
        <v>10</v>
      </c>
      <c r="G20" s="114">
        <v>43</v>
      </c>
      <c r="H20" s="114">
        <v>33</v>
      </c>
      <c r="I20" s="140">
        <v>26</v>
      </c>
      <c r="J20" s="115">
        <v>5</v>
      </c>
      <c r="K20" s="116">
        <v>19.23076923076923</v>
      </c>
    </row>
    <row r="21" spans="1:11" ht="14.1" customHeight="1" x14ac:dyDescent="0.2">
      <c r="A21" s="306">
        <v>21</v>
      </c>
      <c r="B21" s="307" t="s">
        <v>238</v>
      </c>
      <c r="C21" s="308"/>
      <c r="D21" s="113" t="s">
        <v>513</v>
      </c>
      <c r="E21" s="115" t="s">
        <v>513</v>
      </c>
      <c r="F21" s="114">
        <v>9</v>
      </c>
      <c r="G21" s="114">
        <v>10</v>
      </c>
      <c r="H21" s="114" t="s">
        <v>513</v>
      </c>
      <c r="I21" s="140">
        <v>6</v>
      </c>
      <c r="J21" s="115" t="s">
        <v>513</v>
      </c>
      <c r="K21" s="116" t="s">
        <v>513</v>
      </c>
    </row>
    <row r="22" spans="1:11" ht="14.1" customHeight="1" x14ac:dyDescent="0.2">
      <c r="A22" s="306">
        <v>22</v>
      </c>
      <c r="B22" s="307" t="s">
        <v>239</v>
      </c>
      <c r="C22" s="308"/>
      <c r="D22" s="113">
        <v>1.5007503751875937</v>
      </c>
      <c r="E22" s="115">
        <v>30</v>
      </c>
      <c r="F22" s="114">
        <v>36</v>
      </c>
      <c r="G22" s="114">
        <v>79</v>
      </c>
      <c r="H22" s="114">
        <v>63</v>
      </c>
      <c r="I22" s="140">
        <v>86</v>
      </c>
      <c r="J22" s="115">
        <v>-56</v>
      </c>
      <c r="K22" s="116">
        <v>-65.116279069767444</v>
      </c>
    </row>
    <row r="23" spans="1:11" ht="14.1" customHeight="1" x14ac:dyDescent="0.2">
      <c r="A23" s="306">
        <v>23</v>
      </c>
      <c r="B23" s="307" t="s">
        <v>240</v>
      </c>
      <c r="C23" s="308"/>
      <c r="D23" s="113">
        <v>0.20010005002501249</v>
      </c>
      <c r="E23" s="115">
        <v>4</v>
      </c>
      <c r="F23" s="114">
        <v>3</v>
      </c>
      <c r="G23" s="114">
        <v>5</v>
      </c>
      <c r="H23" s="114">
        <v>4</v>
      </c>
      <c r="I23" s="140">
        <v>6</v>
      </c>
      <c r="J23" s="115">
        <v>-2</v>
      </c>
      <c r="K23" s="116">
        <v>-33.333333333333336</v>
      </c>
    </row>
    <row r="24" spans="1:11" ht="14.1" customHeight="1" x14ac:dyDescent="0.2">
      <c r="A24" s="306">
        <v>24</v>
      </c>
      <c r="B24" s="307" t="s">
        <v>241</v>
      </c>
      <c r="C24" s="308"/>
      <c r="D24" s="113">
        <v>4.3021510755377692</v>
      </c>
      <c r="E24" s="115">
        <v>86</v>
      </c>
      <c r="F24" s="114">
        <v>85</v>
      </c>
      <c r="G24" s="114">
        <v>165</v>
      </c>
      <c r="H24" s="114">
        <v>182</v>
      </c>
      <c r="I24" s="140">
        <v>150</v>
      </c>
      <c r="J24" s="115">
        <v>-64</v>
      </c>
      <c r="K24" s="116">
        <v>-42.666666666666664</v>
      </c>
    </row>
    <row r="25" spans="1:11" ht="14.1" customHeight="1" x14ac:dyDescent="0.2">
      <c r="A25" s="306">
        <v>25</v>
      </c>
      <c r="B25" s="307" t="s">
        <v>242</v>
      </c>
      <c r="C25" s="308"/>
      <c r="D25" s="113">
        <v>6.6533266633316659</v>
      </c>
      <c r="E25" s="115">
        <v>133</v>
      </c>
      <c r="F25" s="114">
        <v>95</v>
      </c>
      <c r="G25" s="114">
        <v>216</v>
      </c>
      <c r="H25" s="114">
        <v>150</v>
      </c>
      <c r="I25" s="140">
        <v>259</v>
      </c>
      <c r="J25" s="115">
        <v>-126</v>
      </c>
      <c r="K25" s="116">
        <v>-48.648648648648646</v>
      </c>
    </row>
    <row r="26" spans="1:11" ht="14.1" customHeight="1" x14ac:dyDescent="0.2">
      <c r="A26" s="306">
        <v>26</v>
      </c>
      <c r="B26" s="307" t="s">
        <v>243</v>
      </c>
      <c r="C26" s="308"/>
      <c r="D26" s="113">
        <v>3.7018509254627312</v>
      </c>
      <c r="E26" s="115">
        <v>74</v>
      </c>
      <c r="F26" s="114">
        <v>21</v>
      </c>
      <c r="G26" s="114">
        <v>73</v>
      </c>
      <c r="H26" s="114">
        <v>36</v>
      </c>
      <c r="I26" s="140">
        <v>91</v>
      </c>
      <c r="J26" s="115">
        <v>-17</v>
      </c>
      <c r="K26" s="116">
        <v>-18.681318681318682</v>
      </c>
    </row>
    <row r="27" spans="1:11" ht="14.1" customHeight="1" x14ac:dyDescent="0.2">
      <c r="A27" s="306">
        <v>27</v>
      </c>
      <c r="B27" s="307" t="s">
        <v>244</v>
      </c>
      <c r="C27" s="308"/>
      <c r="D27" s="113">
        <v>1.2006003001500751</v>
      </c>
      <c r="E27" s="115">
        <v>24</v>
      </c>
      <c r="F27" s="114">
        <v>27</v>
      </c>
      <c r="G27" s="114">
        <v>27</v>
      </c>
      <c r="H27" s="114">
        <v>26</v>
      </c>
      <c r="I27" s="140">
        <v>40</v>
      </c>
      <c r="J27" s="115">
        <v>-16</v>
      </c>
      <c r="K27" s="116">
        <v>-40</v>
      </c>
    </row>
    <row r="28" spans="1:11" ht="14.1" customHeight="1" x14ac:dyDescent="0.2">
      <c r="A28" s="306">
        <v>28</v>
      </c>
      <c r="B28" s="307" t="s">
        <v>245</v>
      </c>
      <c r="C28" s="308"/>
      <c r="D28" s="113">
        <v>0.45022511255627812</v>
      </c>
      <c r="E28" s="115">
        <v>9</v>
      </c>
      <c r="F28" s="114">
        <v>6</v>
      </c>
      <c r="G28" s="114">
        <v>15</v>
      </c>
      <c r="H28" s="114">
        <v>7</v>
      </c>
      <c r="I28" s="140">
        <v>15</v>
      </c>
      <c r="J28" s="115">
        <v>-6</v>
      </c>
      <c r="K28" s="116">
        <v>-40</v>
      </c>
    </row>
    <row r="29" spans="1:11" ht="14.1" customHeight="1" x14ac:dyDescent="0.2">
      <c r="A29" s="306">
        <v>29</v>
      </c>
      <c r="B29" s="307" t="s">
        <v>246</v>
      </c>
      <c r="C29" s="308"/>
      <c r="D29" s="113">
        <v>4.0520260130065031</v>
      </c>
      <c r="E29" s="115">
        <v>81</v>
      </c>
      <c r="F29" s="114">
        <v>40</v>
      </c>
      <c r="G29" s="114">
        <v>94</v>
      </c>
      <c r="H29" s="114">
        <v>88</v>
      </c>
      <c r="I29" s="140">
        <v>74</v>
      </c>
      <c r="J29" s="115">
        <v>7</v>
      </c>
      <c r="K29" s="116">
        <v>9.4594594594594597</v>
      </c>
    </row>
    <row r="30" spans="1:11" ht="14.1" customHeight="1" x14ac:dyDescent="0.2">
      <c r="A30" s="306" t="s">
        <v>247</v>
      </c>
      <c r="B30" s="307" t="s">
        <v>248</v>
      </c>
      <c r="C30" s="308"/>
      <c r="D30" s="113">
        <v>1.5007503751875937</v>
      </c>
      <c r="E30" s="115">
        <v>30</v>
      </c>
      <c r="F30" s="114">
        <v>6</v>
      </c>
      <c r="G30" s="114">
        <v>30</v>
      </c>
      <c r="H30" s="114">
        <v>30</v>
      </c>
      <c r="I30" s="140">
        <v>23</v>
      </c>
      <c r="J30" s="115">
        <v>7</v>
      </c>
      <c r="K30" s="116">
        <v>30.434782608695652</v>
      </c>
    </row>
    <row r="31" spans="1:11" ht="14.1" customHeight="1" x14ac:dyDescent="0.2">
      <c r="A31" s="306" t="s">
        <v>249</v>
      </c>
      <c r="B31" s="307" t="s">
        <v>250</v>
      </c>
      <c r="C31" s="308"/>
      <c r="D31" s="113">
        <v>2.5512756378189096</v>
      </c>
      <c r="E31" s="115">
        <v>51</v>
      </c>
      <c r="F31" s="114">
        <v>34</v>
      </c>
      <c r="G31" s="114">
        <v>64</v>
      </c>
      <c r="H31" s="114">
        <v>58</v>
      </c>
      <c r="I31" s="140">
        <v>51</v>
      </c>
      <c r="J31" s="115">
        <v>0</v>
      </c>
      <c r="K31" s="116">
        <v>0</v>
      </c>
    </row>
    <row r="32" spans="1:11" ht="14.1" customHeight="1" x14ac:dyDescent="0.2">
      <c r="A32" s="306">
        <v>31</v>
      </c>
      <c r="B32" s="307" t="s">
        <v>251</v>
      </c>
      <c r="C32" s="308"/>
      <c r="D32" s="113">
        <v>0.80040020010004997</v>
      </c>
      <c r="E32" s="115">
        <v>16</v>
      </c>
      <c r="F32" s="114">
        <v>3</v>
      </c>
      <c r="G32" s="114">
        <v>15</v>
      </c>
      <c r="H32" s="114">
        <v>13</v>
      </c>
      <c r="I32" s="140">
        <v>10</v>
      </c>
      <c r="J32" s="115">
        <v>6</v>
      </c>
      <c r="K32" s="116">
        <v>60</v>
      </c>
    </row>
    <row r="33" spans="1:11" ht="14.1" customHeight="1" x14ac:dyDescent="0.2">
      <c r="A33" s="306">
        <v>32</v>
      </c>
      <c r="B33" s="307" t="s">
        <v>252</v>
      </c>
      <c r="C33" s="308"/>
      <c r="D33" s="113">
        <v>4.5522761380690344</v>
      </c>
      <c r="E33" s="115">
        <v>91</v>
      </c>
      <c r="F33" s="114">
        <v>37</v>
      </c>
      <c r="G33" s="114">
        <v>122</v>
      </c>
      <c r="H33" s="114">
        <v>81</v>
      </c>
      <c r="I33" s="140">
        <v>53</v>
      </c>
      <c r="J33" s="115">
        <v>38</v>
      </c>
      <c r="K33" s="116">
        <v>71.698113207547166</v>
      </c>
    </row>
    <row r="34" spans="1:11" ht="14.1" customHeight="1" x14ac:dyDescent="0.2">
      <c r="A34" s="306">
        <v>33</v>
      </c>
      <c r="B34" s="307" t="s">
        <v>253</v>
      </c>
      <c r="C34" s="308"/>
      <c r="D34" s="113">
        <v>1.9009504752376187</v>
      </c>
      <c r="E34" s="115">
        <v>38</v>
      </c>
      <c r="F34" s="114">
        <v>24</v>
      </c>
      <c r="G34" s="114">
        <v>80</v>
      </c>
      <c r="H34" s="114">
        <v>29</v>
      </c>
      <c r="I34" s="140">
        <v>40</v>
      </c>
      <c r="J34" s="115">
        <v>-2</v>
      </c>
      <c r="K34" s="116">
        <v>-5</v>
      </c>
    </row>
    <row r="35" spans="1:11" ht="14.1" customHeight="1" x14ac:dyDescent="0.2">
      <c r="A35" s="306">
        <v>34</v>
      </c>
      <c r="B35" s="307" t="s">
        <v>254</v>
      </c>
      <c r="C35" s="308"/>
      <c r="D35" s="113">
        <v>2.1010505252626315</v>
      </c>
      <c r="E35" s="115">
        <v>42</v>
      </c>
      <c r="F35" s="114">
        <v>50</v>
      </c>
      <c r="G35" s="114">
        <v>55</v>
      </c>
      <c r="H35" s="114">
        <v>52</v>
      </c>
      <c r="I35" s="140">
        <v>47</v>
      </c>
      <c r="J35" s="115">
        <v>-5</v>
      </c>
      <c r="K35" s="116">
        <v>-10.638297872340425</v>
      </c>
    </row>
    <row r="36" spans="1:11" ht="14.1" customHeight="1" x14ac:dyDescent="0.2">
      <c r="A36" s="306">
        <v>41</v>
      </c>
      <c r="B36" s="307" t="s">
        <v>255</v>
      </c>
      <c r="C36" s="308"/>
      <c r="D36" s="113">
        <v>0.45022511255627812</v>
      </c>
      <c r="E36" s="115">
        <v>9</v>
      </c>
      <c r="F36" s="114">
        <v>9</v>
      </c>
      <c r="G36" s="114">
        <v>32</v>
      </c>
      <c r="H36" s="114">
        <v>10</v>
      </c>
      <c r="I36" s="140">
        <v>15</v>
      </c>
      <c r="J36" s="115">
        <v>-6</v>
      </c>
      <c r="K36" s="116">
        <v>-40</v>
      </c>
    </row>
    <row r="37" spans="1:11" ht="14.1" customHeight="1" x14ac:dyDescent="0.2">
      <c r="A37" s="306">
        <v>42</v>
      </c>
      <c r="B37" s="307" t="s">
        <v>256</v>
      </c>
      <c r="C37" s="308"/>
      <c r="D37" s="113">
        <v>0.15007503751875939</v>
      </c>
      <c r="E37" s="115">
        <v>3</v>
      </c>
      <c r="F37" s="114">
        <v>7</v>
      </c>
      <c r="G37" s="114">
        <v>5</v>
      </c>
      <c r="H37" s="114" t="s">
        <v>513</v>
      </c>
      <c r="I37" s="140">
        <v>5</v>
      </c>
      <c r="J37" s="115">
        <v>-2</v>
      </c>
      <c r="K37" s="116">
        <v>-40</v>
      </c>
    </row>
    <row r="38" spans="1:11" ht="14.1" customHeight="1" x14ac:dyDescent="0.2">
      <c r="A38" s="306">
        <v>43</v>
      </c>
      <c r="B38" s="307" t="s">
        <v>257</v>
      </c>
      <c r="C38" s="308"/>
      <c r="D38" s="113">
        <v>0.25012506253126565</v>
      </c>
      <c r="E38" s="115">
        <v>5</v>
      </c>
      <c r="F38" s="114" t="s">
        <v>513</v>
      </c>
      <c r="G38" s="114">
        <v>30</v>
      </c>
      <c r="H38" s="114">
        <v>15</v>
      </c>
      <c r="I38" s="140">
        <v>17</v>
      </c>
      <c r="J38" s="115">
        <v>-12</v>
      </c>
      <c r="K38" s="116">
        <v>-70.588235294117652</v>
      </c>
    </row>
    <row r="39" spans="1:11" ht="14.1" customHeight="1" x14ac:dyDescent="0.2">
      <c r="A39" s="306">
        <v>51</v>
      </c>
      <c r="B39" s="307" t="s">
        <v>258</v>
      </c>
      <c r="C39" s="308"/>
      <c r="D39" s="113">
        <v>7.9539769884942473</v>
      </c>
      <c r="E39" s="115">
        <v>159</v>
      </c>
      <c r="F39" s="114">
        <v>135</v>
      </c>
      <c r="G39" s="114">
        <v>238</v>
      </c>
      <c r="H39" s="114">
        <v>170</v>
      </c>
      <c r="I39" s="140">
        <v>255</v>
      </c>
      <c r="J39" s="115">
        <v>-96</v>
      </c>
      <c r="K39" s="116">
        <v>-37.647058823529413</v>
      </c>
    </row>
    <row r="40" spans="1:11" ht="14.1" customHeight="1" x14ac:dyDescent="0.2">
      <c r="A40" s="306" t="s">
        <v>259</v>
      </c>
      <c r="B40" s="307" t="s">
        <v>260</v>
      </c>
      <c r="C40" s="308"/>
      <c r="D40" s="113">
        <v>6.8534267133566784</v>
      </c>
      <c r="E40" s="115">
        <v>137</v>
      </c>
      <c r="F40" s="114">
        <v>117</v>
      </c>
      <c r="G40" s="114">
        <v>191</v>
      </c>
      <c r="H40" s="114">
        <v>139</v>
      </c>
      <c r="I40" s="140">
        <v>206</v>
      </c>
      <c r="J40" s="115">
        <v>-69</v>
      </c>
      <c r="K40" s="116">
        <v>-33.495145631067963</v>
      </c>
    </row>
    <row r="41" spans="1:11" ht="14.1" customHeight="1" x14ac:dyDescent="0.2">
      <c r="A41" s="306"/>
      <c r="B41" s="307" t="s">
        <v>261</v>
      </c>
      <c r="C41" s="308"/>
      <c r="D41" s="113">
        <v>5.0525262631315657</v>
      </c>
      <c r="E41" s="115">
        <v>101</v>
      </c>
      <c r="F41" s="114">
        <v>72</v>
      </c>
      <c r="G41" s="114">
        <v>138</v>
      </c>
      <c r="H41" s="114">
        <v>109</v>
      </c>
      <c r="I41" s="140">
        <v>132</v>
      </c>
      <c r="J41" s="115">
        <v>-31</v>
      </c>
      <c r="K41" s="116">
        <v>-23.484848484848484</v>
      </c>
    </row>
    <row r="42" spans="1:11" ht="14.1" customHeight="1" x14ac:dyDescent="0.2">
      <c r="A42" s="306">
        <v>52</v>
      </c>
      <c r="B42" s="307" t="s">
        <v>262</v>
      </c>
      <c r="C42" s="308"/>
      <c r="D42" s="113">
        <v>5.9029514757378685</v>
      </c>
      <c r="E42" s="115">
        <v>118</v>
      </c>
      <c r="F42" s="114">
        <v>94</v>
      </c>
      <c r="G42" s="114">
        <v>127</v>
      </c>
      <c r="H42" s="114">
        <v>139</v>
      </c>
      <c r="I42" s="140">
        <v>116</v>
      </c>
      <c r="J42" s="115">
        <v>2</v>
      </c>
      <c r="K42" s="116">
        <v>1.7241379310344827</v>
      </c>
    </row>
    <row r="43" spans="1:11" ht="14.1" customHeight="1" x14ac:dyDescent="0.2">
      <c r="A43" s="306" t="s">
        <v>263</v>
      </c>
      <c r="B43" s="307" t="s">
        <v>264</v>
      </c>
      <c r="C43" s="308"/>
      <c r="D43" s="113">
        <v>4.602301150575288</v>
      </c>
      <c r="E43" s="115">
        <v>92</v>
      </c>
      <c r="F43" s="114">
        <v>74</v>
      </c>
      <c r="G43" s="114">
        <v>86</v>
      </c>
      <c r="H43" s="114">
        <v>95</v>
      </c>
      <c r="I43" s="140">
        <v>81</v>
      </c>
      <c r="J43" s="115">
        <v>11</v>
      </c>
      <c r="K43" s="116">
        <v>13.580246913580247</v>
      </c>
    </row>
    <row r="44" spans="1:11" ht="14.1" customHeight="1" x14ac:dyDescent="0.2">
      <c r="A44" s="306">
        <v>53</v>
      </c>
      <c r="B44" s="307" t="s">
        <v>265</v>
      </c>
      <c r="C44" s="308"/>
      <c r="D44" s="113">
        <v>0.95047523761880937</v>
      </c>
      <c r="E44" s="115">
        <v>19</v>
      </c>
      <c r="F44" s="114">
        <v>26</v>
      </c>
      <c r="G44" s="114">
        <v>41</v>
      </c>
      <c r="H44" s="114">
        <v>25</v>
      </c>
      <c r="I44" s="140">
        <v>17</v>
      </c>
      <c r="J44" s="115">
        <v>2</v>
      </c>
      <c r="K44" s="116">
        <v>11.764705882352942</v>
      </c>
    </row>
    <row r="45" spans="1:11" ht="14.1" customHeight="1" x14ac:dyDescent="0.2">
      <c r="A45" s="306" t="s">
        <v>266</v>
      </c>
      <c r="B45" s="307" t="s">
        <v>267</v>
      </c>
      <c r="C45" s="308"/>
      <c r="D45" s="113">
        <v>0.95047523761880937</v>
      </c>
      <c r="E45" s="115">
        <v>19</v>
      </c>
      <c r="F45" s="114">
        <v>26</v>
      </c>
      <c r="G45" s="114">
        <v>40</v>
      </c>
      <c r="H45" s="114">
        <v>24</v>
      </c>
      <c r="I45" s="140">
        <v>17</v>
      </c>
      <c r="J45" s="115">
        <v>2</v>
      </c>
      <c r="K45" s="116">
        <v>11.764705882352942</v>
      </c>
    </row>
    <row r="46" spans="1:11" ht="14.1" customHeight="1" x14ac:dyDescent="0.2">
      <c r="A46" s="306">
        <v>54</v>
      </c>
      <c r="B46" s="307" t="s">
        <v>268</v>
      </c>
      <c r="C46" s="308"/>
      <c r="D46" s="113">
        <v>6.9534767383691847</v>
      </c>
      <c r="E46" s="115">
        <v>139</v>
      </c>
      <c r="F46" s="114">
        <v>83</v>
      </c>
      <c r="G46" s="114">
        <v>89</v>
      </c>
      <c r="H46" s="114">
        <v>86</v>
      </c>
      <c r="I46" s="140">
        <v>79</v>
      </c>
      <c r="J46" s="115">
        <v>60</v>
      </c>
      <c r="K46" s="116">
        <v>75.949367088607602</v>
      </c>
    </row>
    <row r="47" spans="1:11" ht="14.1" customHeight="1" x14ac:dyDescent="0.2">
      <c r="A47" s="306">
        <v>61</v>
      </c>
      <c r="B47" s="307" t="s">
        <v>269</v>
      </c>
      <c r="C47" s="308"/>
      <c r="D47" s="113">
        <v>0.70035017508754382</v>
      </c>
      <c r="E47" s="115">
        <v>14</v>
      </c>
      <c r="F47" s="114">
        <v>21</v>
      </c>
      <c r="G47" s="114">
        <v>23</v>
      </c>
      <c r="H47" s="114">
        <v>16</v>
      </c>
      <c r="I47" s="140">
        <v>18</v>
      </c>
      <c r="J47" s="115">
        <v>-4</v>
      </c>
      <c r="K47" s="116">
        <v>-22.222222222222221</v>
      </c>
    </row>
    <row r="48" spans="1:11" ht="14.1" customHeight="1" x14ac:dyDescent="0.2">
      <c r="A48" s="306">
        <v>62</v>
      </c>
      <c r="B48" s="307" t="s">
        <v>270</v>
      </c>
      <c r="C48" s="308"/>
      <c r="D48" s="113">
        <v>7.0035017508754374</v>
      </c>
      <c r="E48" s="115">
        <v>140</v>
      </c>
      <c r="F48" s="114">
        <v>129</v>
      </c>
      <c r="G48" s="114">
        <v>165</v>
      </c>
      <c r="H48" s="114">
        <v>107</v>
      </c>
      <c r="I48" s="140">
        <v>89</v>
      </c>
      <c r="J48" s="115">
        <v>51</v>
      </c>
      <c r="K48" s="116">
        <v>57.303370786516851</v>
      </c>
    </row>
    <row r="49" spans="1:11" ht="14.1" customHeight="1" x14ac:dyDescent="0.2">
      <c r="A49" s="306">
        <v>63</v>
      </c>
      <c r="B49" s="307" t="s">
        <v>271</v>
      </c>
      <c r="C49" s="308"/>
      <c r="D49" s="113">
        <v>3.7518759379689843</v>
      </c>
      <c r="E49" s="115">
        <v>75</v>
      </c>
      <c r="F49" s="114">
        <v>36</v>
      </c>
      <c r="G49" s="114">
        <v>92</v>
      </c>
      <c r="H49" s="114">
        <v>71</v>
      </c>
      <c r="I49" s="140">
        <v>84</v>
      </c>
      <c r="J49" s="115">
        <v>-9</v>
      </c>
      <c r="K49" s="116">
        <v>-10.714285714285714</v>
      </c>
    </row>
    <row r="50" spans="1:11" ht="14.1" customHeight="1" x14ac:dyDescent="0.2">
      <c r="A50" s="306" t="s">
        <v>272</v>
      </c>
      <c r="B50" s="307" t="s">
        <v>273</v>
      </c>
      <c r="C50" s="308"/>
      <c r="D50" s="113">
        <v>0.20010005002501249</v>
      </c>
      <c r="E50" s="115">
        <v>4</v>
      </c>
      <c r="F50" s="114" t="s">
        <v>513</v>
      </c>
      <c r="G50" s="114">
        <v>11</v>
      </c>
      <c r="H50" s="114">
        <v>6</v>
      </c>
      <c r="I50" s="140">
        <v>8</v>
      </c>
      <c r="J50" s="115">
        <v>-4</v>
      </c>
      <c r="K50" s="116">
        <v>-50</v>
      </c>
    </row>
    <row r="51" spans="1:11" ht="14.1" customHeight="1" x14ac:dyDescent="0.2">
      <c r="A51" s="306" t="s">
        <v>274</v>
      </c>
      <c r="B51" s="307" t="s">
        <v>275</v>
      </c>
      <c r="C51" s="308"/>
      <c r="D51" s="113">
        <v>3.0515257628814405</v>
      </c>
      <c r="E51" s="115">
        <v>61</v>
      </c>
      <c r="F51" s="114">
        <v>32</v>
      </c>
      <c r="G51" s="114">
        <v>61</v>
      </c>
      <c r="H51" s="114">
        <v>65</v>
      </c>
      <c r="I51" s="140">
        <v>71</v>
      </c>
      <c r="J51" s="115">
        <v>-10</v>
      </c>
      <c r="K51" s="116">
        <v>-14.084507042253522</v>
      </c>
    </row>
    <row r="52" spans="1:11" ht="14.1" customHeight="1" x14ac:dyDescent="0.2">
      <c r="A52" s="306">
        <v>71</v>
      </c>
      <c r="B52" s="307" t="s">
        <v>276</v>
      </c>
      <c r="C52" s="308"/>
      <c r="D52" s="113">
        <v>5.8029014507253631</v>
      </c>
      <c r="E52" s="115">
        <v>116</v>
      </c>
      <c r="F52" s="114">
        <v>125</v>
      </c>
      <c r="G52" s="114">
        <v>145</v>
      </c>
      <c r="H52" s="114">
        <v>172</v>
      </c>
      <c r="I52" s="140">
        <v>150</v>
      </c>
      <c r="J52" s="115">
        <v>-34</v>
      </c>
      <c r="K52" s="116">
        <v>-22.666666666666668</v>
      </c>
    </row>
    <row r="53" spans="1:11" ht="14.1" customHeight="1" x14ac:dyDescent="0.2">
      <c r="A53" s="306" t="s">
        <v>277</v>
      </c>
      <c r="B53" s="307" t="s">
        <v>278</v>
      </c>
      <c r="C53" s="308"/>
      <c r="D53" s="113">
        <v>1.4507253626813408</v>
      </c>
      <c r="E53" s="115">
        <v>29</v>
      </c>
      <c r="F53" s="114">
        <v>45</v>
      </c>
      <c r="G53" s="114">
        <v>50</v>
      </c>
      <c r="H53" s="114">
        <v>70</v>
      </c>
      <c r="I53" s="140">
        <v>52</v>
      </c>
      <c r="J53" s="115">
        <v>-23</v>
      </c>
      <c r="K53" s="116">
        <v>-44.230769230769234</v>
      </c>
    </row>
    <row r="54" spans="1:11" ht="14.1" customHeight="1" x14ac:dyDescent="0.2">
      <c r="A54" s="306" t="s">
        <v>279</v>
      </c>
      <c r="B54" s="307" t="s">
        <v>280</v>
      </c>
      <c r="C54" s="308"/>
      <c r="D54" s="113">
        <v>3.6018009004502249</v>
      </c>
      <c r="E54" s="115">
        <v>72</v>
      </c>
      <c r="F54" s="114">
        <v>71</v>
      </c>
      <c r="G54" s="114">
        <v>82</v>
      </c>
      <c r="H54" s="114">
        <v>84</v>
      </c>
      <c r="I54" s="140">
        <v>85</v>
      </c>
      <c r="J54" s="115">
        <v>-13</v>
      </c>
      <c r="K54" s="116">
        <v>-15.294117647058824</v>
      </c>
    </row>
    <row r="55" spans="1:11" ht="14.1" customHeight="1" x14ac:dyDescent="0.2">
      <c r="A55" s="306">
        <v>72</v>
      </c>
      <c r="B55" s="307" t="s">
        <v>281</v>
      </c>
      <c r="C55" s="308"/>
      <c r="D55" s="113">
        <v>1.3506753376688345</v>
      </c>
      <c r="E55" s="115">
        <v>27</v>
      </c>
      <c r="F55" s="114">
        <v>11</v>
      </c>
      <c r="G55" s="114">
        <v>38</v>
      </c>
      <c r="H55" s="114">
        <v>27</v>
      </c>
      <c r="I55" s="140">
        <v>29</v>
      </c>
      <c r="J55" s="115">
        <v>-2</v>
      </c>
      <c r="K55" s="116">
        <v>-6.8965517241379306</v>
      </c>
    </row>
    <row r="56" spans="1:11" ht="14.1" customHeight="1" x14ac:dyDescent="0.2">
      <c r="A56" s="306" t="s">
        <v>282</v>
      </c>
      <c r="B56" s="307" t="s">
        <v>283</v>
      </c>
      <c r="C56" s="308"/>
      <c r="D56" s="113">
        <v>0.40020010005002499</v>
      </c>
      <c r="E56" s="115">
        <v>8</v>
      </c>
      <c r="F56" s="114" t="s">
        <v>513</v>
      </c>
      <c r="G56" s="114">
        <v>20</v>
      </c>
      <c r="H56" s="114">
        <v>10</v>
      </c>
      <c r="I56" s="140">
        <v>12</v>
      </c>
      <c r="J56" s="115">
        <v>-4</v>
      </c>
      <c r="K56" s="116">
        <v>-33.333333333333336</v>
      </c>
    </row>
    <row r="57" spans="1:11" ht="14.1" customHeight="1" x14ac:dyDescent="0.2">
      <c r="A57" s="306" t="s">
        <v>284</v>
      </c>
      <c r="B57" s="307" t="s">
        <v>285</v>
      </c>
      <c r="C57" s="308"/>
      <c r="D57" s="113">
        <v>0.5002501250625313</v>
      </c>
      <c r="E57" s="115">
        <v>10</v>
      </c>
      <c r="F57" s="114">
        <v>6</v>
      </c>
      <c r="G57" s="114">
        <v>4</v>
      </c>
      <c r="H57" s="114">
        <v>14</v>
      </c>
      <c r="I57" s="140">
        <v>12</v>
      </c>
      <c r="J57" s="115">
        <v>-2</v>
      </c>
      <c r="K57" s="116">
        <v>-16.666666666666668</v>
      </c>
    </row>
    <row r="58" spans="1:11" ht="14.1" customHeight="1" x14ac:dyDescent="0.2">
      <c r="A58" s="306">
        <v>73</v>
      </c>
      <c r="B58" s="307" t="s">
        <v>286</v>
      </c>
      <c r="C58" s="308"/>
      <c r="D58" s="113">
        <v>1.3006503251625814</v>
      </c>
      <c r="E58" s="115">
        <v>26</v>
      </c>
      <c r="F58" s="114">
        <v>8</v>
      </c>
      <c r="G58" s="114">
        <v>39</v>
      </c>
      <c r="H58" s="114">
        <v>18</v>
      </c>
      <c r="I58" s="140">
        <v>24</v>
      </c>
      <c r="J58" s="115">
        <v>2</v>
      </c>
      <c r="K58" s="116">
        <v>8.3333333333333339</v>
      </c>
    </row>
    <row r="59" spans="1:11" ht="14.1" customHeight="1" x14ac:dyDescent="0.2">
      <c r="A59" s="306" t="s">
        <v>287</v>
      </c>
      <c r="B59" s="307" t="s">
        <v>288</v>
      </c>
      <c r="C59" s="308"/>
      <c r="D59" s="113">
        <v>0.95047523761880937</v>
      </c>
      <c r="E59" s="115">
        <v>19</v>
      </c>
      <c r="F59" s="114">
        <v>6</v>
      </c>
      <c r="G59" s="114">
        <v>32</v>
      </c>
      <c r="H59" s="114">
        <v>11</v>
      </c>
      <c r="I59" s="140">
        <v>18</v>
      </c>
      <c r="J59" s="115">
        <v>1</v>
      </c>
      <c r="K59" s="116">
        <v>5.5555555555555554</v>
      </c>
    </row>
    <row r="60" spans="1:11" ht="14.1" customHeight="1" x14ac:dyDescent="0.2">
      <c r="A60" s="306">
        <v>81</v>
      </c>
      <c r="B60" s="307" t="s">
        <v>289</v>
      </c>
      <c r="C60" s="308"/>
      <c r="D60" s="113">
        <v>9.0045022511255635</v>
      </c>
      <c r="E60" s="115">
        <v>180</v>
      </c>
      <c r="F60" s="114">
        <v>121</v>
      </c>
      <c r="G60" s="114">
        <v>172</v>
      </c>
      <c r="H60" s="114">
        <v>99</v>
      </c>
      <c r="I60" s="140">
        <v>106</v>
      </c>
      <c r="J60" s="115">
        <v>74</v>
      </c>
      <c r="K60" s="116">
        <v>69.811320754716988</v>
      </c>
    </row>
    <row r="61" spans="1:11" ht="14.1" customHeight="1" x14ac:dyDescent="0.2">
      <c r="A61" s="306" t="s">
        <v>290</v>
      </c>
      <c r="B61" s="307" t="s">
        <v>291</v>
      </c>
      <c r="C61" s="308"/>
      <c r="D61" s="113">
        <v>1.9009504752376187</v>
      </c>
      <c r="E61" s="115">
        <v>38</v>
      </c>
      <c r="F61" s="114">
        <v>26</v>
      </c>
      <c r="G61" s="114">
        <v>42</v>
      </c>
      <c r="H61" s="114">
        <v>37</v>
      </c>
      <c r="I61" s="140">
        <v>35</v>
      </c>
      <c r="J61" s="115">
        <v>3</v>
      </c>
      <c r="K61" s="116">
        <v>8.5714285714285712</v>
      </c>
    </row>
    <row r="62" spans="1:11" ht="14.1" customHeight="1" x14ac:dyDescent="0.2">
      <c r="A62" s="306" t="s">
        <v>292</v>
      </c>
      <c r="B62" s="307" t="s">
        <v>293</v>
      </c>
      <c r="C62" s="308"/>
      <c r="D62" s="113">
        <v>5.2526263131565782</v>
      </c>
      <c r="E62" s="115">
        <v>105</v>
      </c>
      <c r="F62" s="114">
        <v>62</v>
      </c>
      <c r="G62" s="114">
        <v>98</v>
      </c>
      <c r="H62" s="114">
        <v>40</v>
      </c>
      <c r="I62" s="140">
        <v>44</v>
      </c>
      <c r="J62" s="115">
        <v>61</v>
      </c>
      <c r="K62" s="116">
        <v>138.63636363636363</v>
      </c>
    </row>
    <row r="63" spans="1:11" ht="14.1" customHeight="1" x14ac:dyDescent="0.2">
      <c r="A63" s="306"/>
      <c r="B63" s="307" t="s">
        <v>294</v>
      </c>
      <c r="C63" s="308"/>
      <c r="D63" s="113">
        <v>4.0020010005002504</v>
      </c>
      <c r="E63" s="115">
        <v>80</v>
      </c>
      <c r="F63" s="114">
        <v>48</v>
      </c>
      <c r="G63" s="114">
        <v>66</v>
      </c>
      <c r="H63" s="114">
        <v>32</v>
      </c>
      <c r="I63" s="140">
        <v>32</v>
      </c>
      <c r="J63" s="115">
        <v>48</v>
      </c>
      <c r="K63" s="116">
        <v>150</v>
      </c>
    </row>
    <row r="64" spans="1:11" ht="14.1" customHeight="1" x14ac:dyDescent="0.2">
      <c r="A64" s="306" t="s">
        <v>295</v>
      </c>
      <c r="B64" s="307" t="s">
        <v>296</v>
      </c>
      <c r="C64" s="308"/>
      <c r="D64" s="113">
        <v>0.90045022511255624</v>
      </c>
      <c r="E64" s="115">
        <v>18</v>
      </c>
      <c r="F64" s="114">
        <v>20</v>
      </c>
      <c r="G64" s="114">
        <v>9</v>
      </c>
      <c r="H64" s="114">
        <v>7</v>
      </c>
      <c r="I64" s="140">
        <v>7</v>
      </c>
      <c r="J64" s="115">
        <v>11</v>
      </c>
      <c r="K64" s="116">
        <v>157.14285714285714</v>
      </c>
    </row>
    <row r="65" spans="1:11" ht="14.1" customHeight="1" x14ac:dyDescent="0.2">
      <c r="A65" s="306" t="s">
        <v>297</v>
      </c>
      <c r="B65" s="307" t="s">
        <v>298</v>
      </c>
      <c r="C65" s="308"/>
      <c r="D65" s="113">
        <v>0.5002501250625313</v>
      </c>
      <c r="E65" s="115">
        <v>10</v>
      </c>
      <c r="F65" s="114">
        <v>6</v>
      </c>
      <c r="G65" s="114">
        <v>13</v>
      </c>
      <c r="H65" s="114" t="s">
        <v>513</v>
      </c>
      <c r="I65" s="140">
        <v>11</v>
      </c>
      <c r="J65" s="115">
        <v>-1</v>
      </c>
      <c r="K65" s="116">
        <v>-9.0909090909090917</v>
      </c>
    </row>
    <row r="66" spans="1:11" ht="14.1" customHeight="1" x14ac:dyDescent="0.2">
      <c r="A66" s="306">
        <v>82</v>
      </c>
      <c r="B66" s="307" t="s">
        <v>299</v>
      </c>
      <c r="C66" s="308"/>
      <c r="D66" s="113">
        <v>5.4027013506753381</v>
      </c>
      <c r="E66" s="115">
        <v>108</v>
      </c>
      <c r="F66" s="114">
        <v>76</v>
      </c>
      <c r="G66" s="114">
        <v>159</v>
      </c>
      <c r="H66" s="114">
        <v>55</v>
      </c>
      <c r="I66" s="140">
        <v>71</v>
      </c>
      <c r="J66" s="115">
        <v>37</v>
      </c>
      <c r="K66" s="116">
        <v>52.112676056338032</v>
      </c>
    </row>
    <row r="67" spans="1:11" ht="14.1" customHeight="1" x14ac:dyDescent="0.2">
      <c r="A67" s="306" t="s">
        <v>300</v>
      </c>
      <c r="B67" s="307" t="s">
        <v>301</v>
      </c>
      <c r="C67" s="308"/>
      <c r="D67" s="113">
        <v>4.5522761380690344</v>
      </c>
      <c r="E67" s="115">
        <v>91</v>
      </c>
      <c r="F67" s="114">
        <v>70</v>
      </c>
      <c r="G67" s="114">
        <v>121</v>
      </c>
      <c r="H67" s="114">
        <v>41</v>
      </c>
      <c r="I67" s="140">
        <v>47</v>
      </c>
      <c r="J67" s="115">
        <v>44</v>
      </c>
      <c r="K67" s="116">
        <v>93.61702127659575</v>
      </c>
    </row>
    <row r="68" spans="1:11" ht="14.1" customHeight="1" x14ac:dyDescent="0.2">
      <c r="A68" s="306" t="s">
        <v>302</v>
      </c>
      <c r="B68" s="307" t="s">
        <v>303</v>
      </c>
      <c r="C68" s="308"/>
      <c r="D68" s="113">
        <v>0.5002501250625313</v>
      </c>
      <c r="E68" s="115">
        <v>10</v>
      </c>
      <c r="F68" s="114">
        <v>4</v>
      </c>
      <c r="G68" s="114">
        <v>28</v>
      </c>
      <c r="H68" s="114">
        <v>6</v>
      </c>
      <c r="I68" s="140">
        <v>18</v>
      </c>
      <c r="J68" s="115">
        <v>-8</v>
      </c>
      <c r="K68" s="116">
        <v>-44.444444444444443</v>
      </c>
    </row>
    <row r="69" spans="1:11" ht="14.1" customHeight="1" x14ac:dyDescent="0.2">
      <c r="A69" s="306">
        <v>83</v>
      </c>
      <c r="B69" s="307" t="s">
        <v>304</v>
      </c>
      <c r="C69" s="308"/>
      <c r="D69" s="113">
        <v>5.4027013506753381</v>
      </c>
      <c r="E69" s="115">
        <v>108</v>
      </c>
      <c r="F69" s="114">
        <v>90</v>
      </c>
      <c r="G69" s="114">
        <v>178</v>
      </c>
      <c r="H69" s="114">
        <v>81</v>
      </c>
      <c r="I69" s="140">
        <v>84</v>
      </c>
      <c r="J69" s="115">
        <v>24</v>
      </c>
      <c r="K69" s="116">
        <v>28.571428571428573</v>
      </c>
    </row>
    <row r="70" spans="1:11" ht="14.1" customHeight="1" x14ac:dyDescent="0.2">
      <c r="A70" s="306" t="s">
        <v>305</v>
      </c>
      <c r="B70" s="307" t="s">
        <v>306</v>
      </c>
      <c r="C70" s="308"/>
      <c r="D70" s="113">
        <v>3.9519759879939969</v>
      </c>
      <c r="E70" s="115">
        <v>79</v>
      </c>
      <c r="F70" s="114">
        <v>75</v>
      </c>
      <c r="G70" s="114">
        <v>148</v>
      </c>
      <c r="H70" s="114">
        <v>62</v>
      </c>
      <c r="I70" s="140">
        <v>71</v>
      </c>
      <c r="J70" s="115">
        <v>8</v>
      </c>
      <c r="K70" s="116">
        <v>11.267605633802816</v>
      </c>
    </row>
    <row r="71" spans="1:11" ht="14.1" customHeight="1" x14ac:dyDescent="0.2">
      <c r="A71" s="306"/>
      <c r="B71" s="307" t="s">
        <v>307</v>
      </c>
      <c r="C71" s="308"/>
      <c r="D71" s="113">
        <v>2.0510255127563783</v>
      </c>
      <c r="E71" s="115">
        <v>41</v>
      </c>
      <c r="F71" s="114">
        <v>38</v>
      </c>
      <c r="G71" s="114">
        <v>90</v>
      </c>
      <c r="H71" s="114">
        <v>34</v>
      </c>
      <c r="I71" s="140">
        <v>41</v>
      </c>
      <c r="J71" s="115">
        <v>0</v>
      </c>
      <c r="K71" s="116">
        <v>0</v>
      </c>
    </row>
    <row r="72" spans="1:11" ht="14.1" customHeight="1" x14ac:dyDescent="0.2">
      <c r="A72" s="306">
        <v>84</v>
      </c>
      <c r="B72" s="307" t="s">
        <v>308</v>
      </c>
      <c r="C72" s="308"/>
      <c r="D72" s="113">
        <v>1.4507253626813408</v>
      </c>
      <c r="E72" s="115">
        <v>29</v>
      </c>
      <c r="F72" s="114">
        <v>14</v>
      </c>
      <c r="G72" s="114">
        <v>37</v>
      </c>
      <c r="H72" s="114">
        <v>17</v>
      </c>
      <c r="I72" s="140">
        <v>19</v>
      </c>
      <c r="J72" s="115">
        <v>10</v>
      </c>
      <c r="K72" s="116">
        <v>52.631578947368418</v>
      </c>
    </row>
    <row r="73" spans="1:11" ht="14.1" customHeight="1" x14ac:dyDescent="0.2">
      <c r="A73" s="306" t="s">
        <v>309</v>
      </c>
      <c r="B73" s="307" t="s">
        <v>310</v>
      </c>
      <c r="C73" s="308"/>
      <c r="D73" s="113">
        <v>0.75037518759379684</v>
      </c>
      <c r="E73" s="115">
        <v>15</v>
      </c>
      <c r="F73" s="114">
        <v>11</v>
      </c>
      <c r="G73" s="114">
        <v>19</v>
      </c>
      <c r="H73" s="114">
        <v>5</v>
      </c>
      <c r="I73" s="140">
        <v>13</v>
      </c>
      <c r="J73" s="115">
        <v>2</v>
      </c>
      <c r="K73" s="116">
        <v>15.384615384615385</v>
      </c>
    </row>
    <row r="74" spans="1:11" ht="14.1" customHeight="1" x14ac:dyDescent="0.2">
      <c r="A74" s="306" t="s">
        <v>311</v>
      </c>
      <c r="B74" s="307" t="s">
        <v>312</v>
      </c>
      <c r="C74" s="308"/>
      <c r="D74" s="113" t="s">
        <v>513</v>
      </c>
      <c r="E74" s="115" t="s">
        <v>513</v>
      </c>
      <c r="F74" s="114" t="s">
        <v>513</v>
      </c>
      <c r="G74" s="114">
        <v>6</v>
      </c>
      <c r="H74" s="114">
        <v>5</v>
      </c>
      <c r="I74" s="140" t="s">
        <v>513</v>
      </c>
      <c r="J74" s="115" t="s">
        <v>513</v>
      </c>
      <c r="K74" s="116" t="s">
        <v>513</v>
      </c>
    </row>
    <row r="75" spans="1:11" ht="14.1" customHeight="1" x14ac:dyDescent="0.2">
      <c r="A75" s="306" t="s">
        <v>313</v>
      </c>
      <c r="B75" s="307" t="s">
        <v>314</v>
      </c>
      <c r="C75" s="308"/>
      <c r="D75" s="113">
        <v>0.15007503751875939</v>
      </c>
      <c r="E75" s="115">
        <v>3</v>
      </c>
      <c r="F75" s="114">
        <v>0</v>
      </c>
      <c r="G75" s="114" t="s">
        <v>513</v>
      </c>
      <c r="H75" s="114">
        <v>0</v>
      </c>
      <c r="I75" s="140">
        <v>3</v>
      </c>
      <c r="J75" s="115">
        <v>0</v>
      </c>
      <c r="K75" s="116">
        <v>0</v>
      </c>
    </row>
    <row r="76" spans="1:11" ht="14.1" customHeight="1" x14ac:dyDescent="0.2">
      <c r="A76" s="306">
        <v>91</v>
      </c>
      <c r="B76" s="307" t="s">
        <v>315</v>
      </c>
      <c r="C76" s="308"/>
      <c r="D76" s="113" t="s">
        <v>513</v>
      </c>
      <c r="E76" s="115" t="s">
        <v>513</v>
      </c>
      <c r="F76" s="114">
        <v>5</v>
      </c>
      <c r="G76" s="114" t="s">
        <v>513</v>
      </c>
      <c r="H76" s="114" t="s">
        <v>513</v>
      </c>
      <c r="I76" s="140">
        <v>5</v>
      </c>
      <c r="J76" s="115" t="s">
        <v>513</v>
      </c>
      <c r="K76" s="116" t="s">
        <v>513</v>
      </c>
    </row>
    <row r="77" spans="1:11" ht="14.1" customHeight="1" x14ac:dyDescent="0.2">
      <c r="A77" s="306">
        <v>92</v>
      </c>
      <c r="B77" s="307" t="s">
        <v>316</v>
      </c>
      <c r="C77" s="308"/>
      <c r="D77" s="113" t="s">
        <v>513</v>
      </c>
      <c r="E77" s="115" t="s">
        <v>513</v>
      </c>
      <c r="F77" s="114">
        <v>3</v>
      </c>
      <c r="G77" s="114">
        <v>5</v>
      </c>
      <c r="H77" s="114">
        <v>4</v>
      </c>
      <c r="I77" s="140" t="s">
        <v>513</v>
      </c>
      <c r="J77" s="115" t="s">
        <v>513</v>
      </c>
      <c r="K77" s="116" t="s">
        <v>513</v>
      </c>
    </row>
    <row r="78" spans="1:11" ht="14.1" customHeight="1" x14ac:dyDescent="0.2">
      <c r="A78" s="306">
        <v>93</v>
      </c>
      <c r="B78" s="307" t="s">
        <v>317</v>
      </c>
      <c r="C78" s="308"/>
      <c r="D78" s="113">
        <v>0</v>
      </c>
      <c r="E78" s="115">
        <v>0</v>
      </c>
      <c r="F78" s="114">
        <v>0</v>
      </c>
      <c r="G78" s="114" t="s">
        <v>513</v>
      </c>
      <c r="H78" s="114" t="s">
        <v>513</v>
      </c>
      <c r="I78" s="140">
        <v>0</v>
      </c>
      <c r="J78" s="115">
        <v>0</v>
      </c>
      <c r="K78" s="116">
        <v>0</v>
      </c>
    </row>
    <row r="79" spans="1:11" ht="14.1" customHeight="1" x14ac:dyDescent="0.2">
      <c r="A79" s="306">
        <v>94</v>
      </c>
      <c r="B79" s="307" t="s">
        <v>318</v>
      </c>
      <c r="C79" s="308"/>
      <c r="D79" s="113">
        <v>0.20010005002501249</v>
      </c>
      <c r="E79" s="115">
        <v>4</v>
      </c>
      <c r="F79" s="114">
        <v>5</v>
      </c>
      <c r="G79" s="114">
        <v>10</v>
      </c>
      <c r="H79" s="114">
        <v>8</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0.25012506253126565</v>
      </c>
      <c r="E81" s="143">
        <v>5</v>
      </c>
      <c r="F81" s="144">
        <v>3</v>
      </c>
      <c r="G81" s="144">
        <v>13</v>
      </c>
      <c r="H81" s="144">
        <v>3</v>
      </c>
      <c r="I81" s="145">
        <v>7</v>
      </c>
      <c r="J81" s="143">
        <v>-2</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2091</v>
      </c>
      <c r="E11" s="114">
        <v>1767</v>
      </c>
      <c r="F11" s="114">
        <v>2166</v>
      </c>
      <c r="G11" s="114">
        <v>1874</v>
      </c>
      <c r="H11" s="140">
        <v>1907</v>
      </c>
      <c r="I11" s="115">
        <v>184</v>
      </c>
      <c r="J11" s="116">
        <v>9.6486628211851073</v>
      </c>
    </row>
    <row r="12" spans="1:15" s="110" customFormat="1" ht="24.95" customHeight="1" x14ac:dyDescent="0.2">
      <c r="A12" s="193" t="s">
        <v>132</v>
      </c>
      <c r="B12" s="194" t="s">
        <v>133</v>
      </c>
      <c r="C12" s="113">
        <v>1.9129603060736489</v>
      </c>
      <c r="D12" s="115">
        <v>40</v>
      </c>
      <c r="E12" s="114">
        <v>49</v>
      </c>
      <c r="F12" s="114">
        <v>88</v>
      </c>
      <c r="G12" s="114">
        <v>66</v>
      </c>
      <c r="H12" s="140">
        <v>48</v>
      </c>
      <c r="I12" s="115">
        <v>-8</v>
      </c>
      <c r="J12" s="116">
        <v>-16.666666666666668</v>
      </c>
    </row>
    <row r="13" spans="1:15" s="110" customFormat="1" ht="24.95" customHeight="1" x14ac:dyDescent="0.2">
      <c r="A13" s="193" t="s">
        <v>134</v>
      </c>
      <c r="B13" s="199" t="s">
        <v>214</v>
      </c>
      <c r="C13" s="113">
        <v>2.0086083213773316</v>
      </c>
      <c r="D13" s="115">
        <v>42</v>
      </c>
      <c r="E13" s="114">
        <v>14</v>
      </c>
      <c r="F13" s="114">
        <v>21</v>
      </c>
      <c r="G13" s="114">
        <v>20</v>
      </c>
      <c r="H13" s="140">
        <v>20</v>
      </c>
      <c r="I13" s="115">
        <v>22</v>
      </c>
      <c r="J13" s="116">
        <v>110</v>
      </c>
    </row>
    <row r="14" spans="1:15" s="287" customFormat="1" ht="24.95" customHeight="1" x14ac:dyDescent="0.2">
      <c r="A14" s="193" t="s">
        <v>215</v>
      </c>
      <c r="B14" s="199" t="s">
        <v>137</v>
      </c>
      <c r="C14" s="113">
        <v>17.073170731707318</v>
      </c>
      <c r="D14" s="115">
        <v>357</v>
      </c>
      <c r="E14" s="114">
        <v>327</v>
      </c>
      <c r="F14" s="114">
        <v>313</v>
      </c>
      <c r="G14" s="114">
        <v>433</v>
      </c>
      <c r="H14" s="140">
        <v>381</v>
      </c>
      <c r="I14" s="115">
        <v>-24</v>
      </c>
      <c r="J14" s="116">
        <v>-6.2992125984251972</v>
      </c>
      <c r="K14" s="110"/>
      <c r="L14" s="110"/>
      <c r="M14" s="110"/>
      <c r="N14" s="110"/>
      <c r="O14" s="110"/>
    </row>
    <row r="15" spans="1:15" s="110" customFormat="1" ht="24.95" customHeight="1" x14ac:dyDescent="0.2">
      <c r="A15" s="193" t="s">
        <v>216</v>
      </c>
      <c r="B15" s="199" t="s">
        <v>217</v>
      </c>
      <c r="C15" s="113">
        <v>1.6260162601626016</v>
      </c>
      <c r="D15" s="115">
        <v>34</v>
      </c>
      <c r="E15" s="114">
        <v>25</v>
      </c>
      <c r="F15" s="114">
        <v>39</v>
      </c>
      <c r="G15" s="114">
        <v>30</v>
      </c>
      <c r="H15" s="140">
        <v>35</v>
      </c>
      <c r="I15" s="115">
        <v>-1</v>
      </c>
      <c r="J15" s="116">
        <v>-2.8571428571428572</v>
      </c>
    </row>
    <row r="16" spans="1:15" s="287" customFormat="1" ht="24.95" customHeight="1" x14ac:dyDescent="0.2">
      <c r="A16" s="193" t="s">
        <v>218</v>
      </c>
      <c r="B16" s="199" t="s">
        <v>141</v>
      </c>
      <c r="C16" s="113">
        <v>11.33428981348637</v>
      </c>
      <c r="D16" s="115">
        <v>237</v>
      </c>
      <c r="E16" s="114">
        <v>242</v>
      </c>
      <c r="F16" s="114">
        <v>189</v>
      </c>
      <c r="G16" s="114">
        <v>328</v>
      </c>
      <c r="H16" s="140">
        <v>257</v>
      </c>
      <c r="I16" s="115">
        <v>-20</v>
      </c>
      <c r="J16" s="116">
        <v>-7.782101167315175</v>
      </c>
      <c r="K16" s="110"/>
      <c r="L16" s="110"/>
      <c r="M16" s="110"/>
      <c r="N16" s="110"/>
      <c r="O16" s="110"/>
    </row>
    <row r="17" spans="1:15" s="110" customFormat="1" ht="24.95" customHeight="1" x14ac:dyDescent="0.2">
      <c r="A17" s="193" t="s">
        <v>142</v>
      </c>
      <c r="B17" s="199" t="s">
        <v>220</v>
      </c>
      <c r="C17" s="113">
        <v>4.1128646580583457</v>
      </c>
      <c r="D17" s="115">
        <v>86</v>
      </c>
      <c r="E17" s="114">
        <v>60</v>
      </c>
      <c r="F17" s="114">
        <v>85</v>
      </c>
      <c r="G17" s="114">
        <v>75</v>
      </c>
      <c r="H17" s="140">
        <v>89</v>
      </c>
      <c r="I17" s="115">
        <v>-3</v>
      </c>
      <c r="J17" s="116">
        <v>-3.3707865168539324</v>
      </c>
    </row>
    <row r="18" spans="1:15" s="287" customFormat="1" ht="24.95" customHeight="1" x14ac:dyDescent="0.2">
      <c r="A18" s="201" t="s">
        <v>144</v>
      </c>
      <c r="B18" s="202" t="s">
        <v>145</v>
      </c>
      <c r="C18" s="113">
        <v>8.6083213773314196</v>
      </c>
      <c r="D18" s="115">
        <v>180</v>
      </c>
      <c r="E18" s="114">
        <v>143</v>
      </c>
      <c r="F18" s="114">
        <v>195</v>
      </c>
      <c r="G18" s="114">
        <v>145</v>
      </c>
      <c r="H18" s="140">
        <v>190</v>
      </c>
      <c r="I18" s="115">
        <v>-10</v>
      </c>
      <c r="J18" s="116">
        <v>-5.2631578947368425</v>
      </c>
      <c r="K18" s="110"/>
      <c r="L18" s="110"/>
      <c r="M18" s="110"/>
      <c r="N18" s="110"/>
      <c r="O18" s="110"/>
    </row>
    <row r="19" spans="1:15" s="110" customFormat="1" ht="24.95" customHeight="1" x14ac:dyDescent="0.2">
      <c r="A19" s="193" t="s">
        <v>146</v>
      </c>
      <c r="B19" s="199" t="s">
        <v>147</v>
      </c>
      <c r="C19" s="113">
        <v>14.44285031085605</v>
      </c>
      <c r="D19" s="115">
        <v>302</v>
      </c>
      <c r="E19" s="114">
        <v>206</v>
      </c>
      <c r="F19" s="114">
        <v>232</v>
      </c>
      <c r="G19" s="114">
        <v>206</v>
      </c>
      <c r="H19" s="140">
        <v>166</v>
      </c>
      <c r="I19" s="115">
        <v>136</v>
      </c>
      <c r="J19" s="116">
        <v>81.92771084337349</v>
      </c>
    </row>
    <row r="20" spans="1:15" s="287" customFormat="1" ht="24.95" customHeight="1" x14ac:dyDescent="0.2">
      <c r="A20" s="193" t="s">
        <v>148</v>
      </c>
      <c r="B20" s="199" t="s">
        <v>149</v>
      </c>
      <c r="C20" s="113">
        <v>10.13868962219034</v>
      </c>
      <c r="D20" s="115">
        <v>212</v>
      </c>
      <c r="E20" s="114">
        <v>183</v>
      </c>
      <c r="F20" s="114">
        <v>213</v>
      </c>
      <c r="G20" s="114">
        <v>230</v>
      </c>
      <c r="H20" s="140">
        <v>289</v>
      </c>
      <c r="I20" s="115">
        <v>-77</v>
      </c>
      <c r="J20" s="116">
        <v>-26.643598615916954</v>
      </c>
      <c r="K20" s="110"/>
      <c r="L20" s="110"/>
      <c r="M20" s="110"/>
      <c r="N20" s="110"/>
      <c r="O20" s="110"/>
    </row>
    <row r="21" spans="1:15" s="110" customFormat="1" ht="24.95" customHeight="1" x14ac:dyDescent="0.2">
      <c r="A21" s="201" t="s">
        <v>150</v>
      </c>
      <c r="B21" s="202" t="s">
        <v>151</v>
      </c>
      <c r="C21" s="113">
        <v>5.499760879961741</v>
      </c>
      <c r="D21" s="115">
        <v>115</v>
      </c>
      <c r="E21" s="114">
        <v>138</v>
      </c>
      <c r="F21" s="114">
        <v>162</v>
      </c>
      <c r="G21" s="114">
        <v>91</v>
      </c>
      <c r="H21" s="140">
        <v>100</v>
      </c>
      <c r="I21" s="115">
        <v>15</v>
      </c>
      <c r="J21" s="116">
        <v>15</v>
      </c>
    </row>
    <row r="22" spans="1:15" s="110" customFormat="1" ht="24.95" customHeight="1" x14ac:dyDescent="0.2">
      <c r="A22" s="201" t="s">
        <v>152</v>
      </c>
      <c r="B22" s="199" t="s">
        <v>153</v>
      </c>
      <c r="C22" s="113">
        <v>0.71736011477761841</v>
      </c>
      <c r="D22" s="115">
        <v>15</v>
      </c>
      <c r="E22" s="114">
        <v>9</v>
      </c>
      <c r="F22" s="114">
        <v>6</v>
      </c>
      <c r="G22" s="114">
        <v>15</v>
      </c>
      <c r="H22" s="140">
        <v>8</v>
      </c>
      <c r="I22" s="115">
        <v>7</v>
      </c>
      <c r="J22" s="116">
        <v>87.5</v>
      </c>
    </row>
    <row r="23" spans="1:15" s="110" customFormat="1" ht="24.95" customHeight="1" x14ac:dyDescent="0.2">
      <c r="A23" s="193" t="s">
        <v>154</v>
      </c>
      <c r="B23" s="199" t="s">
        <v>155</v>
      </c>
      <c r="C23" s="113">
        <v>0.66953610712577716</v>
      </c>
      <c r="D23" s="115">
        <v>14</v>
      </c>
      <c r="E23" s="114">
        <v>14</v>
      </c>
      <c r="F23" s="114">
        <v>10</v>
      </c>
      <c r="G23" s="114">
        <v>19</v>
      </c>
      <c r="H23" s="140">
        <v>19</v>
      </c>
      <c r="I23" s="115">
        <v>-5</v>
      </c>
      <c r="J23" s="116">
        <v>-26.315789473684209</v>
      </c>
    </row>
    <row r="24" spans="1:15" s="110" customFormat="1" ht="24.95" customHeight="1" x14ac:dyDescent="0.2">
      <c r="A24" s="193" t="s">
        <v>156</v>
      </c>
      <c r="B24" s="199" t="s">
        <v>221</v>
      </c>
      <c r="C24" s="113">
        <v>3.2520325203252032</v>
      </c>
      <c r="D24" s="115">
        <v>68</v>
      </c>
      <c r="E24" s="114">
        <v>35</v>
      </c>
      <c r="F24" s="114">
        <v>44</v>
      </c>
      <c r="G24" s="114">
        <v>59</v>
      </c>
      <c r="H24" s="140">
        <v>49</v>
      </c>
      <c r="I24" s="115">
        <v>19</v>
      </c>
      <c r="J24" s="116">
        <v>38.775510204081634</v>
      </c>
    </row>
    <row r="25" spans="1:15" s="110" customFormat="1" ht="24.95" customHeight="1" x14ac:dyDescent="0.2">
      <c r="A25" s="193" t="s">
        <v>222</v>
      </c>
      <c r="B25" s="204" t="s">
        <v>159</v>
      </c>
      <c r="C25" s="113">
        <v>5.5954088952654235</v>
      </c>
      <c r="D25" s="115">
        <v>117</v>
      </c>
      <c r="E25" s="114">
        <v>99</v>
      </c>
      <c r="F25" s="114">
        <v>108</v>
      </c>
      <c r="G25" s="114">
        <v>101</v>
      </c>
      <c r="H25" s="140">
        <v>133</v>
      </c>
      <c r="I25" s="115">
        <v>-16</v>
      </c>
      <c r="J25" s="116">
        <v>-12.030075187969924</v>
      </c>
    </row>
    <row r="26" spans="1:15" s="110" customFormat="1" ht="24.95" customHeight="1" x14ac:dyDescent="0.2">
      <c r="A26" s="201">
        <v>782.78300000000002</v>
      </c>
      <c r="B26" s="203" t="s">
        <v>160</v>
      </c>
      <c r="C26" s="113">
        <v>5.3562888570062173</v>
      </c>
      <c r="D26" s="115">
        <v>112</v>
      </c>
      <c r="E26" s="114">
        <v>121</v>
      </c>
      <c r="F26" s="114">
        <v>146</v>
      </c>
      <c r="G26" s="114">
        <v>112</v>
      </c>
      <c r="H26" s="140">
        <v>119</v>
      </c>
      <c r="I26" s="115">
        <v>-7</v>
      </c>
      <c r="J26" s="116">
        <v>-5.882352941176471</v>
      </c>
    </row>
    <row r="27" spans="1:15" s="110" customFormat="1" ht="24.95" customHeight="1" x14ac:dyDescent="0.2">
      <c r="A27" s="193" t="s">
        <v>161</v>
      </c>
      <c r="B27" s="199" t="s">
        <v>162</v>
      </c>
      <c r="C27" s="113">
        <v>3.9693926351028215</v>
      </c>
      <c r="D27" s="115">
        <v>83</v>
      </c>
      <c r="E27" s="114">
        <v>68</v>
      </c>
      <c r="F27" s="114">
        <v>88</v>
      </c>
      <c r="G27" s="114">
        <v>75</v>
      </c>
      <c r="H27" s="140">
        <v>57</v>
      </c>
      <c r="I27" s="115">
        <v>26</v>
      </c>
      <c r="J27" s="116">
        <v>45.614035087719301</v>
      </c>
    </row>
    <row r="28" spans="1:15" s="110" customFormat="1" ht="24.95" customHeight="1" x14ac:dyDescent="0.2">
      <c r="A28" s="193" t="s">
        <v>163</v>
      </c>
      <c r="B28" s="199" t="s">
        <v>164</v>
      </c>
      <c r="C28" s="113">
        <v>2.0086083213773316</v>
      </c>
      <c r="D28" s="115">
        <v>42</v>
      </c>
      <c r="E28" s="114">
        <v>29</v>
      </c>
      <c r="F28" s="114">
        <v>79</v>
      </c>
      <c r="G28" s="114">
        <v>20</v>
      </c>
      <c r="H28" s="140">
        <v>46</v>
      </c>
      <c r="I28" s="115">
        <v>-4</v>
      </c>
      <c r="J28" s="116">
        <v>-8.695652173913043</v>
      </c>
    </row>
    <row r="29" spans="1:15" s="110" customFormat="1" ht="24.95" customHeight="1" x14ac:dyDescent="0.2">
      <c r="A29" s="193">
        <v>86</v>
      </c>
      <c r="B29" s="199" t="s">
        <v>165</v>
      </c>
      <c r="C29" s="113">
        <v>4.3998087039693923</v>
      </c>
      <c r="D29" s="115">
        <v>92</v>
      </c>
      <c r="E29" s="114">
        <v>75</v>
      </c>
      <c r="F29" s="114">
        <v>88</v>
      </c>
      <c r="G29" s="114">
        <v>94</v>
      </c>
      <c r="H29" s="140">
        <v>74</v>
      </c>
      <c r="I29" s="115">
        <v>18</v>
      </c>
      <c r="J29" s="116">
        <v>24.324324324324323</v>
      </c>
    </row>
    <row r="30" spans="1:15" s="110" customFormat="1" ht="24.95" customHeight="1" x14ac:dyDescent="0.2">
      <c r="A30" s="193">
        <v>87.88</v>
      </c>
      <c r="B30" s="204" t="s">
        <v>166</v>
      </c>
      <c r="C30" s="113">
        <v>11.573409851745577</v>
      </c>
      <c r="D30" s="115">
        <v>242</v>
      </c>
      <c r="E30" s="114">
        <v>163</v>
      </c>
      <c r="F30" s="114">
        <v>278</v>
      </c>
      <c r="G30" s="114">
        <v>133</v>
      </c>
      <c r="H30" s="140">
        <v>136</v>
      </c>
      <c r="I30" s="115">
        <v>106</v>
      </c>
      <c r="J30" s="116">
        <v>77.941176470588232</v>
      </c>
    </row>
    <row r="31" spans="1:15" s="110" customFormat="1" ht="24.95" customHeight="1" x14ac:dyDescent="0.2">
      <c r="A31" s="193" t="s">
        <v>167</v>
      </c>
      <c r="B31" s="199" t="s">
        <v>168</v>
      </c>
      <c r="C31" s="113">
        <v>2.7737924438067911</v>
      </c>
      <c r="D31" s="115">
        <v>58</v>
      </c>
      <c r="E31" s="114">
        <v>94</v>
      </c>
      <c r="F31" s="114">
        <v>95</v>
      </c>
      <c r="G31" s="114">
        <v>55</v>
      </c>
      <c r="H31" s="140">
        <v>72</v>
      </c>
      <c r="I31" s="115">
        <v>-14</v>
      </c>
      <c r="J31" s="116">
        <v>-19.444444444444443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1.9129603060736489</v>
      </c>
      <c r="D34" s="115">
        <v>40</v>
      </c>
      <c r="E34" s="114">
        <v>49</v>
      </c>
      <c r="F34" s="114">
        <v>88</v>
      </c>
      <c r="G34" s="114">
        <v>66</v>
      </c>
      <c r="H34" s="140">
        <v>48</v>
      </c>
      <c r="I34" s="115">
        <v>-8</v>
      </c>
      <c r="J34" s="116">
        <v>-16.666666666666668</v>
      </c>
    </row>
    <row r="35" spans="1:10" s="110" customFormat="1" ht="24.95" customHeight="1" x14ac:dyDescent="0.2">
      <c r="A35" s="292" t="s">
        <v>171</v>
      </c>
      <c r="B35" s="293" t="s">
        <v>172</v>
      </c>
      <c r="C35" s="113">
        <v>27.69010043041607</v>
      </c>
      <c r="D35" s="115">
        <v>579</v>
      </c>
      <c r="E35" s="114">
        <v>484</v>
      </c>
      <c r="F35" s="114">
        <v>529</v>
      </c>
      <c r="G35" s="114">
        <v>598</v>
      </c>
      <c r="H35" s="140">
        <v>591</v>
      </c>
      <c r="I35" s="115">
        <v>-12</v>
      </c>
      <c r="J35" s="116">
        <v>-2.030456852791878</v>
      </c>
    </row>
    <row r="36" spans="1:10" s="110" customFormat="1" ht="24.95" customHeight="1" x14ac:dyDescent="0.2">
      <c r="A36" s="294" t="s">
        <v>173</v>
      </c>
      <c r="B36" s="295" t="s">
        <v>174</v>
      </c>
      <c r="C36" s="125">
        <v>70.396939263510276</v>
      </c>
      <c r="D36" s="143">
        <v>1472</v>
      </c>
      <c r="E36" s="144">
        <v>1234</v>
      </c>
      <c r="F36" s="144">
        <v>1549</v>
      </c>
      <c r="G36" s="144">
        <v>1210</v>
      </c>
      <c r="H36" s="145">
        <v>1268</v>
      </c>
      <c r="I36" s="143">
        <v>204</v>
      </c>
      <c r="J36" s="146">
        <v>16.088328075709779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2091</v>
      </c>
      <c r="F11" s="264">
        <v>1767</v>
      </c>
      <c r="G11" s="264">
        <v>2166</v>
      </c>
      <c r="H11" s="264">
        <v>1874</v>
      </c>
      <c r="I11" s="265">
        <v>1907</v>
      </c>
      <c r="J11" s="263">
        <v>184</v>
      </c>
      <c r="K11" s="266">
        <v>9.6486628211851073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23.672883787661405</v>
      </c>
      <c r="E13" s="115">
        <v>495</v>
      </c>
      <c r="F13" s="114">
        <v>488</v>
      </c>
      <c r="G13" s="114">
        <v>650</v>
      </c>
      <c r="H13" s="114">
        <v>456</v>
      </c>
      <c r="I13" s="140">
        <v>437</v>
      </c>
      <c r="J13" s="115">
        <v>58</v>
      </c>
      <c r="K13" s="116">
        <v>13.272311212814646</v>
      </c>
    </row>
    <row r="14" spans="1:17" ht="15.95" customHeight="1" x14ac:dyDescent="0.2">
      <c r="A14" s="306" t="s">
        <v>230</v>
      </c>
      <c r="B14" s="307"/>
      <c r="C14" s="308"/>
      <c r="D14" s="113">
        <v>62.936394069823052</v>
      </c>
      <c r="E14" s="115">
        <v>1316</v>
      </c>
      <c r="F14" s="114">
        <v>1072</v>
      </c>
      <c r="G14" s="114">
        <v>1286</v>
      </c>
      <c r="H14" s="114">
        <v>1179</v>
      </c>
      <c r="I14" s="140">
        <v>1206</v>
      </c>
      <c r="J14" s="115">
        <v>110</v>
      </c>
      <c r="K14" s="116">
        <v>9.1210613598673298</v>
      </c>
    </row>
    <row r="15" spans="1:17" ht="15.95" customHeight="1" x14ac:dyDescent="0.2">
      <c r="A15" s="306" t="s">
        <v>231</v>
      </c>
      <c r="B15" s="307"/>
      <c r="C15" s="308"/>
      <c r="D15" s="113">
        <v>6.0736489717838351</v>
      </c>
      <c r="E15" s="115">
        <v>127</v>
      </c>
      <c r="F15" s="114">
        <v>104</v>
      </c>
      <c r="G15" s="114">
        <v>99</v>
      </c>
      <c r="H15" s="114">
        <v>146</v>
      </c>
      <c r="I15" s="140">
        <v>114</v>
      </c>
      <c r="J15" s="115">
        <v>13</v>
      </c>
      <c r="K15" s="116">
        <v>11.403508771929825</v>
      </c>
    </row>
    <row r="16" spans="1:17" ht="15.95" customHeight="1" x14ac:dyDescent="0.2">
      <c r="A16" s="306" t="s">
        <v>232</v>
      </c>
      <c r="B16" s="307"/>
      <c r="C16" s="308"/>
      <c r="D16" s="113">
        <v>6.9823051171688189</v>
      </c>
      <c r="E16" s="115">
        <v>146</v>
      </c>
      <c r="F16" s="114">
        <v>99</v>
      </c>
      <c r="G16" s="114">
        <v>128</v>
      </c>
      <c r="H16" s="114">
        <v>85</v>
      </c>
      <c r="I16" s="140">
        <v>140</v>
      </c>
      <c r="J16" s="115">
        <v>6</v>
      </c>
      <c r="K16" s="116">
        <v>4.2857142857142856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1.5781922525107603</v>
      </c>
      <c r="E18" s="115">
        <v>33</v>
      </c>
      <c r="F18" s="114">
        <v>44</v>
      </c>
      <c r="G18" s="114">
        <v>85</v>
      </c>
      <c r="H18" s="114">
        <v>61</v>
      </c>
      <c r="I18" s="140">
        <v>45</v>
      </c>
      <c r="J18" s="115">
        <v>-12</v>
      </c>
      <c r="K18" s="116">
        <v>-26.666666666666668</v>
      </c>
    </row>
    <row r="19" spans="1:11" ht="14.1" customHeight="1" x14ac:dyDescent="0.2">
      <c r="A19" s="306" t="s">
        <v>235</v>
      </c>
      <c r="B19" s="307" t="s">
        <v>236</v>
      </c>
      <c r="C19" s="308"/>
      <c r="D19" s="113">
        <v>1.1956001912960306</v>
      </c>
      <c r="E19" s="115">
        <v>25</v>
      </c>
      <c r="F19" s="114">
        <v>31</v>
      </c>
      <c r="G19" s="114">
        <v>70</v>
      </c>
      <c r="H19" s="114">
        <v>45</v>
      </c>
      <c r="I19" s="140">
        <v>33</v>
      </c>
      <c r="J19" s="115">
        <v>-8</v>
      </c>
      <c r="K19" s="116">
        <v>-24.242424242424242</v>
      </c>
    </row>
    <row r="20" spans="1:11" ht="14.1" customHeight="1" x14ac:dyDescent="0.2">
      <c r="A20" s="306">
        <v>12</v>
      </c>
      <c r="B20" s="307" t="s">
        <v>237</v>
      </c>
      <c r="C20" s="308"/>
      <c r="D20" s="113">
        <v>1.2434241989478718</v>
      </c>
      <c r="E20" s="115">
        <v>26</v>
      </c>
      <c r="F20" s="114">
        <v>33</v>
      </c>
      <c r="G20" s="114">
        <v>26</v>
      </c>
      <c r="H20" s="114">
        <v>16</v>
      </c>
      <c r="I20" s="140">
        <v>24</v>
      </c>
      <c r="J20" s="115">
        <v>2</v>
      </c>
      <c r="K20" s="116">
        <v>8.3333333333333339</v>
      </c>
    </row>
    <row r="21" spans="1:11" ht="14.1" customHeight="1" x14ac:dyDescent="0.2">
      <c r="A21" s="306">
        <v>21</v>
      </c>
      <c r="B21" s="307" t="s">
        <v>238</v>
      </c>
      <c r="C21" s="308"/>
      <c r="D21" s="113">
        <v>0.33476805356288858</v>
      </c>
      <c r="E21" s="115">
        <v>7</v>
      </c>
      <c r="F21" s="114" t="s">
        <v>513</v>
      </c>
      <c r="G21" s="114">
        <v>9</v>
      </c>
      <c r="H21" s="114">
        <v>11</v>
      </c>
      <c r="I21" s="140">
        <v>4</v>
      </c>
      <c r="J21" s="115">
        <v>3</v>
      </c>
      <c r="K21" s="116">
        <v>75</v>
      </c>
    </row>
    <row r="22" spans="1:11" ht="14.1" customHeight="1" x14ac:dyDescent="0.2">
      <c r="A22" s="306">
        <v>22</v>
      </c>
      <c r="B22" s="307" t="s">
        <v>239</v>
      </c>
      <c r="C22" s="308"/>
      <c r="D22" s="113">
        <v>3.2998565279770444</v>
      </c>
      <c r="E22" s="115">
        <v>69</v>
      </c>
      <c r="F22" s="114">
        <v>58</v>
      </c>
      <c r="G22" s="114">
        <v>100</v>
      </c>
      <c r="H22" s="114">
        <v>70</v>
      </c>
      <c r="I22" s="140">
        <v>69</v>
      </c>
      <c r="J22" s="115">
        <v>0</v>
      </c>
      <c r="K22" s="116">
        <v>0</v>
      </c>
    </row>
    <row r="23" spans="1:11" ht="14.1" customHeight="1" x14ac:dyDescent="0.2">
      <c r="A23" s="306">
        <v>23</v>
      </c>
      <c r="B23" s="307" t="s">
        <v>240</v>
      </c>
      <c r="C23" s="308"/>
      <c r="D23" s="113">
        <v>0.47824007651841222</v>
      </c>
      <c r="E23" s="115">
        <v>10</v>
      </c>
      <c r="F23" s="114">
        <v>6</v>
      </c>
      <c r="G23" s="114">
        <v>6</v>
      </c>
      <c r="H23" s="114">
        <v>10</v>
      </c>
      <c r="I23" s="140">
        <v>10</v>
      </c>
      <c r="J23" s="115">
        <v>0</v>
      </c>
      <c r="K23" s="116">
        <v>0</v>
      </c>
    </row>
    <row r="24" spans="1:11" ht="14.1" customHeight="1" x14ac:dyDescent="0.2">
      <c r="A24" s="306">
        <v>24</v>
      </c>
      <c r="B24" s="307" t="s">
        <v>241</v>
      </c>
      <c r="C24" s="308"/>
      <c r="D24" s="113">
        <v>6.5997130559540889</v>
      </c>
      <c r="E24" s="115">
        <v>138</v>
      </c>
      <c r="F24" s="114">
        <v>122</v>
      </c>
      <c r="G24" s="114">
        <v>109</v>
      </c>
      <c r="H24" s="114">
        <v>139</v>
      </c>
      <c r="I24" s="140">
        <v>160</v>
      </c>
      <c r="J24" s="115">
        <v>-22</v>
      </c>
      <c r="K24" s="116">
        <v>-13.75</v>
      </c>
    </row>
    <row r="25" spans="1:11" ht="14.1" customHeight="1" x14ac:dyDescent="0.2">
      <c r="A25" s="306">
        <v>25</v>
      </c>
      <c r="B25" s="307" t="s">
        <v>242</v>
      </c>
      <c r="C25" s="308"/>
      <c r="D25" s="113">
        <v>6.8866571018651364</v>
      </c>
      <c r="E25" s="115">
        <v>144</v>
      </c>
      <c r="F25" s="114">
        <v>107</v>
      </c>
      <c r="G25" s="114">
        <v>104</v>
      </c>
      <c r="H25" s="114">
        <v>133</v>
      </c>
      <c r="I25" s="140">
        <v>142</v>
      </c>
      <c r="J25" s="115">
        <v>2</v>
      </c>
      <c r="K25" s="116">
        <v>1.408450704225352</v>
      </c>
    </row>
    <row r="26" spans="1:11" ht="14.1" customHeight="1" x14ac:dyDescent="0.2">
      <c r="A26" s="306">
        <v>26</v>
      </c>
      <c r="B26" s="307" t="s">
        <v>243</v>
      </c>
      <c r="C26" s="308"/>
      <c r="D26" s="113">
        <v>3.2520325203252032</v>
      </c>
      <c r="E26" s="115">
        <v>68</v>
      </c>
      <c r="F26" s="114">
        <v>49</v>
      </c>
      <c r="G26" s="114">
        <v>48</v>
      </c>
      <c r="H26" s="114">
        <v>54</v>
      </c>
      <c r="I26" s="140">
        <v>73</v>
      </c>
      <c r="J26" s="115">
        <v>-5</v>
      </c>
      <c r="K26" s="116">
        <v>-6.8493150684931505</v>
      </c>
    </row>
    <row r="27" spans="1:11" ht="14.1" customHeight="1" x14ac:dyDescent="0.2">
      <c r="A27" s="306">
        <v>27</v>
      </c>
      <c r="B27" s="307" t="s">
        <v>244</v>
      </c>
      <c r="C27" s="308"/>
      <c r="D27" s="113">
        <v>1.6260162601626016</v>
      </c>
      <c r="E27" s="115">
        <v>34</v>
      </c>
      <c r="F27" s="114">
        <v>16</v>
      </c>
      <c r="G27" s="114">
        <v>15</v>
      </c>
      <c r="H27" s="114">
        <v>34</v>
      </c>
      <c r="I27" s="140">
        <v>25</v>
      </c>
      <c r="J27" s="115">
        <v>9</v>
      </c>
      <c r="K27" s="116">
        <v>36</v>
      </c>
    </row>
    <row r="28" spans="1:11" ht="14.1" customHeight="1" x14ac:dyDescent="0.2">
      <c r="A28" s="306">
        <v>28</v>
      </c>
      <c r="B28" s="307" t="s">
        <v>245</v>
      </c>
      <c r="C28" s="308"/>
      <c r="D28" s="113">
        <v>0.71736011477761841</v>
      </c>
      <c r="E28" s="115">
        <v>15</v>
      </c>
      <c r="F28" s="114">
        <v>10</v>
      </c>
      <c r="G28" s="114">
        <v>13</v>
      </c>
      <c r="H28" s="114">
        <v>13</v>
      </c>
      <c r="I28" s="140">
        <v>15</v>
      </c>
      <c r="J28" s="115">
        <v>0</v>
      </c>
      <c r="K28" s="116">
        <v>0</v>
      </c>
    </row>
    <row r="29" spans="1:11" ht="14.1" customHeight="1" x14ac:dyDescent="0.2">
      <c r="A29" s="306">
        <v>29</v>
      </c>
      <c r="B29" s="307" t="s">
        <v>246</v>
      </c>
      <c r="C29" s="308"/>
      <c r="D29" s="113">
        <v>4.2563366810138685</v>
      </c>
      <c r="E29" s="115">
        <v>89</v>
      </c>
      <c r="F29" s="114">
        <v>54</v>
      </c>
      <c r="G29" s="114">
        <v>88</v>
      </c>
      <c r="H29" s="114">
        <v>51</v>
      </c>
      <c r="I29" s="140">
        <v>46</v>
      </c>
      <c r="J29" s="115">
        <v>43</v>
      </c>
      <c r="K29" s="116">
        <v>93.478260869565219</v>
      </c>
    </row>
    <row r="30" spans="1:11" ht="14.1" customHeight="1" x14ac:dyDescent="0.2">
      <c r="A30" s="306" t="s">
        <v>247</v>
      </c>
      <c r="B30" s="307" t="s">
        <v>248</v>
      </c>
      <c r="C30" s="308"/>
      <c r="D30" s="113">
        <v>1.7694882831181253</v>
      </c>
      <c r="E30" s="115">
        <v>37</v>
      </c>
      <c r="F30" s="114">
        <v>10</v>
      </c>
      <c r="G30" s="114">
        <v>15</v>
      </c>
      <c r="H30" s="114">
        <v>9</v>
      </c>
      <c r="I30" s="140">
        <v>12</v>
      </c>
      <c r="J30" s="115">
        <v>25</v>
      </c>
      <c r="K30" s="116">
        <v>208.33333333333334</v>
      </c>
    </row>
    <row r="31" spans="1:11" ht="14.1" customHeight="1" x14ac:dyDescent="0.2">
      <c r="A31" s="306" t="s">
        <v>249</v>
      </c>
      <c r="B31" s="307" t="s">
        <v>250</v>
      </c>
      <c r="C31" s="308"/>
      <c r="D31" s="113">
        <v>2.4868483978957436</v>
      </c>
      <c r="E31" s="115">
        <v>52</v>
      </c>
      <c r="F31" s="114">
        <v>44</v>
      </c>
      <c r="G31" s="114">
        <v>73</v>
      </c>
      <c r="H31" s="114">
        <v>42</v>
      </c>
      <c r="I31" s="140">
        <v>34</v>
      </c>
      <c r="J31" s="115">
        <v>18</v>
      </c>
      <c r="K31" s="116">
        <v>52.941176470588232</v>
      </c>
    </row>
    <row r="32" spans="1:11" ht="14.1" customHeight="1" x14ac:dyDescent="0.2">
      <c r="A32" s="306">
        <v>31</v>
      </c>
      <c r="B32" s="307" t="s">
        <v>251</v>
      </c>
      <c r="C32" s="308"/>
      <c r="D32" s="113">
        <v>0.43041606886657102</v>
      </c>
      <c r="E32" s="115">
        <v>9</v>
      </c>
      <c r="F32" s="114">
        <v>4</v>
      </c>
      <c r="G32" s="114">
        <v>12</v>
      </c>
      <c r="H32" s="114">
        <v>9</v>
      </c>
      <c r="I32" s="140">
        <v>7</v>
      </c>
      <c r="J32" s="115">
        <v>2</v>
      </c>
      <c r="K32" s="116">
        <v>28.571428571428573</v>
      </c>
    </row>
    <row r="33" spans="1:11" ht="14.1" customHeight="1" x14ac:dyDescent="0.2">
      <c r="A33" s="306">
        <v>32</v>
      </c>
      <c r="B33" s="307" t="s">
        <v>252</v>
      </c>
      <c r="C33" s="308"/>
      <c r="D33" s="113">
        <v>3.0129124820659969</v>
      </c>
      <c r="E33" s="115">
        <v>63</v>
      </c>
      <c r="F33" s="114">
        <v>53</v>
      </c>
      <c r="G33" s="114">
        <v>85</v>
      </c>
      <c r="H33" s="114">
        <v>72</v>
      </c>
      <c r="I33" s="140">
        <v>62</v>
      </c>
      <c r="J33" s="115">
        <v>1</v>
      </c>
      <c r="K33" s="116">
        <v>1.6129032258064515</v>
      </c>
    </row>
    <row r="34" spans="1:11" ht="14.1" customHeight="1" x14ac:dyDescent="0.2">
      <c r="A34" s="306">
        <v>33</v>
      </c>
      <c r="B34" s="307" t="s">
        <v>253</v>
      </c>
      <c r="C34" s="308"/>
      <c r="D34" s="113">
        <v>1.8173122907699666</v>
      </c>
      <c r="E34" s="115">
        <v>38</v>
      </c>
      <c r="F34" s="114">
        <v>39</v>
      </c>
      <c r="G34" s="114">
        <v>63</v>
      </c>
      <c r="H34" s="114">
        <v>28</v>
      </c>
      <c r="I34" s="140">
        <v>43</v>
      </c>
      <c r="J34" s="115">
        <v>-5</v>
      </c>
      <c r="K34" s="116">
        <v>-11.627906976744185</v>
      </c>
    </row>
    <row r="35" spans="1:11" ht="14.1" customHeight="1" x14ac:dyDescent="0.2">
      <c r="A35" s="306">
        <v>34</v>
      </c>
      <c r="B35" s="307" t="s">
        <v>254</v>
      </c>
      <c r="C35" s="308"/>
      <c r="D35" s="113">
        <v>2.3912003825920611</v>
      </c>
      <c r="E35" s="115">
        <v>50</v>
      </c>
      <c r="F35" s="114">
        <v>55</v>
      </c>
      <c r="G35" s="114">
        <v>36</v>
      </c>
      <c r="H35" s="114">
        <v>45</v>
      </c>
      <c r="I35" s="140">
        <v>54</v>
      </c>
      <c r="J35" s="115">
        <v>-4</v>
      </c>
      <c r="K35" s="116">
        <v>-7.4074074074074074</v>
      </c>
    </row>
    <row r="36" spans="1:11" ht="14.1" customHeight="1" x14ac:dyDescent="0.2">
      <c r="A36" s="306">
        <v>41</v>
      </c>
      <c r="B36" s="307" t="s">
        <v>255</v>
      </c>
      <c r="C36" s="308"/>
      <c r="D36" s="113">
        <v>0.66953610712577716</v>
      </c>
      <c r="E36" s="115">
        <v>14</v>
      </c>
      <c r="F36" s="114">
        <v>11</v>
      </c>
      <c r="G36" s="114">
        <v>14</v>
      </c>
      <c r="H36" s="114">
        <v>7</v>
      </c>
      <c r="I36" s="140">
        <v>14</v>
      </c>
      <c r="J36" s="115">
        <v>0</v>
      </c>
      <c r="K36" s="116">
        <v>0</v>
      </c>
    </row>
    <row r="37" spans="1:11" ht="14.1" customHeight="1" x14ac:dyDescent="0.2">
      <c r="A37" s="306">
        <v>42</v>
      </c>
      <c r="B37" s="307" t="s">
        <v>256</v>
      </c>
      <c r="C37" s="308"/>
      <c r="D37" s="113" t="s">
        <v>513</v>
      </c>
      <c r="E37" s="115" t="s">
        <v>513</v>
      </c>
      <c r="F37" s="114" t="s">
        <v>513</v>
      </c>
      <c r="G37" s="114">
        <v>3</v>
      </c>
      <c r="H37" s="114">
        <v>0</v>
      </c>
      <c r="I37" s="140" t="s">
        <v>513</v>
      </c>
      <c r="J37" s="115" t="s">
        <v>513</v>
      </c>
      <c r="K37" s="116" t="s">
        <v>513</v>
      </c>
    </row>
    <row r="38" spans="1:11" ht="14.1" customHeight="1" x14ac:dyDescent="0.2">
      <c r="A38" s="306">
        <v>43</v>
      </c>
      <c r="B38" s="307" t="s">
        <v>257</v>
      </c>
      <c r="C38" s="308"/>
      <c r="D38" s="113">
        <v>0.66953610712577716</v>
      </c>
      <c r="E38" s="115">
        <v>14</v>
      </c>
      <c r="F38" s="114">
        <v>5</v>
      </c>
      <c r="G38" s="114">
        <v>11</v>
      </c>
      <c r="H38" s="114">
        <v>11</v>
      </c>
      <c r="I38" s="140">
        <v>11</v>
      </c>
      <c r="J38" s="115">
        <v>3</v>
      </c>
      <c r="K38" s="116">
        <v>27.272727272727273</v>
      </c>
    </row>
    <row r="39" spans="1:11" ht="14.1" customHeight="1" x14ac:dyDescent="0.2">
      <c r="A39" s="306">
        <v>51</v>
      </c>
      <c r="B39" s="307" t="s">
        <v>258</v>
      </c>
      <c r="C39" s="308"/>
      <c r="D39" s="113">
        <v>7.2214251554280251</v>
      </c>
      <c r="E39" s="115">
        <v>151</v>
      </c>
      <c r="F39" s="114">
        <v>170</v>
      </c>
      <c r="G39" s="114">
        <v>176</v>
      </c>
      <c r="H39" s="114">
        <v>193</v>
      </c>
      <c r="I39" s="140">
        <v>216</v>
      </c>
      <c r="J39" s="115">
        <v>-65</v>
      </c>
      <c r="K39" s="116">
        <v>-30.092592592592592</v>
      </c>
    </row>
    <row r="40" spans="1:11" ht="14.1" customHeight="1" x14ac:dyDescent="0.2">
      <c r="A40" s="306" t="s">
        <v>259</v>
      </c>
      <c r="B40" s="307" t="s">
        <v>260</v>
      </c>
      <c r="C40" s="308"/>
      <c r="D40" s="113">
        <v>6.3127690100430414</v>
      </c>
      <c r="E40" s="115">
        <v>132</v>
      </c>
      <c r="F40" s="114">
        <v>149</v>
      </c>
      <c r="G40" s="114">
        <v>145</v>
      </c>
      <c r="H40" s="114">
        <v>152</v>
      </c>
      <c r="I40" s="140">
        <v>157</v>
      </c>
      <c r="J40" s="115">
        <v>-25</v>
      </c>
      <c r="K40" s="116">
        <v>-15.923566878980891</v>
      </c>
    </row>
    <row r="41" spans="1:11" ht="14.1" customHeight="1" x14ac:dyDescent="0.2">
      <c r="A41" s="306"/>
      <c r="B41" s="307" t="s">
        <v>261</v>
      </c>
      <c r="C41" s="308"/>
      <c r="D41" s="113">
        <v>4.2085126733620282</v>
      </c>
      <c r="E41" s="115">
        <v>88</v>
      </c>
      <c r="F41" s="114">
        <v>102</v>
      </c>
      <c r="G41" s="114">
        <v>113</v>
      </c>
      <c r="H41" s="114">
        <v>111</v>
      </c>
      <c r="I41" s="140">
        <v>82</v>
      </c>
      <c r="J41" s="115">
        <v>6</v>
      </c>
      <c r="K41" s="116">
        <v>7.3170731707317076</v>
      </c>
    </row>
    <row r="42" spans="1:11" ht="14.1" customHeight="1" x14ac:dyDescent="0.2">
      <c r="A42" s="306">
        <v>52</v>
      </c>
      <c r="B42" s="307" t="s">
        <v>262</v>
      </c>
      <c r="C42" s="308"/>
      <c r="D42" s="113">
        <v>7.6040172166427551</v>
      </c>
      <c r="E42" s="115">
        <v>159</v>
      </c>
      <c r="F42" s="114">
        <v>125</v>
      </c>
      <c r="G42" s="114">
        <v>148</v>
      </c>
      <c r="H42" s="114">
        <v>135</v>
      </c>
      <c r="I42" s="140">
        <v>147</v>
      </c>
      <c r="J42" s="115">
        <v>12</v>
      </c>
      <c r="K42" s="116">
        <v>8.1632653061224492</v>
      </c>
    </row>
    <row r="43" spans="1:11" ht="14.1" customHeight="1" x14ac:dyDescent="0.2">
      <c r="A43" s="306" t="s">
        <v>263</v>
      </c>
      <c r="B43" s="307" t="s">
        <v>264</v>
      </c>
      <c r="C43" s="308"/>
      <c r="D43" s="113">
        <v>6.2649450023912001</v>
      </c>
      <c r="E43" s="115">
        <v>131</v>
      </c>
      <c r="F43" s="114">
        <v>90</v>
      </c>
      <c r="G43" s="114">
        <v>120</v>
      </c>
      <c r="H43" s="114">
        <v>101</v>
      </c>
      <c r="I43" s="140">
        <v>106</v>
      </c>
      <c r="J43" s="115">
        <v>25</v>
      </c>
      <c r="K43" s="116">
        <v>23.584905660377359</v>
      </c>
    </row>
    <row r="44" spans="1:11" ht="14.1" customHeight="1" x14ac:dyDescent="0.2">
      <c r="A44" s="306">
        <v>53</v>
      </c>
      <c r="B44" s="307" t="s">
        <v>265</v>
      </c>
      <c r="C44" s="308"/>
      <c r="D44" s="113">
        <v>1.052128168340507</v>
      </c>
      <c r="E44" s="115">
        <v>22</v>
      </c>
      <c r="F44" s="114">
        <v>21</v>
      </c>
      <c r="G44" s="114">
        <v>39</v>
      </c>
      <c r="H44" s="114">
        <v>16</v>
      </c>
      <c r="I44" s="140">
        <v>33</v>
      </c>
      <c r="J44" s="115">
        <v>-11</v>
      </c>
      <c r="K44" s="116">
        <v>-33.333333333333336</v>
      </c>
    </row>
    <row r="45" spans="1:11" ht="14.1" customHeight="1" x14ac:dyDescent="0.2">
      <c r="A45" s="306" t="s">
        <v>266</v>
      </c>
      <c r="B45" s="307" t="s">
        <v>267</v>
      </c>
      <c r="C45" s="308"/>
      <c r="D45" s="113">
        <v>1.052128168340507</v>
      </c>
      <c r="E45" s="115">
        <v>22</v>
      </c>
      <c r="F45" s="114">
        <v>20</v>
      </c>
      <c r="G45" s="114">
        <v>39</v>
      </c>
      <c r="H45" s="114">
        <v>14</v>
      </c>
      <c r="I45" s="140">
        <v>33</v>
      </c>
      <c r="J45" s="115">
        <v>-11</v>
      </c>
      <c r="K45" s="116">
        <v>-33.333333333333336</v>
      </c>
    </row>
    <row r="46" spans="1:11" ht="14.1" customHeight="1" x14ac:dyDescent="0.2">
      <c r="A46" s="306">
        <v>54</v>
      </c>
      <c r="B46" s="307" t="s">
        <v>268</v>
      </c>
      <c r="C46" s="308"/>
      <c r="D46" s="113">
        <v>4.1128646580583457</v>
      </c>
      <c r="E46" s="115">
        <v>86</v>
      </c>
      <c r="F46" s="114">
        <v>77</v>
      </c>
      <c r="G46" s="114">
        <v>79</v>
      </c>
      <c r="H46" s="114">
        <v>78</v>
      </c>
      <c r="I46" s="140">
        <v>58</v>
      </c>
      <c r="J46" s="115">
        <v>28</v>
      </c>
      <c r="K46" s="116">
        <v>48.275862068965516</v>
      </c>
    </row>
    <row r="47" spans="1:11" ht="14.1" customHeight="1" x14ac:dyDescent="0.2">
      <c r="A47" s="306">
        <v>61</v>
      </c>
      <c r="B47" s="307" t="s">
        <v>269</v>
      </c>
      <c r="C47" s="308"/>
      <c r="D47" s="113">
        <v>1.1477761836441893</v>
      </c>
      <c r="E47" s="115">
        <v>24</v>
      </c>
      <c r="F47" s="114">
        <v>12</v>
      </c>
      <c r="G47" s="114">
        <v>19</v>
      </c>
      <c r="H47" s="114">
        <v>18</v>
      </c>
      <c r="I47" s="140">
        <v>19</v>
      </c>
      <c r="J47" s="115">
        <v>5</v>
      </c>
      <c r="K47" s="116">
        <v>26.315789473684209</v>
      </c>
    </row>
    <row r="48" spans="1:11" ht="14.1" customHeight="1" x14ac:dyDescent="0.2">
      <c r="A48" s="306">
        <v>62</v>
      </c>
      <c r="B48" s="307" t="s">
        <v>270</v>
      </c>
      <c r="C48" s="308"/>
      <c r="D48" s="113">
        <v>7.0301291248206601</v>
      </c>
      <c r="E48" s="115">
        <v>147</v>
      </c>
      <c r="F48" s="114">
        <v>155</v>
      </c>
      <c r="G48" s="114">
        <v>146</v>
      </c>
      <c r="H48" s="114">
        <v>112</v>
      </c>
      <c r="I48" s="140">
        <v>86</v>
      </c>
      <c r="J48" s="115">
        <v>61</v>
      </c>
      <c r="K48" s="116">
        <v>70.930232558139537</v>
      </c>
    </row>
    <row r="49" spans="1:11" ht="14.1" customHeight="1" x14ac:dyDescent="0.2">
      <c r="A49" s="306">
        <v>63</v>
      </c>
      <c r="B49" s="307" t="s">
        <v>271</v>
      </c>
      <c r="C49" s="308"/>
      <c r="D49" s="113">
        <v>3.2042085126733619</v>
      </c>
      <c r="E49" s="115">
        <v>67</v>
      </c>
      <c r="F49" s="114">
        <v>64</v>
      </c>
      <c r="G49" s="114">
        <v>87</v>
      </c>
      <c r="H49" s="114">
        <v>51</v>
      </c>
      <c r="I49" s="140">
        <v>58</v>
      </c>
      <c r="J49" s="115">
        <v>9</v>
      </c>
      <c r="K49" s="116">
        <v>15.517241379310345</v>
      </c>
    </row>
    <row r="50" spans="1:11" ht="14.1" customHeight="1" x14ac:dyDescent="0.2">
      <c r="A50" s="306" t="s">
        <v>272</v>
      </c>
      <c r="B50" s="307" t="s">
        <v>273</v>
      </c>
      <c r="C50" s="308"/>
      <c r="D50" s="113">
        <v>0.33476805356288858</v>
      </c>
      <c r="E50" s="115">
        <v>7</v>
      </c>
      <c r="F50" s="114">
        <v>7</v>
      </c>
      <c r="G50" s="114">
        <v>6</v>
      </c>
      <c r="H50" s="114">
        <v>5</v>
      </c>
      <c r="I50" s="140">
        <v>13</v>
      </c>
      <c r="J50" s="115">
        <v>-6</v>
      </c>
      <c r="K50" s="116">
        <v>-46.153846153846153</v>
      </c>
    </row>
    <row r="51" spans="1:11" ht="14.1" customHeight="1" x14ac:dyDescent="0.2">
      <c r="A51" s="306" t="s">
        <v>274</v>
      </c>
      <c r="B51" s="307" t="s">
        <v>275</v>
      </c>
      <c r="C51" s="308"/>
      <c r="D51" s="113">
        <v>2.2955523672883786</v>
      </c>
      <c r="E51" s="115">
        <v>48</v>
      </c>
      <c r="F51" s="114">
        <v>53</v>
      </c>
      <c r="G51" s="114">
        <v>71</v>
      </c>
      <c r="H51" s="114">
        <v>40</v>
      </c>
      <c r="I51" s="140">
        <v>39</v>
      </c>
      <c r="J51" s="115">
        <v>9</v>
      </c>
      <c r="K51" s="116">
        <v>23.076923076923077</v>
      </c>
    </row>
    <row r="52" spans="1:11" ht="14.1" customHeight="1" x14ac:dyDescent="0.2">
      <c r="A52" s="306">
        <v>71</v>
      </c>
      <c r="B52" s="307" t="s">
        <v>276</v>
      </c>
      <c r="C52" s="308"/>
      <c r="D52" s="113">
        <v>6.2171209947393589</v>
      </c>
      <c r="E52" s="115">
        <v>130</v>
      </c>
      <c r="F52" s="114">
        <v>125</v>
      </c>
      <c r="G52" s="114">
        <v>137</v>
      </c>
      <c r="H52" s="114">
        <v>177</v>
      </c>
      <c r="I52" s="140">
        <v>142</v>
      </c>
      <c r="J52" s="115">
        <v>-12</v>
      </c>
      <c r="K52" s="116">
        <v>-8.4507042253521121</v>
      </c>
    </row>
    <row r="53" spans="1:11" ht="14.1" customHeight="1" x14ac:dyDescent="0.2">
      <c r="A53" s="306" t="s">
        <v>277</v>
      </c>
      <c r="B53" s="307" t="s">
        <v>278</v>
      </c>
      <c r="C53" s="308"/>
      <c r="D53" s="113">
        <v>1.8173122907699666</v>
      </c>
      <c r="E53" s="115">
        <v>38</v>
      </c>
      <c r="F53" s="114">
        <v>48</v>
      </c>
      <c r="G53" s="114">
        <v>40</v>
      </c>
      <c r="H53" s="114">
        <v>74</v>
      </c>
      <c r="I53" s="140">
        <v>50</v>
      </c>
      <c r="J53" s="115">
        <v>-12</v>
      </c>
      <c r="K53" s="116">
        <v>-24</v>
      </c>
    </row>
    <row r="54" spans="1:11" ht="14.1" customHeight="1" x14ac:dyDescent="0.2">
      <c r="A54" s="306" t="s">
        <v>279</v>
      </c>
      <c r="B54" s="307" t="s">
        <v>280</v>
      </c>
      <c r="C54" s="308"/>
      <c r="D54" s="113">
        <v>3.873744619799139</v>
      </c>
      <c r="E54" s="115">
        <v>81</v>
      </c>
      <c r="F54" s="114">
        <v>71</v>
      </c>
      <c r="G54" s="114">
        <v>85</v>
      </c>
      <c r="H54" s="114">
        <v>89</v>
      </c>
      <c r="I54" s="140">
        <v>79</v>
      </c>
      <c r="J54" s="115">
        <v>2</v>
      </c>
      <c r="K54" s="116">
        <v>2.5316455696202533</v>
      </c>
    </row>
    <row r="55" spans="1:11" ht="14.1" customHeight="1" x14ac:dyDescent="0.2">
      <c r="A55" s="306">
        <v>72</v>
      </c>
      <c r="B55" s="307" t="s">
        <v>281</v>
      </c>
      <c r="C55" s="308"/>
      <c r="D55" s="113">
        <v>2.1042563366810141</v>
      </c>
      <c r="E55" s="115">
        <v>44</v>
      </c>
      <c r="F55" s="114">
        <v>20</v>
      </c>
      <c r="G55" s="114">
        <v>21</v>
      </c>
      <c r="H55" s="114">
        <v>43</v>
      </c>
      <c r="I55" s="140">
        <v>32</v>
      </c>
      <c r="J55" s="115">
        <v>12</v>
      </c>
      <c r="K55" s="116">
        <v>37.5</v>
      </c>
    </row>
    <row r="56" spans="1:11" ht="14.1" customHeight="1" x14ac:dyDescent="0.2">
      <c r="A56" s="306" t="s">
        <v>282</v>
      </c>
      <c r="B56" s="307" t="s">
        <v>283</v>
      </c>
      <c r="C56" s="308"/>
      <c r="D56" s="113">
        <v>0.62171209947393591</v>
      </c>
      <c r="E56" s="115">
        <v>13</v>
      </c>
      <c r="F56" s="114">
        <v>10</v>
      </c>
      <c r="G56" s="114">
        <v>7</v>
      </c>
      <c r="H56" s="114">
        <v>18</v>
      </c>
      <c r="I56" s="140">
        <v>15</v>
      </c>
      <c r="J56" s="115">
        <v>-2</v>
      </c>
      <c r="K56" s="116">
        <v>-13.333333333333334</v>
      </c>
    </row>
    <row r="57" spans="1:11" ht="14.1" customHeight="1" x14ac:dyDescent="0.2">
      <c r="A57" s="306" t="s">
        <v>284</v>
      </c>
      <c r="B57" s="307" t="s">
        <v>285</v>
      </c>
      <c r="C57" s="308"/>
      <c r="D57" s="113">
        <v>0.86083213773314204</v>
      </c>
      <c r="E57" s="115">
        <v>18</v>
      </c>
      <c r="F57" s="114">
        <v>7</v>
      </c>
      <c r="G57" s="114">
        <v>5</v>
      </c>
      <c r="H57" s="114">
        <v>20</v>
      </c>
      <c r="I57" s="140">
        <v>14</v>
      </c>
      <c r="J57" s="115">
        <v>4</v>
      </c>
      <c r="K57" s="116">
        <v>28.571428571428573</v>
      </c>
    </row>
    <row r="58" spans="1:11" ht="14.1" customHeight="1" x14ac:dyDescent="0.2">
      <c r="A58" s="306">
        <v>73</v>
      </c>
      <c r="B58" s="307" t="s">
        <v>286</v>
      </c>
      <c r="C58" s="308"/>
      <c r="D58" s="113">
        <v>1.5303682448589191</v>
      </c>
      <c r="E58" s="115">
        <v>32</v>
      </c>
      <c r="F58" s="114">
        <v>16</v>
      </c>
      <c r="G58" s="114">
        <v>21</v>
      </c>
      <c r="H58" s="114">
        <v>24</v>
      </c>
      <c r="I58" s="140">
        <v>22</v>
      </c>
      <c r="J58" s="115">
        <v>10</v>
      </c>
      <c r="K58" s="116">
        <v>45.454545454545453</v>
      </c>
    </row>
    <row r="59" spans="1:11" ht="14.1" customHeight="1" x14ac:dyDescent="0.2">
      <c r="A59" s="306" t="s">
        <v>287</v>
      </c>
      <c r="B59" s="307" t="s">
        <v>288</v>
      </c>
      <c r="C59" s="308"/>
      <c r="D59" s="113">
        <v>1.0999521759923481</v>
      </c>
      <c r="E59" s="115">
        <v>23</v>
      </c>
      <c r="F59" s="114">
        <v>14</v>
      </c>
      <c r="G59" s="114">
        <v>16</v>
      </c>
      <c r="H59" s="114">
        <v>22</v>
      </c>
      <c r="I59" s="140">
        <v>20</v>
      </c>
      <c r="J59" s="115">
        <v>3</v>
      </c>
      <c r="K59" s="116">
        <v>15</v>
      </c>
    </row>
    <row r="60" spans="1:11" ht="14.1" customHeight="1" x14ac:dyDescent="0.2">
      <c r="A60" s="306">
        <v>81</v>
      </c>
      <c r="B60" s="307" t="s">
        <v>289</v>
      </c>
      <c r="C60" s="308"/>
      <c r="D60" s="113">
        <v>7.8431372549019605</v>
      </c>
      <c r="E60" s="115">
        <v>164</v>
      </c>
      <c r="F60" s="114">
        <v>115</v>
      </c>
      <c r="G60" s="114">
        <v>144</v>
      </c>
      <c r="H60" s="114">
        <v>117</v>
      </c>
      <c r="I60" s="140">
        <v>88</v>
      </c>
      <c r="J60" s="115">
        <v>76</v>
      </c>
      <c r="K60" s="116">
        <v>86.36363636363636</v>
      </c>
    </row>
    <row r="61" spans="1:11" ht="14.1" customHeight="1" x14ac:dyDescent="0.2">
      <c r="A61" s="306" t="s">
        <v>290</v>
      </c>
      <c r="B61" s="307" t="s">
        <v>291</v>
      </c>
      <c r="C61" s="308"/>
      <c r="D61" s="113">
        <v>2.1999043519846961</v>
      </c>
      <c r="E61" s="115">
        <v>46</v>
      </c>
      <c r="F61" s="114">
        <v>28</v>
      </c>
      <c r="G61" s="114">
        <v>32</v>
      </c>
      <c r="H61" s="114">
        <v>38</v>
      </c>
      <c r="I61" s="140">
        <v>24</v>
      </c>
      <c r="J61" s="115">
        <v>22</v>
      </c>
      <c r="K61" s="116">
        <v>91.666666666666671</v>
      </c>
    </row>
    <row r="62" spans="1:11" ht="14.1" customHeight="1" x14ac:dyDescent="0.2">
      <c r="A62" s="306" t="s">
        <v>292</v>
      </c>
      <c r="B62" s="307" t="s">
        <v>293</v>
      </c>
      <c r="C62" s="308"/>
      <c r="D62" s="113">
        <v>4.0650406504065044</v>
      </c>
      <c r="E62" s="115">
        <v>85</v>
      </c>
      <c r="F62" s="114">
        <v>52</v>
      </c>
      <c r="G62" s="114">
        <v>84</v>
      </c>
      <c r="H62" s="114">
        <v>53</v>
      </c>
      <c r="I62" s="140">
        <v>33</v>
      </c>
      <c r="J62" s="115">
        <v>52</v>
      </c>
      <c r="K62" s="116">
        <v>157.57575757575756</v>
      </c>
    </row>
    <row r="63" spans="1:11" ht="14.1" customHeight="1" x14ac:dyDescent="0.2">
      <c r="A63" s="306"/>
      <c r="B63" s="307" t="s">
        <v>294</v>
      </c>
      <c r="C63" s="308"/>
      <c r="D63" s="113">
        <v>3.5868005738880919</v>
      </c>
      <c r="E63" s="115">
        <v>75</v>
      </c>
      <c r="F63" s="114">
        <v>39</v>
      </c>
      <c r="G63" s="114">
        <v>57</v>
      </c>
      <c r="H63" s="114">
        <v>42</v>
      </c>
      <c r="I63" s="140">
        <v>22</v>
      </c>
      <c r="J63" s="115">
        <v>53</v>
      </c>
      <c r="K63" s="116">
        <v>240.90909090909091</v>
      </c>
    </row>
    <row r="64" spans="1:11" ht="14.1" customHeight="1" x14ac:dyDescent="0.2">
      <c r="A64" s="306" t="s">
        <v>295</v>
      </c>
      <c r="B64" s="307" t="s">
        <v>296</v>
      </c>
      <c r="C64" s="308"/>
      <c r="D64" s="113">
        <v>1.0043041606886658</v>
      </c>
      <c r="E64" s="115">
        <v>21</v>
      </c>
      <c r="F64" s="114">
        <v>17</v>
      </c>
      <c r="G64" s="114">
        <v>8</v>
      </c>
      <c r="H64" s="114">
        <v>12</v>
      </c>
      <c r="I64" s="140">
        <v>14</v>
      </c>
      <c r="J64" s="115">
        <v>7</v>
      </c>
      <c r="K64" s="116">
        <v>50</v>
      </c>
    </row>
    <row r="65" spans="1:11" ht="14.1" customHeight="1" x14ac:dyDescent="0.2">
      <c r="A65" s="306" t="s">
        <v>297</v>
      </c>
      <c r="B65" s="307" t="s">
        <v>298</v>
      </c>
      <c r="C65" s="308"/>
      <c r="D65" s="113">
        <v>0.23912003825920611</v>
      </c>
      <c r="E65" s="115">
        <v>5</v>
      </c>
      <c r="F65" s="114">
        <v>9</v>
      </c>
      <c r="G65" s="114">
        <v>13</v>
      </c>
      <c r="H65" s="114">
        <v>7</v>
      </c>
      <c r="I65" s="140">
        <v>9</v>
      </c>
      <c r="J65" s="115">
        <v>-4</v>
      </c>
      <c r="K65" s="116">
        <v>-44.444444444444443</v>
      </c>
    </row>
    <row r="66" spans="1:11" ht="14.1" customHeight="1" x14ac:dyDescent="0.2">
      <c r="A66" s="306">
        <v>82</v>
      </c>
      <c r="B66" s="307" t="s">
        <v>299</v>
      </c>
      <c r="C66" s="308"/>
      <c r="D66" s="113">
        <v>4.4476327116212335</v>
      </c>
      <c r="E66" s="115">
        <v>93</v>
      </c>
      <c r="F66" s="114">
        <v>77</v>
      </c>
      <c r="G66" s="114">
        <v>132</v>
      </c>
      <c r="H66" s="114">
        <v>57</v>
      </c>
      <c r="I66" s="140">
        <v>74</v>
      </c>
      <c r="J66" s="115">
        <v>19</v>
      </c>
      <c r="K66" s="116">
        <v>25.675675675675677</v>
      </c>
    </row>
    <row r="67" spans="1:11" ht="14.1" customHeight="1" x14ac:dyDescent="0.2">
      <c r="A67" s="306" t="s">
        <v>300</v>
      </c>
      <c r="B67" s="307" t="s">
        <v>301</v>
      </c>
      <c r="C67" s="308"/>
      <c r="D67" s="113">
        <v>4.0172166427546632</v>
      </c>
      <c r="E67" s="115">
        <v>84</v>
      </c>
      <c r="F67" s="114">
        <v>66</v>
      </c>
      <c r="G67" s="114">
        <v>104</v>
      </c>
      <c r="H67" s="114">
        <v>38</v>
      </c>
      <c r="I67" s="140">
        <v>52</v>
      </c>
      <c r="J67" s="115">
        <v>32</v>
      </c>
      <c r="K67" s="116">
        <v>61.53846153846154</v>
      </c>
    </row>
    <row r="68" spans="1:11" ht="14.1" customHeight="1" x14ac:dyDescent="0.2">
      <c r="A68" s="306" t="s">
        <v>302</v>
      </c>
      <c r="B68" s="307" t="s">
        <v>303</v>
      </c>
      <c r="C68" s="308"/>
      <c r="D68" s="113">
        <v>0.28694404591104733</v>
      </c>
      <c r="E68" s="115">
        <v>6</v>
      </c>
      <c r="F68" s="114">
        <v>8</v>
      </c>
      <c r="G68" s="114">
        <v>20</v>
      </c>
      <c r="H68" s="114">
        <v>10</v>
      </c>
      <c r="I68" s="140">
        <v>15</v>
      </c>
      <c r="J68" s="115">
        <v>-9</v>
      </c>
      <c r="K68" s="116">
        <v>-60</v>
      </c>
    </row>
    <row r="69" spans="1:11" ht="14.1" customHeight="1" x14ac:dyDescent="0.2">
      <c r="A69" s="306">
        <v>83</v>
      </c>
      <c r="B69" s="307" t="s">
        <v>304</v>
      </c>
      <c r="C69" s="308"/>
      <c r="D69" s="113">
        <v>4.4954567192730748</v>
      </c>
      <c r="E69" s="115">
        <v>94</v>
      </c>
      <c r="F69" s="114">
        <v>78</v>
      </c>
      <c r="G69" s="114">
        <v>132</v>
      </c>
      <c r="H69" s="114">
        <v>66</v>
      </c>
      <c r="I69" s="140">
        <v>75</v>
      </c>
      <c r="J69" s="115">
        <v>19</v>
      </c>
      <c r="K69" s="116">
        <v>25.333333333333332</v>
      </c>
    </row>
    <row r="70" spans="1:11" ht="14.1" customHeight="1" x14ac:dyDescent="0.2">
      <c r="A70" s="306" t="s">
        <v>305</v>
      </c>
      <c r="B70" s="307" t="s">
        <v>306</v>
      </c>
      <c r="C70" s="308"/>
      <c r="D70" s="113">
        <v>3.7780966044954569</v>
      </c>
      <c r="E70" s="115">
        <v>79</v>
      </c>
      <c r="F70" s="114">
        <v>61</v>
      </c>
      <c r="G70" s="114">
        <v>112</v>
      </c>
      <c r="H70" s="114">
        <v>49</v>
      </c>
      <c r="I70" s="140">
        <v>66</v>
      </c>
      <c r="J70" s="115">
        <v>13</v>
      </c>
      <c r="K70" s="116">
        <v>19.696969696969695</v>
      </c>
    </row>
    <row r="71" spans="1:11" ht="14.1" customHeight="1" x14ac:dyDescent="0.2">
      <c r="A71" s="306"/>
      <c r="B71" s="307" t="s">
        <v>307</v>
      </c>
      <c r="C71" s="308"/>
      <c r="D71" s="113">
        <v>1.6260162601626016</v>
      </c>
      <c r="E71" s="115">
        <v>34</v>
      </c>
      <c r="F71" s="114">
        <v>37</v>
      </c>
      <c r="G71" s="114">
        <v>63</v>
      </c>
      <c r="H71" s="114">
        <v>27</v>
      </c>
      <c r="I71" s="140">
        <v>38</v>
      </c>
      <c r="J71" s="115">
        <v>-4</v>
      </c>
      <c r="K71" s="116">
        <v>-10.526315789473685</v>
      </c>
    </row>
    <row r="72" spans="1:11" ht="14.1" customHeight="1" x14ac:dyDescent="0.2">
      <c r="A72" s="306">
        <v>84</v>
      </c>
      <c r="B72" s="307" t="s">
        <v>308</v>
      </c>
      <c r="C72" s="308"/>
      <c r="D72" s="113">
        <v>1.4347202295552368</v>
      </c>
      <c r="E72" s="115">
        <v>30</v>
      </c>
      <c r="F72" s="114">
        <v>16</v>
      </c>
      <c r="G72" s="114">
        <v>41</v>
      </c>
      <c r="H72" s="114">
        <v>10</v>
      </c>
      <c r="I72" s="140">
        <v>32</v>
      </c>
      <c r="J72" s="115">
        <v>-2</v>
      </c>
      <c r="K72" s="116">
        <v>-6.25</v>
      </c>
    </row>
    <row r="73" spans="1:11" ht="14.1" customHeight="1" x14ac:dyDescent="0.2">
      <c r="A73" s="306" t="s">
        <v>309</v>
      </c>
      <c r="B73" s="307" t="s">
        <v>310</v>
      </c>
      <c r="C73" s="308"/>
      <c r="D73" s="113">
        <v>1.0043041606886658</v>
      </c>
      <c r="E73" s="115">
        <v>21</v>
      </c>
      <c r="F73" s="114">
        <v>5</v>
      </c>
      <c r="G73" s="114">
        <v>23</v>
      </c>
      <c r="H73" s="114">
        <v>3</v>
      </c>
      <c r="I73" s="140">
        <v>23</v>
      </c>
      <c r="J73" s="115">
        <v>-2</v>
      </c>
      <c r="K73" s="116">
        <v>-8.695652173913043</v>
      </c>
    </row>
    <row r="74" spans="1:11" ht="14.1" customHeight="1" x14ac:dyDescent="0.2">
      <c r="A74" s="306" t="s">
        <v>311</v>
      </c>
      <c r="B74" s="307" t="s">
        <v>312</v>
      </c>
      <c r="C74" s="308"/>
      <c r="D74" s="113" t="s">
        <v>513</v>
      </c>
      <c r="E74" s="115" t="s">
        <v>513</v>
      </c>
      <c r="F74" s="114">
        <v>5</v>
      </c>
      <c r="G74" s="114">
        <v>10</v>
      </c>
      <c r="H74" s="114">
        <v>4</v>
      </c>
      <c r="I74" s="140">
        <v>3</v>
      </c>
      <c r="J74" s="115" t="s">
        <v>513</v>
      </c>
      <c r="K74" s="116" t="s">
        <v>513</v>
      </c>
    </row>
    <row r="75" spans="1:11" ht="14.1" customHeight="1" x14ac:dyDescent="0.2">
      <c r="A75" s="306" t="s">
        <v>313</v>
      </c>
      <c r="B75" s="307" t="s">
        <v>314</v>
      </c>
      <c r="C75" s="308"/>
      <c r="D75" s="113" t="s">
        <v>513</v>
      </c>
      <c r="E75" s="115" t="s">
        <v>513</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4</v>
      </c>
      <c r="G76" s="114">
        <v>4</v>
      </c>
      <c r="H76" s="114" t="s">
        <v>513</v>
      </c>
      <c r="I76" s="140" t="s">
        <v>513</v>
      </c>
      <c r="J76" s="115" t="s">
        <v>513</v>
      </c>
      <c r="K76" s="116" t="s">
        <v>513</v>
      </c>
    </row>
    <row r="77" spans="1:11" ht="14.1" customHeight="1" x14ac:dyDescent="0.2">
      <c r="A77" s="306">
        <v>92</v>
      </c>
      <c r="B77" s="307" t="s">
        <v>316</v>
      </c>
      <c r="C77" s="308"/>
      <c r="D77" s="113">
        <v>0.19129603060736489</v>
      </c>
      <c r="E77" s="115">
        <v>4</v>
      </c>
      <c r="F77" s="114">
        <v>5</v>
      </c>
      <c r="G77" s="114">
        <v>5</v>
      </c>
      <c r="H77" s="114" t="s">
        <v>513</v>
      </c>
      <c r="I77" s="140">
        <v>4</v>
      </c>
      <c r="J77" s="115">
        <v>0</v>
      </c>
      <c r="K77" s="116">
        <v>0</v>
      </c>
    </row>
    <row r="78" spans="1:11" ht="14.1" customHeight="1" x14ac:dyDescent="0.2">
      <c r="A78" s="306">
        <v>93</v>
      </c>
      <c r="B78" s="307" t="s">
        <v>317</v>
      </c>
      <c r="C78" s="308"/>
      <c r="D78" s="113">
        <v>0</v>
      </c>
      <c r="E78" s="115">
        <v>0</v>
      </c>
      <c r="F78" s="114">
        <v>0</v>
      </c>
      <c r="G78" s="114">
        <v>0</v>
      </c>
      <c r="H78" s="114">
        <v>0</v>
      </c>
      <c r="I78" s="140" t="s">
        <v>513</v>
      </c>
      <c r="J78" s="115" t="s">
        <v>513</v>
      </c>
      <c r="K78" s="116" t="s">
        <v>513</v>
      </c>
    </row>
    <row r="79" spans="1:11" ht="14.1" customHeight="1" x14ac:dyDescent="0.2">
      <c r="A79" s="306">
        <v>94</v>
      </c>
      <c r="B79" s="307" t="s">
        <v>318</v>
      </c>
      <c r="C79" s="308"/>
      <c r="D79" s="113">
        <v>0.52606408417025352</v>
      </c>
      <c r="E79" s="115">
        <v>11</v>
      </c>
      <c r="F79" s="114">
        <v>11</v>
      </c>
      <c r="G79" s="114">
        <v>5</v>
      </c>
      <c r="H79" s="114" t="s">
        <v>513</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0.33476805356288858</v>
      </c>
      <c r="E81" s="143">
        <v>7</v>
      </c>
      <c r="F81" s="144">
        <v>4</v>
      </c>
      <c r="G81" s="144">
        <v>3</v>
      </c>
      <c r="H81" s="144">
        <v>8</v>
      </c>
      <c r="I81" s="145">
        <v>10</v>
      </c>
      <c r="J81" s="143">
        <v>-3</v>
      </c>
      <c r="K81" s="146">
        <v>-30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25793</v>
      </c>
      <c r="C10" s="114">
        <v>16740</v>
      </c>
      <c r="D10" s="114">
        <v>9053</v>
      </c>
      <c r="E10" s="114">
        <v>20937</v>
      </c>
      <c r="F10" s="114">
        <v>4475</v>
      </c>
      <c r="G10" s="114">
        <v>3358</v>
      </c>
      <c r="H10" s="114">
        <v>7187</v>
      </c>
      <c r="I10" s="115">
        <v>6909</v>
      </c>
      <c r="J10" s="114">
        <v>5252</v>
      </c>
      <c r="K10" s="114">
        <v>1657</v>
      </c>
      <c r="L10" s="423">
        <v>1563</v>
      </c>
      <c r="M10" s="424">
        <v>1621</v>
      </c>
    </row>
    <row r="11" spans="1:13" ht="11.1" customHeight="1" x14ac:dyDescent="0.2">
      <c r="A11" s="422" t="s">
        <v>387</v>
      </c>
      <c r="B11" s="115">
        <v>25842</v>
      </c>
      <c r="C11" s="114">
        <v>16823</v>
      </c>
      <c r="D11" s="114">
        <v>9019</v>
      </c>
      <c r="E11" s="114">
        <v>20975</v>
      </c>
      <c r="F11" s="114">
        <v>4488</v>
      </c>
      <c r="G11" s="114">
        <v>3195</v>
      </c>
      <c r="H11" s="114">
        <v>7302</v>
      </c>
      <c r="I11" s="115">
        <v>7186</v>
      </c>
      <c r="J11" s="114">
        <v>5405</v>
      </c>
      <c r="K11" s="114">
        <v>1781</v>
      </c>
      <c r="L11" s="423">
        <v>1644</v>
      </c>
      <c r="M11" s="424">
        <v>1602</v>
      </c>
    </row>
    <row r="12" spans="1:13" ht="11.1" customHeight="1" x14ac:dyDescent="0.2">
      <c r="A12" s="422" t="s">
        <v>388</v>
      </c>
      <c r="B12" s="115">
        <v>26450</v>
      </c>
      <c r="C12" s="114">
        <v>17177</v>
      </c>
      <c r="D12" s="114">
        <v>9273</v>
      </c>
      <c r="E12" s="114">
        <v>21538</v>
      </c>
      <c r="F12" s="114">
        <v>4530</v>
      </c>
      <c r="G12" s="114">
        <v>3639</v>
      </c>
      <c r="H12" s="114">
        <v>7420</v>
      </c>
      <c r="I12" s="115">
        <v>7217</v>
      </c>
      <c r="J12" s="114">
        <v>5350</v>
      </c>
      <c r="K12" s="114">
        <v>1867</v>
      </c>
      <c r="L12" s="423">
        <v>2205</v>
      </c>
      <c r="M12" s="424">
        <v>1696</v>
      </c>
    </row>
    <row r="13" spans="1:13" s="110" customFormat="1" ht="11.1" customHeight="1" x14ac:dyDescent="0.2">
      <c r="A13" s="422" t="s">
        <v>389</v>
      </c>
      <c r="B13" s="115">
        <v>26040</v>
      </c>
      <c r="C13" s="114">
        <v>16866</v>
      </c>
      <c r="D13" s="114">
        <v>9174</v>
      </c>
      <c r="E13" s="114">
        <v>21175</v>
      </c>
      <c r="F13" s="114">
        <v>4484</v>
      </c>
      <c r="G13" s="114">
        <v>3502</v>
      </c>
      <c r="H13" s="114">
        <v>7429</v>
      </c>
      <c r="I13" s="115">
        <v>7116</v>
      </c>
      <c r="J13" s="114">
        <v>5324</v>
      </c>
      <c r="K13" s="114">
        <v>1792</v>
      </c>
      <c r="L13" s="423">
        <v>1196</v>
      </c>
      <c r="M13" s="424">
        <v>1666</v>
      </c>
    </row>
    <row r="14" spans="1:13" ht="15" customHeight="1" x14ac:dyDescent="0.2">
      <c r="A14" s="422" t="s">
        <v>390</v>
      </c>
      <c r="B14" s="115">
        <v>25954</v>
      </c>
      <c r="C14" s="114">
        <v>16779</v>
      </c>
      <c r="D14" s="114">
        <v>9175</v>
      </c>
      <c r="E14" s="114">
        <v>20444</v>
      </c>
      <c r="F14" s="114">
        <v>5158</v>
      </c>
      <c r="G14" s="114">
        <v>3398</v>
      </c>
      <c r="H14" s="114">
        <v>7454</v>
      </c>
      <c r="I14" s="115">
        <v>7008</v>
      </c>
      <c r="J14" s="114">
        <v>5243</v>
      </c>
      <c r="K14" s="114">
        <v>1765</v>
      </c>
      <c r="L14" s="423">
        <v>1890</v>
      </c>
      <c r="M14" s="424">
        <v>1975</v>
      </c>
    </row>
    <row r="15" spans="1:13" ht="11.1" customHeight="1" x14ac:dyDescent="0.2">
      <c r="A15" s="422" t="s">
        <v>387</v>
      </c>
      <c r="B15" s="115">
        <v>26121</v>
      </c>
      <c r="C15" s="114">
        <v>16882</v>
      </c>
      <c r="D15" s="114">
        <v>9239</v>
      </c>
      <c r="E15" s="114">
        <v>20438</v>
      </c>
      <c r="F15" s="114">
        <v>5340</v>
      </c>
      <c r="G15" s="114">
        <v>3312</v>
      </c>
      <c r="H15" s="114">
        <v>7660</v>
      </c>
      <c r="I15" s="115">
        <v>7210</v>
      </c>
      <c r="J15" s="114">
        <v>5340</v>
      </c>
      <c r="K15" s="114">
        <v>1870</v>
      </c>
      <c r="L15" s="423">
        <v>1517</v>
      </c>
      <c r="M15" s="424">
        <v>1376</v>
      </c>
    </row>
    <row r="16" spans="1:13" ht="11.1" customHeight="1" x14ac:dyDescent="0.2">
      <c r="A16" s="422" t="s">
        <v>388</v>
      </c>
      <c r="B16" s="115">
        <v>26741</v>
      </c>
      <c r="C16" s="114">
        <v>17296</v>
      </c>
      <c r="D16" s="114">
        <v>9445</v>
      </c>
      <c r="E16" s="114">
        <v>21048</v>
      </c>
      <c r="F16" s="114">
        <v>5389</v>
      </c>
      <c r="G16" s="114">
        <v>3783</v>
      </c>
      <c r="H16" s="114">
        <v>7778</v>
      </c>
      <c r="I16" s="115">
        <v>7340</v>
      </c>
      <c r="J16" s="114">
        <v>5380</v>
      </c>
      <c r="K16" s="114">
        <v>1960</v>
      </c>
      <c r="L16" s="423">
        <v>2427</v>
      </c>
      <c r="M16" s="424">
        <v>1879</v>
      </c>
    </row>
    <row r="17" spans="1:13" s="110" customFormat="1" ht="11.1" customHeight="1" x14ac:dyDescent="0.2">
      <c r="A17" s="422" t="s">
        <v>389</v>
      </c>
      <c r="B17" s="115">
        <v>26525</v>
      </c>
      <c r="C17" s="114">
        <v>17153</v>
      </c>
      <c r="D17" s="114">
        <v>9372</v>
      </c>
      <c r="E17" s="114">
        <v>21131</v>
      </c>
      <c r="F17" s="114">
        <v>5323</v>
      </c>
      <c r="G17" s="114">
        <v>3644</v>
      </c>
      <c r="H17" s="114">
        <v>7837</v>
      </c>
      <c r="I17" s="115">
        <v>7252</v>
      </c>
      <c r="J17" s="114">
        <v>5369</v>
      </c>
      <c r="K17" s="114">
        <v>1883</v>
      </c>
      <c r="L17" s="423">
        <v>1122</v>
      </c>
      <c r="M17" s="424">
        <v>1469</v>
      </c>
    </row>
    <row r="18" spans="1:13" ht="15" customHeight="1" x14ac:dyDescent="0.2">
      <c r="A18" s="422" t="s">
        <v>391</v>
      </c>
      <c r="B18" s="115">
        <v>26687</v>
      </c>
      <c r="C18" s="114">
        <v>17267</v>
      </c>
      <c r="D18" s="114">
        <v>9420</v>
      </c>
      <c r="E18" s="114">
        <v>21183</v>
      </c>
      <c r="F18" s="114">
        <v>5455</v>
      </c>
      <c r="G18" s="114">
        <v>3536</v>
      </c>
      <c r="H18" s="114">
        <v>7960</v>
      </c>
      <c r="I18" s="115">
        <v>7135</v>
      </c>
      <c r="J18" s="114">
        <v>5272</v>
      </c>
      <c r="K18" s="114">
        <v>1863</v>
      </c>
      <c r="L18" s="423">
        <v>1867</v>
      </c>
      <c r="M18" s="424">
        <v>1787</v>
      </c>
    </row>
    <row r="19" spans="1:13" ht="11.1" customHeight="1" x14ac:dyDescent="0.2">
      <c r="A19" s="422" t="s">
        <v>387</v>
      </c>
      <c r="B19" s="115">
        <v>26975</v>
      </c>
      <c r="C19" s="114">
        <v>17401</v>
      </c>
      <c r="D19" s="114">
        <v>9574</v>
      </c>
      <c r="E19" s="114">
        <v>21284</v>
      </c>
      <c r="F19" s="114">
        <v>5635</v>
      </c>
      <c r="G19" s="114">
        <v>3445</v>
      </c>
      <c r="H19" s="114">
        <v>8201</v>
      </c>
      <c r="I19" s="115">
        <v>7351</v>
      </c>
      <c r="J19" s="114">
        <v>5326</v>
      </c>
      <c r="K19" s="114">
        <v>2025</v>
      </c>
      <c r="L19" s="423">
        <v>1662</v>
      </c>
      <c r="M19" s="424">
        <v>1415</v>
      </c>
    </row>
    <row r="20" spans="1:13" ht="11.1" customHeight="1" x14ac:dyDescent="0.2">
      <c r="A20" s="422" t="s">
        <v>388</v>
      </c>
      <c r="B20" s="115">
        <v>27484</v>
      </c>
      <c r="C20" s="114">
        <v>17752</v>
      </c>
      <c r="D20" s="114">
        <v>9732</v>
      </c>
      <c r="E20" s="114">
        <v>21736</v>
      </c>
      <c r="F20" s="114">
        <v>5694</v>
      </c>
      <c r="G20" s="114">
        <v>3819</v>
      </c>
      <c r="H20" s="114">
        <v>8326</v>
      </c>
      <c r="I20" s="115">
        <v>7364</v>
      </c>
      <c r="J20" s="114">
        <v>5279</v>
      </c>
      <c r="K20" s="114">
        <v>2085</v>
      </c>
      <c r="L20" s="423">
        <v>2390</v>
      </c>
      <c r="M20" s="424">
        <v>1937</v>
      </c>
    </row>
    <row r="21" spans="1:13" s="110" customFormat="1" ht="11.1" customHeight="1" x14ac:dyDescent="0.2">
      <c r="A21" s="422" t="s">
        <v>389</v>
      </c>
      <c r="B21" s="115">
        <v>27252</v>
      </c>
      <c r="C21" s="114">
        <v>17585</v>
      </c>
      <c r="D21" s="114">
        <v>9667</v>
      </c>
      <c r="E21" s="114">
        <v>21571</v>
      </c>
      <c r="F21" s="114">
        <v>5660</v>
      </c>
      <c r="G21" s="114">
        <v>3666</v>
      </c>
      <c r="H21" s="114">
        <v>8397</v>
      </c>
      <c r="I21" s="115">
        <v>7206</v>
      </c>
      <c r="J21" s="114">
        <v>5203</v>
      </c>
      <c r="K21" s="114">
        <v>2003</v>
      </c>
      <c r="L21" s="423">
        <v>1210</v>
      </c>
      <c r="M21" s="424">
        <v>1489</v>
      </c>
    </row>
    <row r="22" spans="1:13" ht="15" customHeight="1" x14ac:dyDescent="0.2">
      <c r="A22" s="422" t="s">
        <v>392</v>
      </c>
      <c r="B22" s="115">
        <v>27057</v>
      </c>
      <c r="C22" s="114">
        <v>17391</v>
      </c>
      <c r="D22" s="114">
        <v>9666</v>
      </c>
      <c r="E22" s="114">
        <v>21305</v>
      </c>
      <c r="F22" s="114">
        <v>5682</v>
      </c>
      <c r="G22" s="114">
        <v>3500</v>
      </c>
      <c r="H22" s="114">
        <v>8492</v>
      </c>
      <c r="I22" s="115">
        <v>7196</v>
      </c>
      <c r="J22" s="114">
        <v>5214</v>
      </c>
      <c r="K22" s="114">
        <v>1982</v>
      </c>
      <c r="L22" s="423">
        <v>1825</v>
      </c>
      <c r="M22" s="424">
        <v>2018</v>
      </c>
    </row>
    <row r="23" spans="1:13" ht="11.1" customHeight="1" x14ac:dyDescent="0.2">
      <c r="A23" s="422" t="s">
        <v>387</v>
      </c>
      <c r="B23" s="115">
        <v>27247</v>
      </c>
      <c r="C23" s="114">
        <v>17578</v>
      </c>
      <c r="D23" s="114">
        <v>9669</v>
      </c>
      <c r="E23" s="114">
        <v>21383</v>
      </c>
      <c r="F23" s="114">
        <v>5785</v>
      </c>
      <c r="G23" s="114">
        <v>3340</v>
      </c>
      <c r="H23" s="114">
        <v>8683</v>
      </c>
      <c r="I23" s="115">
        <v>7487</v>
      </c>
      <c r="J23" s="114">
        <v>5372</v>
      </c>
      <c r="K23" s="114">
        <v>2115</v>
      </c>
      <c r="L23" s="423">
        <v>1660</v>
      </c>
      <c r="M23" s="424">
        <v>1491</v>
      </c>
    </row>
    <row r="24" spans="1:13" ht="11.1" customHeight="1" x14ac:dyDescent="0.2">
      <c r="A24" s="422" t="s">
        <v>388</v>
      </c>
      <c r="B24" s="115">
        <v>27747</v>
      </c>
      <c r="C24" s="114">
        <v>17850</v>
      </c>
      <c r="D24" s="114">
        <v>9897</v>
      </c>
      <c r="E24" s="114">
        <v>21607</v>
      </c>
      <c r="F24" s="114">
        <v>5780</v>
      </c>
      <c r="G24" s="114">
        <v>3731</v>
      </c>
      <c r="H24" s="114">
        <v>8757</v>
      </c>
      <c r="I24" s="115">
        <v>7574</v>
      </c>
      <c r="J24" s="114">
        <v>5359</v>
      </c>
      <c r="K24" s="114">
        <v>2215</v>
      </c>
      <c r="L24" s="423">
        <v>2197</v>
      </c>
      <c r="M24" s="424">
        <v>1742</v>
      </c>
    </row>
    <row r="25" spans="1:13" s="110" customFormat="1" ht="11.1" customHeight="1" x14ac:dyDescent="0.2">
      <c r="A25" s="422" t="s">
        <v>389</v>
      </c>
      <c r="B25" s="115">
        <v>27094</v>
      </c>
      <c r="C25" s="114">
        <v>17314</v>
      </c>
      <c r="D25" s="114">
        <v>9780</v>
      </c>
      <c r="E25" s="114">
        <v>20972</v>
      </c>
      <c r="F25" s="114">
        <v>5745</v>
      </c>
      <c r="G25" s="114">
        <v>3526</v>
      </c>
      <c r="H25" s="114">
        <v>8725</v>
      </c>
      <c r="I25" s="115">
        <v>7449</v>
      </c>
      <c r="J25" s="114">
        <v>5325</v>
      </c>
      <c r="K25" s="114">
        <v>2124</v>
      </c>
      <c r="L25" s="423">
        <v>1114</v>
      </c>
      <c r="M25" s="424">
        <v>1550</v>
      </c>
    </row>
    <row r="26" spans="1:13" ht="15" customHeight="1" x14ac:dyDescent="0.2">
      <c r="A26" s="422" t="s">
        <v>393</v>
      </c>
      <c r="B26" s="115">
        <v>27233</v>
      </c>
      <c r="C26" s="114">
        <v>17395</v>
      </c>
      <c r="D26" s="114">
        <v>9838</v>
      </c>
      <c r="E26" s="114">
        <v>21048</v>
      </c>
      <c r="F26" s="114">
        <v>5804</v>
      </c>
      <c r="G26" s="114">
        <v>3398</v>
      </c>
      <c r="H26" s="114">
        <v>8887</v>
      </c>
      <c r="I26" s="115">
        <v>7365</v>
      </c>
      <c r="J26" s="114">
        <v>5292</v>
      </c>
      <c r="K26" s="114">
        <v>2073</v>
      </c>
      <c r="L26" s="423">
        <v>1783</v>
      </c>
      <c r="M26" s="424">
        <v>1698</v>
      </c>
    </row>
    <row r="27" spans="1:13" ht="11.1" customHeight="1" x14ac:dyDescent="0.2">
      <c r="A27" s="422" t="s">
        <v>387</v>
      </c>
      <c r="B27" s="115">
        <v>27390</v>
      </c>
      <c r="C27" s="114">
        <v>17463</v>
      </c>
      <c r="D27" s="114">
        <v>9927</v>
      </c>
      <c r="E27" s="114">
        <v>21080</v>
      </c>
      <c r="F27" s="114">
        <v>5935</v>
      </c>
      <c r="G27" s="114">
        <v>3265</v>
      </c>
      <c r="H27" s="114">
        <v>9076</v>
      </c>
      <c r="I27" s="115">
        <v>7588</v>
      </c>
      <c r="J27" s="114">
        <v>5395</v>
      </c>
      <c r="K27" s="114">
        <v>2193</v>
      </c>
      <c r="L27" s="423">
        <v>1467</v>
      </c>
      <c r="M27" s="424">
        <v>1316</v>
      </c>
    </row>
    <row r="28" spans="1:13" ht="11.1" customHeight="1" x14ac:dyDescent="0.2">
      <c r="A28" s="422" t="s">
        <v>388</v>
      </c>
      <c r="B28" s="115">
        <v>27829</v>
      </c>
      <c r="C28" s="114">
        <v>17699</v>
      </c>
      <c r="D28" s="114">
        <v>10130</v>
      </c>
      <c r="E28" s="114">
        <v>21472</v>
      </c>
      <c r="F28" s="114">
        <v>6000</v>
      </c>
      <c r="G28" s="114">
        <v>3681</v>
      </c>
      <c r="H28" s="114">
        <v>9096</v>
      </c>
      <c r="I28" s="115">
        <v>7724</v>
      </c>
      <c r="J28" s="114">
        <v>5413</v>
      </c>
      <c r="K28" s="114">
        <v>2311</v>
      </c>
      <c r="L28" s="423">
        <v>2384</v>
      </c>
      <c r="M28" s="424">
        <v>1961</v>
      </c>
    </row>
    <row r="29" spans="1:13" s="110" customFormat="1" ht="11.1" customHeight="1" x14ac:dyDescent="0.2">
      <c r="A29" s="422" t="s">
        <v>389</v>
      </c>
      <c r="B29" s="115">
        <v>27489</v>
      </c>
      <c r="C29" s="114">
        <v>17456</v>
      </c>
      <c r="D29" s="114">
        <v>10033</v>
      </c>
      <c r="E29" s="114">
        <v>21472</v>
      </c>
      <c r="F29" s="114">
        <v>6009</v>
      </c>
      <c r="G29" s="114">
        <v>3560</v>
      </c>
      <c r="H29" s="114">
        <v>9110</v>
      </c>
      <c r="I29" s="115">
        <v>7504</v>
      </c>
      <c r="J29" s="114">
        <v>5341</v>
      </c>
      <c r="K29" s="114">
        <v>2163</v>
      </c>
      <c r="L29" s="423">
        <v>1197</v>
      </c>
      <c r="M29" s="424">
        <v>1579</v>
      </c>
    </row>
    <row r="30" spans="1:13" ht="15" customHeight="1" x14ac:dyDescent="0.2">
      <c r="A30" s="422" t="s">
        <v>394</v>
      </c>
      <c r="B30" s="115">
        <v>27801</v>
      </c>
      <c r="C30" s="114">
        <v>17649</v>
      </c>
      <c r="D30" s="114">
        <v>10152</v>
      </c>
      <c r="E30" s="114">
        <v>21590</v>
      </c>
      <c r="F30" s="114">
        <v>6204</v>
      </c>
      <c r="G30" s="114">
        <v>3454</v>
      </c>
      <c r="H30" s="114">
        <v>9269</v>
      </c>
      <c r="I30" s="115">
        <v>7260</v>
      </c>
      <c r="J30" s="114">
        <v>5090</v>
      </c>
      <c r="K30" s="114">
        <v>2170</v>
      </c>
      <c r="L30" s="423">
        <v>1893</v>
      </c>
      <c r="M30" s="424">
        <v>1755</v>
      </c>
    </row>
    <row r="31" spans="1:13" ht="11.1" customHeight="1" x14ac:dyDescent="0.2">
      <c r="A31" s="422" t="s">
        <v>387</v>
      </c>
      <c r="B31" s="115">
        <v>28016</v>
      </c>
      <c r="C31" s="114">
        <v>17795</v>
      </c>
      <c r="D31" s="114">
        <v>10221</v>
      </c>
      <c r="E31" s="114">
        <v>21705</v>
      </c>
      <c r="F31" s="114">
        <v>6305</v>
      </c>
      <c r="G31" s="114">
        <v>3361</v>
      </c>
      <c r="H31" s="114">
        <v>9418</v>
      </c>
      <c r="I31" s="115">
        <v>7408</v>
      </c>
      <c r="J31" s="114">
        <v>5139</v>
      </c>
      <c r="K31" s="114">
        <v>2269</v>
      </c>
      <c r="L31" s="423">
        <v>1619</v>
      </c>
      <c r="M31" s="424">
        <v>1400</v>
      </c>
    </row>
    <row r="32" spans="1:13" ht="11.1" customHeight="1" x14ac:dyDescent="0.2">
      <c r="A32" s="422" t="s">
        <v>388</v>
      </c>
      <c r="B32" s="115">
        <v>28595</v>
      </c>
      <c r="C32" s="114">
        <v>18118</v>
      </c>
      <c r="D32" s="114">
        <v>10477</v>
      </c>
      <c r="E32" s="114">
        <v>22148</v>
      </c>
      <c r="F32" s="114">
        <v>6444</v>
      </c>
      <c r="G32" s="114">
        <v>3772</v>
      </c>
      <c r="H32" s="114">
        <v>9518</v>
      </c>
      <c r="I32" s="115">
        <v>7410</v>
      </c>
      <c r="J32" s="114">
        <v>5053</v>
      </c>
      <c r="K32" s="114">
        <v>2357</v>
      </c>
      <c r="L32" s="423">
        <v>2505</v>
      </c>
      <c r="M32" s="424">
        <v>1984</v>
      </c>
    </row>
    <row r="33" spans="1:13" s="110" customFormat="1" ht="11.1" customHeight="1" x14ac:dyDescent="0.2">
      <c r="A33" s="422" t="s">
        <v>389</v>
      </c>
      <c r="B33" s="115">
        <v>28262</v>
      </c>
      <c r="C33" s="114">
        <v>17867</v>
      </c>
      <c r="D33" s="114">
        <v>10395</v>
      </c>
      <c r="E33" s="114">
        <v>21811</v>
      </c>
      <c r="F33" s="114">
        <v>6450</v>
      </c>
      <c r="G33" s="114">
        <v>3616</v>
      </c>
      <c r="H33" s="114">
        <v>9571</v>
      </c>
      <c r="I33" s="115">
        <v>7332</v>
      </c>
      <c r="J33" s="114">
        <v>5057</v>
      </c>
      <c r="K33" s="114">
        <v>2275</v>
      </c>
      <c r="L33" s="423">
        <v>1413</v>
      </c>
      <c r="M33" s="424">
        <v>1737</v>
      </c>
    </row>
    <row r="34" spans="1:13" ht="15" customHeight="1" x14ac:dyDescent="0.2">
      <c r="A34" s="422" t="s">
        <v>395</v>
      </c>
      <c r="B34" s="115">
        <v>28358</v>
      </c>
      <c r="C34" s="114">
        <v>17913</v>
      </c>
      <c r="D34" s="114">
        <v>10445</v>
      </c>
      <c r="E34" s="114">
        <v>21818</v>
      </c>
      <c r="F34" s="114">
        <v>6539</v>
      </c>
      <c r="G34" s="114">
        <v>3490</v>
      </c>
      <c r="H34" s="114">
        <v>9704</v>
      </c>
      <c r="I34" s="115">
        <v>7378</v>
      </c>
      <c r="J34" s="114">
        <v>5050</v>
      </c>
      <c r="K34" s="114">
        <v>2328</v>
      </c>
      <c r="L34" s="423">
        <v>1915</v>
      </c>
      <c r="M34" s="424">
        <v>1777</v>
      </c>
    </row>
    <row r="35" spans="1:13" ht="11.1" customHeight="1" x14ac:dyDescent="0.2">
      <c r="A35" s="422" t="s">
        <v>387</v>
      </c>
      <c r="B35" s="115">
        <v>28604</v>
      </c>
      <c r="C35" s="114">
        <v>18147</v>
      </c>
      <c r="D35" s="114">
        <v>10457</v>
      </c>
      <c r="E35" s="114">
        <v>21953</v>
      </c>
      <c r="F35" s="114">
        <v>6650</v>
      </c>
      <c r="G35" s="114">
        <v>3317</v>
      </c>
      <c r="H35" s="114">
        <v>9896</v>
      </c>
      <c r="I35" s="115">
        <v>7494</v>
      </c>
      <c r="J35" s="114">
        <v>5141</v>
      </c>
      <c r="K35" s="114">
        <v>2353</v>
      </c>
      <c r="L35" s="423">
        <v>1989</v>
      </c>
      <c r="M35" s="424">
        <v>1739</v>
      </c>
    </row>
    <row r="36" spans="1:13" ht="11.1" customHeight="1" x14ac:dyDescent="0.2">
      <c r="A36" s="422" t="s">
        <v>388</v>
      </c>
      <c r="B36" s="115">
        <v>29143</v>
      </c>
      <c r="C36" s="114">
        <v>18423</v>
      </c>
      <c r="D36" s="114">
        <v>10720</v>
      </c>
      <c r="E36" s="114">
        <v>22371</v>
      </c>
      <c r="F36" s="114">
        <v>6771</v>
      </c>
      <c r="G36" s="114">
        <v>3697</v>
      </c>
      <c r="H36" s="114">
        <v>9987</v>
      </c>
      <c r="I36" s="115">
        <v>7493</v>
      </c>
      <c r="J36" s="114">
        <v>5060</v>
      </c>
      <c r="K36" s="114">
        <v>2433</v>
      </c>
      <c r="L36" s="423">
        <v>2510</v>
      </c>
      <c r="M36" s="424">
        <v>1949</v>
      </c>
    </row>
    <row r="37" spans="1:13" s="110" customFormat="1" ht="11.1" customHeight="1" x14ac:dyDescent="0.2">
      <c r="A37" s="422" t="s">
        <v>389</v>
      </c>
      <c r="B37" s="115">
        <v>28828</v>
      </c>
      <c r="C37" s="114">
        <v>18189</v>
      </c>
      <c r="D37" s="114">
        <v>10639</v>
      </c>
      <c r="E37" s="114">
        <v>22103</v>
      </c>
      <c r="F37" s="114">
        <v>6725</v>
      </c>
      <c r="G37" s="114">
        <v>3555</v>
      </c>
      <c r="H37" s="114">
        <v>10053</v>
      </c>
      <c r="I37" s="115">
        <v>7323</v>
      </c>
      <c r="J37" s="114">
        <v>4985</v>
      </c>
      <c r="K37" s="114">
        <v>2338</v>
      </c>
      <c r="L37" s="423">
        <v>1482</v>
      </c>
      <c r="M37" s="424">
        <v>1777</v>
      </c>
    </row>
    <row r="38" spans="1:13" ht="15" customHeight="1" x14ac:dyDescent="0.2">
      <c r="A38" s="425" t="s">
        <v>396</v>
      </c>
      <c r="B38" s="115">
        <v>28944</v>
      </c>
      <c r="C38" s="114">
        <v>18211</v>
      </c>
      <c r="D38" s="114">
        <v>10733</v>
      </c>
      <c r="E38" s="114">
        <v>22080</v>
      </c>
      <c r="F38" s="114">
        <v>6864</v>
      </c>
      <c r="G38" s="114">
        <v>3457</v>
      </c>
      <c r="H38" s="114">
        <v>10145</v>
      </c>
      <c r="I38" s="115">
        <v>7252</v>
      </c>
      <c r="J38" s="114">
        <v>4930</v>
      </c>
      <c r="K38" s="114">
        <v>2322</v>
      </c>
      <c r="L38" s="423">
        <v>2122</v>
      </c>
      <c r="M38" s="424">
        <v>2053</v>
      </c>
    </row>
    <row r="39" spans="1:13" ht="11.1" customHeight="1" x14ac:dyDescent="0.2">
      <c r="A39" s="422" t="s">
        <v>387</v>
      </c>
      <c r="B39" s="115">
        <v>29093</v>
      </c>
      <c r="C39" s="114">
        <v>18325</v>
      </c>
      <c r="D39" s="114">
        <v>10768</v>
      </c>
      <c r="E39" s="114">
        <v>22145</v>
      </c>
      <c r="F39" s="114">
        <v>6948</v>
      </c>
      <c r="G39" s="114">
        <v>3342</v>
      </c>
      <c r="H39" s="114">
        <v>10310</v>
      </c>
      <c r="I39" s="115">
        <v>7500</v>
      </c>
      <c r="J39" s="114">
        <v>5058</v>
      </c>
      <c r="K39" s="114">
        <v>2442</v>
      </c>
      <c r="L39" s="423">
        <v>1804</v>
      </c>
      <c r="M39" s="424">
        <v>1637</v>
      </c>
    </row>
    <row r="40" spans="1:13" ht="11.1" customHeight="1" x14ac:dyDescent="0.2">
      <c r="A40" s="425" t="s">
        <v>388</v>
      </c>
      <c r="B40" s="115">
        <v>29796</v>
      </c>
      <c r="C40" s="114">
        <v>18701</v>
      </c>
      <c r="D40" s="114">
        <v>11095</v>
      </c>
      <c r="E40" s="114">
        <v>22760</v>
      </c>
      <c r="F40" s="114">
        <v>7036</v>
      </c>
      <c r="G40" s="114">
        <v>3825</v>
      </c>
      <c r="H40" s="114">
        <v>10411</v>
      </c>
      <c r="I40" s="115">
        <v>7461</v>
      </c>
      <c r="J40" s="114">
        <v>4934</v>
      </c>
      <c r="K40" s="114">
        <v>2527</v>
      </c>
      <c r="L40" s="423">
        <v>2636</v>
      </c>
      <c r="M40" s="424">
        <v>1895</v>
      </c>
    </row>
    <row r="41" spans="1:13" s="110" customFormat="1" ht="11.1" customHeight="1" x14ac:dyDescent="0.2">
      <c r="A41" s="422" t="s">
        <v>389</v>
      </c>
      <c r="B41" s="115">
        <v>29574</v>
      </c>
      <c r="C41" s="114">
        <v>18541</v>
      </c>
      <c r="D41" s="114">
        <v>11033</v>
      </c>
      <c r="E41" s="114">
        <v>22581</v>
      </c>
      <c r="F41" s="114">
        <v>6993</v>
      </c>
      <c r="G41" s="114">
        <v>3687</v>
      </c>
      <c r="H41" s="114">
        <v>10443</v>
      </c>
      <c r="I41" s="115">
        <v>7354</v>
      </c>
      <c r="J41" s="114">
        <v>4915</v>
      </c>
      <c r="K41" s="114">
        <v>2439</v>
      </c>
      <c r="L41" s="423">
        <v>1544</v>
      </c>
      <c r="M41" s="424">
        <v>1804</v>
      </c>
    </row>
    <row r="42" spans="1:13" ht="15" customHeight="1" x14ac:dyDescent="0.2">
      <c r="A42" s="422" t="s">
        <v>397</v>
      </c>
      <c r="B42" s="115">
        <v>29743</v>
      </c>
      <c r="C42" s="114">
        <v>18643</v>
      </c>
      <c r="D42" s="114">
        <v>11100</v>
      </c>
      <c r="E42" s="114">
        <v>22651</v>
      </c>
      <c r="F42" s="114">
        <v>7092</v>
      </c>
      <c r="G42" s="114">
        <v>3605</v>
      </c>
      <c r="H42" s="114">
        <v>10579</v>
      </c>
      <c r="I42" s="115">
        <v>7329</v>
      </c>
      <c r="J42" s="114">
        <v>4891</v>
      </c>
      <c r="K42" s="114">
        <v>2438</v>
      </c>
      <c r="L42" s="423">
        <v>2321</v>
      </c>
      <c r="M42" s="424">
        <v>2128</v>
      </c>
    </row>
    <row r="43" spans="1:13" ht="11.1" customHeight="1" x14ac:dyDescent="0.2">
      <c r="A43" s="422" t="s">
        <v>387</v>
      </c>
      <c r="B43" s="115">
        <v>29859</v>
      </c>
      <c r="C43" s="114">
        <v>18712</v>
      </c>
      <c r="D43" s="114">
        <v>11147</v>
      </c>
      <c r="E43" s="114">
        <v>22648</v>
      </c>
      <c r="F43" s="114">
        <v>7211</v>
      </c>
      <c r="G43" s="114">
        <v>3519</v>
      </c>
      <c r="H43" s="114">
        <v>10721</v>
      </c>
      <c r="I43" s="115">
        <v>7563</v>
      </c>
      <c r="J43" s="114">
        <v>5002</v>
      </c>
      <c r="K43" s="114">
        <v>2561</v>
      </c>
      <c r="L43" s="423">
        <v>2118</v>
      </c>
      <c r="M43" s="424">
        <v>2031</v>
      </c>
    </row>
    <row r="44" spans="1:13" ht="11.1" customHeight="1" x14ac:dyDescent="0.2">
      <c r="A44" s="422" t="s">
        <v>388</v>
      </c>
      <c r="B44" s="115">
        <v>30478</v>
      </c>
      <c r="C44" s="114">
        <v>19052</v>
      </c>
      <c r="D44" s="114">
        <v>11426</v>
      </c>
      <c r="E44" s="114">
        <v>23146</v>
      </c>
      <c r="F44" s="114">
        <v>7332</v>
      </c>
      <c r="G44" s="114">
        <v>3939</v>
      </c>
      <c r="H44" s="114">
        <v>10822</v>
      </c>
      <c r="I44" s="115">
        <v>7570</v>
      </c>
      <c r="J44" s="114">
        <v>4947</v>
      </c>
      <c r="K44" s="114">
        <v>2623</v>
      </c>
      <c r="L44" s="423">
        <v>2674</v>
      </c>
      <c r="M44" s="424">
        <v>2117</v>
      </c>
    </row>
    <row r="45" spans="1:13" s="110" customFormat="1" ht="11.1" customHeight="1" x14ac:dyDescent="0.2">
      <c r="A45" s="422" t="s">
        <v>389</v>
      </c>
      <c r="B45" s="115">
        <v>30223</v>
      </c>
      <c r="C45" s="114">
        <v>18843</v>
      </c>
      <c r="D45" s="114">
        <v>11380</v>
      </c>
      <c r="E45" s="114">
        <v>22911</v>
      </c>
      <c r="F45" s="114">
        <v>7312</v>
      </c>
      <c r="G45" s="114">
        <v>3770</v>
      </c>
      <c r="H45" s="114">
        <v>10855</v>
      </c>
      <c r="I45" s="115">
        <v>7392</v>
      </c>
      <c r="J45" s="114">
        <v>4876</v>
      </c>
      <c r="K45" s="114">
        <v>2516</v>
      </c>
      <c r="L45" s="423">
        <v>1385</v>
      </c>
      <c r="M45" s="424">
        <v>1653</v>
      </c>
    </row>
    <row r="46" spans="1:13" ht="15" customHeight="1" x14ac:dyDescent="0.2">
      <c r="A46" s="422" t="s">
        <v>398</v>
      </c>
      <c r="B46" s="115">
        <v>30468</v>
      </c>
      <c r="C46" s="114">
        <v>18995</v>
      </c>
      <c r="D46" s="114">
        <v>11473</v>
      </c>
      <c r="E46" s="114">
        <v>23065</v>
      </c>
      <c r="F46" s="114">
        <v>7403</v>
      </c>
      <c r="G46" s="114">
        <v>3657</v>
      </c>
      <c r="H46" s="114">
        <v>11022</v>
      </c>
      <c r="I46" s="115">
        <v>7307</v>
      </c>
      <c r="J46" s="114">
        <v>4792</v>
      </c>
      <c r="K46" s="114">
        <v>2515</v>
      </c>
      <c r="L46" s="423">
        <v>2152</v>
      </c>
      <c r="M46" s="424">
        <v>1907</v>
      </c>
    </row>
    <row r="47" spans="1:13" ht="11.1" customHeight="1" x14ac:dyDescent="0.2">
      <c r="A47" s="422" t="s">
        <v>387</v>
      </c>
      <c r="B47" s="115">
        <v>30481</v>
      </c>
      <c r="C47" s="114">
        <v>19001</v>
      </c>
      <c r="D47" s="114">
        <v>11480</v>
      </c>
      <c r="E47" s="114">
        <v>23006</v>
      </c>
      <c r="F47" s="114">
        <v>7475</v>
      </c>
      <c r="G47" s="114">
        <v>3516</v>
      </c>
      <c r="H47" s="114">
        <v>11115</v>
      </c>
      <c r="I47" s="115">
        <v>7433</v>
      </c>
      <c r="J47" s="114">
        <v>4876</v>
      </c>
      <c r="K47" s="114">
        <v>2557</v>
      </c>
      <c r="L47" s="423">
        <v>1941</v>
      </c>
      <c r="M47" s="424">
        <v>1874</v>
      </c>
    </row>
    <row r="48" spans="1:13" ht="11.1" customHeight="1" x14ac:dyDescent="0.2">
      <c r="A48" s="422" t="s">
        <v>388</v>
      </c>
      <c r="B48" s="115">
        <v>31110</v>
      </c>
      <c r="C48" s="114">
        <v>19388</v>
      </c>
      <c r="D48" s="114">
        <v>11722</v>
      </c>
      <c r="E48" s="114">
        <v>23530</v>
      </c>
      <c r="F48" s="114">
        <v>7580</v>
      </c>
      <c r="G48" s="114">
        <v>3943</v>
      </c>
      <c r="H48" s="114">
        <v>11209</v>
      </c>
      <c r="I48" s="115">
        <v>7492</v>
      </c>
      <c r="J48" s="114">
        <v>4839</v>
      </c>
      <c r="K48" s="114">
        <v>2653</v>
      </c>
      <c r="L48" s="423">
        <v>2736</v>
      </c>
      <c r="M48" s="424">
        <v>2166</v>
      </c>
    </row>
    <row r="49" spans="1:17" s="110" customFormat="1" ht="11.1" customHeight="1" x14ac:dyDescent="0.2">
      <c r="A49" s="422" t="s">
        <v>389</v>
      </c>
      <c r="B49" s="115">
        <v>30835</v>
      </c>
      <c r="C49" s="114">
        <v>19154</v>
      </c>
      <c r="D49" s="114">
        <v>11681</v>
      </c>
      <c r="E49" s="114">
        <v>23280</v>
      </c>
      <c r="F49" s="114">
        <v>7555</v>
      </c>
      <c r="G49" s="114">
        <v>3788</v>
      </c>
      <c r="H49" s="114">
        <v>11207</v>
      </c>
      <c r="I49" s="115">
        <v>7288</v>
      </c>
      <c r="J49" s="114">
        <v>4742</v>
      </c>
      <c r="K49" s="114">
        <v>2546</v>
      </c>
      <c r="L49" s="423">
        <v>1478</v>
      </c>
      <c r="M49" s="424">
        <v>1767</v>
      </c>
    </row>
    <row r="50" spans="1:17" ht="15" customHeight="1" x14ac:dyDescent="0.2">
      <c r="A50" s="422" t="s">
        <v>399</v>
      </c>
      <c r="B50" s="143">
        <v>30735</v>
      </c>
      <c r="C50" s="144">
        <v>19084</v>
      </c>
      <c r="D50" s="144">
        <v>11651</v>
      </c>
      <c r="E50" s="144">
        <v>23101</v>
      </c>
      <c r="F50" s="144">
        <v>7634</v>
      </c>
      <c r="G50" s="144">
        <v>3622</v>
      </c>
      <c r="H50" s="144">
        <v>11241</v>
      </c>
      <c r="I50" s="143">
        <v>7066</v>
      </c>
      <c r="J50" s="144">
        <v>4620</v>
      </c>
      <c r="K50" s="144">
        <v>2446</v>
      </c>
      <c r="L50" s="426">
        <v>1999</v>
      </c>
      <c r="M50" s="427">
        <v>2091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0.87632926348956286</v>
      </c>
      <c r="C6" s="480">
        <f>'Tabelle 3.3'!J11</f>
        <v>-3.2982071985767072</v>
      </c>
      <c r="D6" s="481">
        <f t="shared" ref="D6:E9" si="0">IF(OR(AND(B6&gt;=-50,B6&lt;=50),ISNUMBER(B6)=FALSE),B6,"")</f>
        <v>0.87632926348956286</v>
      </c>
      <c r="E6" s="481">
        <f t="shared" si="0"/>
        <v>-3.2982071985767072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0.87632926348956286</v>
      </c>
      <c r="C14" s="480">
        <f>'Tabelle 3.3'!J11</f>
        <v>-3.2982071985767072</v>
      </c>
      <c r="D14" s="481">
        <f>IF(OR(AND(B14&gt;=-50,B14&lt;=50),ISNUMBER(B14)=FALSE),B14,"")</f>
        <v>0.87632926348956286</v>
      </c>
      <c r="E14" s="481">
        <f>IF(OR(AND(C14&gt;=-50,C14&lt;=50),ISNUMBER(C14)=FALSE),C14,"")</f>
        <v>-3.2982071985767072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1.25</v>
      </c>
      <c r="C15" s="480">
        <f>'Tabelle 3.3'!J12</f>
        <v>-0.90252707581227432</v>
      </c>
      <c r="D15" s="481">
        <f t="shared" ref="D15:E45" si="3">IF(OR(AND(B15&gt;=-50,B15&lt;=50),ISNUMBER(B15)=FALSE),B15,"")</f>
        <v>1.25</v>
      </c>
      <c r="E15" s="481">
        <f t="shared" si="3"/>
        <v>-0.90252707581227432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4.4496487119437935</v>
      </c>
      <c r="C16" s="480">
        <f>'Tabelle 3.3'!J13</f>
        <v>14.705882352941176</v>
      </c>
      <c r="D16" s="481">
        <f t="shared" si="3"/>
        <v>4.4496487119437935</v>
      </c>
      <c r="E16" s="481">
        <f t="shared" si="3"/>
        <v>14.705882352941176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1.3924751014385834</v>
      </c>
      <c r="C17" s="480">
        <f>'Tabelle 3.3'!J14</f>
        <v>0</v>
      </c>
      <c r="D17" s="481">
        <f t="shared" si="3"/>
        <v>1.3924751014385834</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4.2158516020236085</v>
      </c>
      <c r="C18" s="480">
        <f>'Tabelle 3.3'!J15</f>
        <v>-8.870967741935484</v>
      </c>
      <c r="D18" s="481">
        <f t="shared" si="3"/>
        <v>4.2158516020236085</v>
      </c>
      <c r="E18" s="481">
        <f t="shared" si="3"/>
        <v>-8.870967741935484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2.2375423318819547</v>
      </c>
      <c r="C19" s="480">
        <f>'Tabelle 3.3'!J16</f>
        <v>8.0291970802919703</v>
      </c>
      <c r="D19" s="481">
        <f t="shared" si="3"/>
        <v>2.2375423318819547</v>
      </c>
      <c r="E19" s="481">
        <f t="shared" si="3"/>
        <v>8.0291970802919703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-2.9752899646999498</v>
      </c>
      <c r="C20" s="480">
        <f>'Tabelle 3.3'!J17</f>
        <v>0</v>
      </c>
      <c r="D20" s="481">
        <f t="shared" si="3"/>
        <v>-2.9752899646999498</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2.2456461961503207</v>
      </c>
      <c r="C21" s="480">
        <f>'Tabelle 3.3'!J18</f>
        <v>3.4013605442176869</v>
      </c>
      <c r="D21" s="481">
        <f t="shared" si="3"/>
        <v>2.2456461961503207</v>
      </c>
      <c r="E21" s="481">
        <f t="shared" si="3"/>
        <v>3.4013605442176869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0.37813681677552424</v>
      </c>
      <c r="C22" s="480">
        <f>'Tabelle 3.3'!J19</f>
        <v>-0.5196733481811433</v>
      </c>
      <c r="D22" s="481">
        <f t="shared" si="3"/>
        <v>0.37813681677552424</v>
      </c>
      <c r="E22" s="481">
        <f t="shared" si="3"/>
        <v>-0.5196733481811433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-4.4095092024539877</v>
      </c>
      <c r="C23" s="480">
        <f>'Tabelle 3.3'!J20</f>
        <v>-10.401459854014599</v>
      </c>
      <c r="D23" s="481">
        <f t="shared" si="3"/>
        <v>-4.4095092024539877</v>
      </c>
      <c r="E23" s="481">
        <f t="shared" si="3"/>
        <v>-10.401459854014599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-1.3924050632911393</v>
      </c>
      <c r="C24" s="480">
        <f>'Tabelle 3.3'!J21</f>
        <v>-12.641509433962264</v>
      </c>
      <c r="D24" s="481">
        <f t="shared" si="3"/>
        <v>-1.3924050632911393</v>
      </c>
      <c r="E24" s="481">
        <f t="shared" si="3"/>
        <v>-12.641509433962264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-18.681318681318682</v>
      </c>
      <c r="C25" s="480">
        <f>'Tabelle 3.3'!J22</f>
        <v>-30.303030303030305</v>
      </c>
      <c r="D25" s="481">
        <f t="shared" si="3"/>
        <v>-18.681318681318682</v>
      </c>
      <c r="E25" s="481">
        <f t="shared" si="3"/>
        <v>-30.303030303030305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3.1545741324921135</v>
      </c>
      <c r="C26" s="480">
        <f>'Tabelle 3.3'!J23</f>
        <v>0</v>
      </c>
      <c r="D26" s="481">
        <f t="shared" si="3"/>
        <v>3.1545741324921135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-0.34090909090909088</v>
      </c>
      <c r="C27" s="480">
        <f>'Tabelle 3.3'!J24</f>
        <v>-6.117647058823529</v>
      </c>
      <c r="D27" s="481">
        <f t="shared" si="3"/>
        <v>-0.34090909090909088</v>
      </c>
      <c r="E27" s="481">
        <f t="shared" si="3"/>
        <v>-6.117647058823529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3.6488027366020526</v>
      </c>
      <c r="C28" s="480">
        <f>'Tabelle 3.3'!J25</f>
        <v>-2.0637898686679175</v>
      </c>
      <c r="D28" s="481">
        <f t="shared" si="3"/>
        <v>3.6488027366020526</v>
      </c>
      <c r="E28" s="481">
        <f t="shared" si="3"/>
        <v>-2.0637898686679175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-19.512195121951219</v>
      </c>
      <c r="C29" s="480">
        <f>'Tabelle 3.3'!J26</f>
        <v>-54.117647058823529</v>
      </c>
      <c r="D29" s="481">
        <f t="shared" si="3"/>
        <v>-19.512195121951219</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1.1597258829731154</v>
      </c>
      <c r="C30" s="480">
        <f>'Tabelle 3.3'!J27</f>
        <v>-7.7586206896551726</v>
      </c>
      <c r="D30" s="481">
        <f t="shared" si="3"/>
        <v>1.1597258829731154</v>
      </c>
      <c r="E30" s="481">
        <f t="shared" si="3"/>
        <v>-7.7586206896551726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3.3216783216783217</v>
      </c>
      <c r="C31" s="480">
        <f>'Tabelle 3.3'!J28</f>
        <v>4.2194092827004219</v>
      </c>
      <c r="D31" s="481">
        <f t="shared" si="3"/>
        <v>3.3216783216783217</v>
      </c>
      <c r="E31" s="481">
        <f t="shared" si="3"/>
        <v>4.2194092827004219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0.9441384736428009</v>
      </c>
      <c r="C32" s="480">
        <f>'Tabelle 3.3'!J29</f>
        <v>0.87976539589442815</v>
      </c>
      <c r="D32" s="481">
        <f t="shared" si="3"/>
        <v>0.9441384736428009</v>
      </c>
      <c r="E32" s="481">
        <f t="shared" si="3"/>
        <v>0.87976539589442815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4.166666666666667</v>
      </c>
      <c r="C33" s="480">
        <f>'Tabelle 3.3'!J30</f>
        <v>-1.7045454545454546</v>
      </c>
      <c r="D33" s="481">
        <f t="shared" si="3"/>
        <v>4.166666666666667</v>
      </c>
      <c r="E33" s="481">
        <f t="shared" si="3"/>
        <v>-1.7045454545454546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3.0084235860409145</v>
      </c>
      <c r="C34" s="480">
        <f>'Tabelle 3.3'!J31</f>
        <v>5.5282555282555279</v>
      </c>
      <c r="D34" s="481">
        <f t="shared" si="3"/>
        <v>3.0084235860409145</v>
      </c>
      <c r="E34" s="481">
        <f t="shared" si="3"/>
        <v>5.5282555282555279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1.25</v>
      </c>
      <c r="C37" s="480">
        <f>'Tabelle 3.3'!J34</f>
        <v>-0.90252707581227432</v>
      </c>
      <c r="D37" s="481">
        <f t="shared" si="3"/>
        <v>1.25</v>
      </c>
      <c r="E37" s="481">
        <f t="shared" si="3"/>
        <v>-0.90252707581227432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1.7146974063400577</v>
      </c>
      <c r="C38" s="480">
        <f>'Tabelle 3.3'!J35</f>
        <v>2.3961661341853033</v>
      </c>
      <c r="D38" s="481">
        <f t="shared" si="3"/>
        <v>1.7146974063400577</v>
      </c>
      <c r="E38" s="481">
        <f t="shared" si="3"/>
        <v>2.3961661341853033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0.13725979535812327</v>
      </c>
      <c r="C39" s="480">
        <f>'Tabelle 3.3'!J36</f>
        <v>-4.0966215113432352</v>
      </c>
      <c r="D39" s="481">
        <f t="shared" si="3"/>
        <v>0.13725979535812327</v>
      </c>
      <c r="E39" s="481">
        <f t="shared" si="3"/>
        <v>-4.0966215113432352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0.13725979535812327</v>
      </c>
      <c r="C45" s="480">
        <f>'Tabelle 3.3'!J36</f>
        <v>-4.0966215113432352</v>
      </c>
      <c r="D45" s="481">
        <f t="shared" si="3"/>
        <v>0.13725979535812327</v>
      </c>
      <c r="E45" s="481">
        <f t="shared" si="3"/>
        <v>-4.0966215113432352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27233</v>
      </c>
      <c r="C51" s="487">
        <v>5292</v>
      </c>
      <c r="D51" s="487">
        <v>2073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27390</v>
      </c>
      <c r="C52" s="487">
        <v>5395</v>
      </c>
      <c r="D52" s="487">
        <v>2193</v>
      </c>
      <c r="E52" s="488">
        <f t="shared" ref="E52:G70" si="11">IF($A$51=37802,IF(COUNTBLANK(B$51:B$70)&gt;0,#N/A,B52/B$51*100),IF(COUNTBLANK(B$51:B$75)&gt;0,#N/A,B52/B$51*100))</f>
        <v>100.57650644438732</v>
      </c>
      <c r="F52" s="488">
        <f t="shared" si="11"/>
        <v>101.94633408919123</v>
      </c>
      <c r="G52" s="488">
        <f t="shared" si="11"/>
        <v>105.78871201157742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27829</v>
      </c>
      <c r="C53" s="487">
        <v>5413</v>
      </c>
      <c r="D53" s="487">
        <v>2311</v>
      </c>
      <c r="E53" s="488">
        <f t="shared" si="11"/>
        <v>102.18852127933022</v>
      </c>
      <c r="F53" s="488">
        <f t="shared" si="11"/>
        <v>102.286470143613</v>
      </c>
      <c r="G53" s="488">
        <f t="shared" si="11"/>
        <v>111.48094548962855</v>
      </c>
      <c r="H53" s="489">
        <f>IF(ISERROR(L53)=TRUE,IF(MONTH(A53)=MONTH(MAX(A$51:A$75)),A53,""),"")</f>
        <v>41883</v>
      </c>
      <c r="I53" s="488">
        <f t="shared" si="12"/>
        <v>102.18852127933022</v>
      </c>
      <c r="J53" s="488">
        <f t="shared" si="10"/>
        <v>102.286470143613</v>
      </c>
      <c r="K53" s="488">
        <f t="shared" si="10"/>
        <v>111.48094548962855</v>
      </c>
      <c r="L53" s="488" t="e">
        <f t="shared" si="13"/>
        <v>#N/A</v>
      </c>
    </row>
    <row r="54" spans="1:14" ht="15" customHeight="1" x14ac:dyDescent="0.2">
      <c r="A54" s="490" t="s">
        <v>462</v>
      </c>
      <c r="B54" s="487">
        <v>27489</v>
      </c>
      <c r="C54" s="487">
        <v>5341</v>
      </c>
      <c r="D54" s="487">
        <v>2163</v>
      </c>
      <c r="E54" s="488">
        <f t="shared" si="11"/>
        <v>100.94003598575259</v>
      </c>
      <c r="F54" s="488">
        <f t="shared" si="11"/>
        <v>100.92592592592592</v>
      </c>
      <c r="G54" s="488">
        <f t="shared" si="11"/>
        <v>104.34153400868307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27801</v>
      </c>
      <c r="C55" s="487">
        <v>5090</v>
      </c>
      <c r="D55" s="487">
        <v>2170</v>
      </c>
      <c r="E55" s="488">
        <f t="shared" si="11"/>
        <v>102.08570484338853</v>
      </c>
      <c r="F55" s="488">
        <f t="shared" si="11"/>
        <v>96.182917611489032</v>
      </c>
      <c r="G55" s="488">
        <f t="shared" si="11"/>
        <v>104.67920887602509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28016</v>
      </c>
      <c r="C56" s="487">
        <v>5139</v>
      </c>
      <c r="D56" s="487">
        <v>2269</v>
      </c>
      <c r="E56" s="488">
        <f t="shared" si="11"/>
        <v>102.87518819079793</v>
      </c>
      <c r="F56" s="488">
        <f t="shared" si="11"/>
        <v>97.10884353741497</v>
      </c>
      <c r="G56" s="488">
        <f t="shared" si="11"/>
        <v>109.45489628557645</v>
      </c>
      <c r="H56" s="489" t="str">
        <f t="shared" si="14"/>
        <v/>
      </c>
      <c r="I56" s="488" t="str">
        <f t="shared" si="12"/>
        <v/>
      </c>
      <c r="J56" s="488" t="str">
        <f t="shared" si="10"/>
        <v/>
      </c>
      <c r="K56" s="488" t="str">
        <f t="shared" si="10"/>
        <v/>
      </c>
      <c r="L56" s="488" t="e">
        <f t="shared" si="13"/>
        <v>#N/A</v>
      </c>
    </row>
    <row r="57" spans="1:14" ht="15" customHeight="1" x14ac:dyDescent="0.2">
      <c r="A57" s="490">
        <v>42248</v>
      </c>
      <c r="B57" s="487">
        <v>28595</v>
      </c>
      <c r="C57" s="487">
        <v>5053</v>
      </c>
      <c r="D57" s="487">
        <v>2357</v>
      </c>
      <c r="E57" s="488">
        <f t="shared" si="11"/>
        <v>105.00128520544926</v>
      </c>
      <c r="F57" s="488">
        <f t="shared" si="11"/>
        <v>95.483749055177626</v>
      </c>
      <c r="G57" s="488">
        <f t="shared" si="11"/>
        <v>113.69995176073324</v>
      </c>
      <c r="H57" s="489">
        <f t="shared" si="14"/>
        <v>42248</v>
      </c>
      <c r="I57" s="488">
        <f t="shared" si="12"/>
        <v>105.00128520544926</v>
      </c>
      <c r="J57" s="488">
        <f t="shared" si="10"/>
        <v>95.483749055177626</v>
      </c>
      <c r="K57" s="488">
        <f t="shared" si="10"/>
        <v>113.69995176073324</v>
      </c>
      <c r="L57" s="488" t="e">
        <f t="shared" si="13"/>
        <v>#N/A</v>
      </c>
    </row>
    <row r="58" spans="1:14" ht="15" customHeight="1" x14ac:dyDescent="0.2">
      <c r="A58" s="490" t="s">
        <v>465</v>
      </c>
      <c r="B58" s="487">
        <v>28262</v>
      </c>
      <c r="C58" s="487">
        <v>5057</v>
      </c>
      <c r="D58" s="487">
        <v>2275</v>
      </c>
      <c r="E58" s="488">
        <f t="shared" si="11"/>
        <v>103.77850402085704</v>
      </c>
      <c r="F58" s="488">
        <f t="shared" si="11"/>
        <v>95.559334845049122</v>
      </c>
      <c r="G58" s="488">
        <f t="shared" si="11"/>
        <v>109.74433188615534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28358</v>
      </c>
      <c r="C59" s="487">
        <v>5050</v>
      </c>
      <c r="D59" s="487">
        <v>2328</v>
      </c>
      <c r="E59" s="488">
        <f t="shared" si="11"/>
        <v>104.13101751551426</v>
      </c>
      <c r="F59" s="488">
        <f t="shared" si="11"/>
        <v>95.427059712773996</v>
      </c>
      <c r="G59" s="488">
        <f t="shared" si="11"/>
        <v>112.30101302460203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28604</v>
      </c>
      <c r="C60" s="487">
        <v>5141</v>
      </c>
      <c r="D60" s="487">
        <v>2353</v>
      </c>
      <c r="E60" s="488">
        <f t="shared" si="11"/>
        <v>105.0343333455734</v>
      </c>
      <c r="F60" s="488">
        <f t="shared" si="11"/>
        <v>97.146636432350718</v>
      </c>
      <c r="G60" s="488">
        <f t="shared" si="11"/>
        <v>113.50699469368067</v>
      </c>
      <c r="H60" s="489" t="str">
        <f t="shared" si="14"/>
        <v/>
      </c>
      <c r="I60" s="488" t="str">
        <f t="shared" si="12"/>
        <v/>
      </c>
      <c r="J60" s="488" t="str">
        <f t="shared" si="10"/>
        <v/>
      </c>
      <c r="K60" s="488" t="str">
        <f t="shared" si="10"/>
        <v/>
      </c>
      <c r="L60" s="488" t="e">
        <f t="shared" si="13"/>
        <v>#N/A</v>
      </c>
    </row>
    <row r="61" spans="1:14" ht="15" customHeight="1" x14ac:dyDescent="0.2">
      <c r="A61" s="490">
        <v>42614</v>
      </c>
      <c r="B61" s="487">
        <v>29143</v>
      </c>
      <c r="C61" s="487">
        <v>5060</v>
      </c>
      <c r="D61" s="487">
        <v>2433</v>
      </c>
      <c r="E61" s="488">
        <f t="shared" si="11"/>
        <v>107.0135497374509</v>
      </c>
      <c r="F61" s="488">
        <f t="shared" si="11"/>
        <v>95.616024187452766</v>
      </c>
      <c r="G61" s="488">
        <f t="shared" si="11"/>
        <v>117.36613603473228</v>
      </c>
      <c r="H61" s="489">
        <f t="shared" si="14"/>
        <v>42614</v>
      </c>
      <c r="I61" s="488">
        <f t="shared" si="12"/>
        <v>107.0135497374509</v>
      </c>
      <c r="J61" s="488">
        <f t="shared" si="10"/>
        <v>95.616024187452766</v>
      </c>
      <c r="K61" s="488">
        <f t="shared" si="10"/>
        <v>117.36613603473228</v>
      </c>
      <c r="L61" s="488" t="e">
        <f t="shared" si="13"/>
        <v>#N/A</v>
      </c>
    </row>
    <row r="62" spans="1:14" ht="15" customHeight="1" x14ac:dyDescent="0.2">
      <c r="A62" s="490" t="s">
        <v>468</v>
      </c>
      <c r="B62" s="487">
        <v>28828</v>
      </c>
      <c r="C62" s="487">
        <v>4985</v>
      </c>
      <c r="D62" s="487">
        <v>2338</v>
      </c>
      <c r="E62" s="488">
        <f t="shared" si="11"/>
        <v>105.8568648331069</v>
      </c>
      <c r="F62" s="488">
        <f t="shared" si="11"/>
        <v>94.198790627362058</v>
      </c>
      <c r="G62" s="488">
        <f t="shared" si="11"/>
        <v>112.78340569223349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28944</v>
      </c>
      <c r="C63" s="487">
        <v>4930</v>
      </c>
      <c r="D63" s="487">
        <v>2322</v>
      </c>
      <c r="E63" s="488">
        <f t="shared" si="11"/>
        <v>106.28281863915103</v>
      </c>
      <c r="F63" s="488">
        <f t="shared" si="11"/>
        <v>93.159486016628875</v>
      </c>
      <c r="G63" s="488">
        <f t="shared" si="11"/>
        <v>112.01157742402314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29093</v>
      </c>
      <c r="C64" s="487">
        <v>5058</v>
      </c>
      <c r="D64" s="487">
        <v>2442</v>
      </c>
      <c r="E64" s="488">
        <f t="shared" si="11"/>
        <v>106.82994895898359</v>
      </c>
      <c r="F64" s="488">
        <f t="shared" si="11"/>
        <v>95.578231292517003</v>
      </c>
      <c r="G64" s="488">
        <f t="shared" si="11"/>
        <v>117.80028943560058</v>
      </c>
      <c r="H64" s="489" t="str">
        <f t="shared" si="14"/>
        <v/>
      </c>
      <c r="I64" s="488" t="str">
        <f t="shared" si="12"/>
        <v/>
      </c>
      <c r="J64" s="488" t="str">
        <f t="shared" si="10"/>
        <v/>
      </c>
      <c r="K64" s="488" t="str">
        <f t="shared" si="10"/>
        <v/>
      </c>
      <c r="L64" s="488" t="e">
        <f t="shared" si="13"/>
        <v>#N/A</v>
      </c>
    </row>
    <row r="65" spans="1:12" ht="15" customHeight="1" x14ac:dyDescent="0.2">
      <c r="A65" s="490">
        <v>42979</v>
      </c>
      <c r="B65" s="487">
        <v>29796</v>
      </c>
      <c r="C65" s="487">
        <v>4934</v>
      </c>
      <c r="D65" s="487">
        <v>2527</v>
      </c>
      <c r="E65" s="488">
        <f t="shared" si="11"/>
        <v>109.41137590423384</v>
      </c>
      <c r="F65" s="488">
        <f t="shared" si="11"/>
        <v>93.235071806500386</v>
      </c>
      <c r="G65" s="488">
        <f t="shared" si="11"/>
        <v>121.90062711046792</v>
      </c>
      <c r="H65" s="489">
        <f t="shared" si="14"/>
        <v>42979</v>
      </c>
      <c r="I65" s="488">
        <f t="shared" si="12"/>
        <v>109.41137590423384</v>
      </c>
      <c r="J65" s="488">
        <f t="shared" si="10"/>
        <v>93.235071806500386</v>
      </c>
      <c r="K65" s="488">
        <f t="shared" si="10"/>
        <v>121.90062711046792</v>
      </c>
      <c r="L65" s="488" t="e">
        <f t="shared" si="13"/>
        <v>#N/A</v>
      </c>
    </row>
    <row r="66" spans="1:12" ht="15" customHeight="1" x14ac:dyDescent="0.2">
      <c r="A66" s="490" t="s">
        <v>471</v>
      </c>
      <c r="B66" s="487">
        <v>29574</v>
      </c>
      <c r="C66" s="487">
        <v>4915</v>
      </c>
      <c r="D66" s="487">
        <v>2439</v>
      </c>
      <c r="E66" s="488">
        <f t="shared" si="11"/>
        <v>108.59618844783903</v>
      </c>
      <c r="F66" s="488">
        <f t="shared" si="11"/>
        <v>92.876039304610742</v>
      </c>
      <c r="G66" s="488">
        <f t="shared" si="11"/>
        <v>117.65557163531115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29743</v>
      </c>
      <c r="C67" s="487">
        <v>4891</v>
      </c>
      <c r="D67" s="487">
        <v>2438</v>
      </c>
      <c r="E67" s="488">
        <f t="shared" si="11"/>
        <v>109.21675907905851</v>
      </c>
      <c r="F67" s="488">
        <f t="shared" si="11"/>
        <v>92.422524565381707</v>
      </c>
      <c r="G67" s="488">
        <f t="shared" si="11"/>
        <v>117.60733236854799</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29859</v>
      </c>
      <c r="C68" s="487">
        <v>5002</v>
      </c>
      <c r="D68" s="487">
        <v>2561</v>
      </c>
      <c r="E68" s="488">
        <f t="shared" si="11"/>
        <v>109.64271288510264</v>
      </c>
      <c r="F68" s="488">
        <f t="shared" si="11"/>
        <v>94.520030234315939</v>
      </c>
      <c r="G68" s="488">
        <f t="shared" si="11"/>
        <v>123.54076218041486</v>
      </c>
      <c r="H68" s="489" t="str">
        <f t="shared" si="14"/>
        <v/>
      </c>
      <c r="I68" s="488" t="str">
        <f t="shared" si="12"/>
        <v/>
      </c>
      <c r="J68" s="488" t="str">
        <f t="shared" si="12"/>
        <v/>
      </c>
      <c r="K68" s="488" t="str">
        <f t="shared" si="12"/>
        <v/>
      </c>
      <c r="L68" s="488" t="e">
        <f t="shared" si="13"/>
        <v>#N/A</v>
      </c>
    </row>
    <row r="69" spans="1:12" ht="15" customHeight="1" x14ac:dyDescent="0.2">
      <c r="A69" s="490">
        <v>43344</v>
      </c>
      <c r="B69" s="487">
        <v>30478</v>
      </c>
      <c r="C69" s="487">
        <v>4947</v>
      </c>
      <c r="D69" s="487">
        <v>2623</v>
      </c>
      <c r="E69" s="488">
        <f t="shared" si="11"/>
        <v>111.91569052252781</v>
      </c>
      <c r="F69" s="488">
        <f t="shared" si="11"/>
        <v>93.480725623582757</v>
      </c>
      <c r="G69" s="488">
        <f t="shared" si="11"/>
        <v>126.53159671972986</v>
      </c>
      <c r="H69" s="489">
        <f t="shared" si="14"/>
        <v>43344</v>
      </c>
      <c r="I69" s="488">
        <f t="shared" si="12"/>
        <v>111.91569052252781</v>
      </c>
      <c r="J69" s="488">
        <f t="shared" si="12"/>
        <v>93.480725623582757</v>
      </c>
      <c r="K69" s="488">
        <f t="shared" si="12"/>
        <v>126.53159671972986</v>
      </c>
      <c r="L69" s="488" t="e">
        <f t="shared" si="13"/>
        <v>#N/A</v>
      </c>
    </row>
    <row r="70" spans="1:12" ht="15" customHeight="1" x14ac:dyDescent="0.2">
      <c r="A70" s="490" t="s">
        <v>474</v>
      </c>
      <c r="B70" s="487">
        <v>30223</v>
      </c>
      <c r="C70" s="487">
        <v>4876</v>
      </c>
      <c r="D70" s="487">
        <v>2516</v>
      </c>
      <c r="E70" s="488">
        <f t="shared" si="11"/>
        <v>110.97932655234459</v>
      </c>
      <c r="F70" s="488">
        <f t="shared" si="11"/>
        <v>92.139077853363574</v>
      </c>
      <c r="G70" s="488">
        <f t="shared" si="11"/>
        <v>121.36999517607332</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30468</v>
      </c>
      <c r="C71" s="487">
        <v>4792</v>
      </c>
      <c r="D71" s="487">
        <v>2515</v>
      </c>
      <c r="E71" s="491">
        <f t="shared" ref="E71:G75" si="15">IF($A$51=37802,IF(COUNTBLANK(B$51:B$70)&gt;0,#N/A,IF(ISBLANK(B71)=FALSE,B71/B$51*100,#N/A)),IF(COUNTBLANK(B$51:B$75)&gt;0,#N/A,B71/B$51*100))</f>
        <v>111.87897036683437</v>
      </c>
      <c r="F71" s="491">
        <f t="shared" si="15"/>
        <v>90.551776266061978</v>
      </c>
      <c r="G71" s="491">
        <f t="shared" si="15"/>
        <v>121.32175590931018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30481</v>
      </c>
      <c r="C72" s="487">
        <v>4876</v>
      </c>
      <c r="D72" s="487">
        <v>2557</v>
      </c>
      <c r="E72" s="491">
        <f t="shared" si="15"/>
        <v>111.92670656923585</v>
      </c>
      <c r="F72" s="491">
        <f t="shared" si="15"/>
        <v>92.139077853363574</v>
      </c>
      <c r="G72" s="491">
        <f t="shared" si="15"/>
        <v>123.34780511336227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31110</v>
      </c>
      <c r="C73" s="487">
        <v>4839</v>
      </c>
      <c r="D73" s="487">
        <v>2653</v>
      </c>
      <c r="E73" s="491">
        <f t="shared" si="15"/>
        <v>114.23640436235449</v>
      </c>
      <c r="F73" s="491">
        <f t="shared" si="15"/>
        <v>91.439909297052154</v>
      </c>
      <c r="G73" s="491">
        <f t="shared" si="15"/>
        <v>127.97877472262422</v>
      </c>
      <c r="H73" s="492">
        <f>IF(A$51=37802,IF(ISERROR(L73)=TRUE,IF(ISBLANK(A73)=FALSE,IF(MONTH(A73)=MONTH(MAX(A$51:A$75)),A73,""),""),""),IF(ISERROR(L73)=TRUE,IF(MONTH(A73)=MONTH(MAX(A$51:A$75)),A73,""),""))</f>
        <v>43709</v>
      </c>
      <c r="I73" s="488">
        <f t="shared" si="12"/>
        <v>114.23640436235449</v>
      </c>
      <c r="J73" s="488">
        <f t="shared" si="12"/>
        <v>91.439909297052154</v>
      </c>
      <c r="K73" s="488">
        <f t="shared" si="12"/>
        <v>127.97877472262422</v>
      </c>
      <c r="L73" s="488" t="e">
        <f t="shared" si="13"/>
        <v>#N/A</v>
      </c>
    </row>
    <row r="74" spans="1:12" ht="15" customHeight="1" x14ac:dyDescent="0.2">
      <c r="A74" s="490" t="s">
        <v>477</v>
      </c>
      <c r="B74" s="487">
        <v>30835</v>
      </c>
      <c r="C74" s="487">
        <v>4742</v>
      </c>
      <c r="D74" s="487">
        <v>2546</v>
      </c>
      <c r="E74" s="491">
        <f t="shared" si="15"/>
        <v>113.22660008078434</v>
      </c>
      <c r="F74" s="491">
        <f t="shared" si="15"/>
        <v>89.606953892668173</v>
      </c>
      <c r="G74" s="491">
        <f t="shared" si="15"/>
        <v>122.81717317896768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30735</v>
      </c>
      <c r="C75" s="493">
        <v>4620</v>
      </c>
      <c r="D75" s="493">
        <v>2446</v>
      </c>
      <c r="E75" s="491">
        <f t="shared" si="15"/>
        <v>112.85939852384973</v>
      </c>
      <c r="F75" s="491">
        <f t="shared" si="15"/>
        <v>87.301587301587304</v>
      </c>
      <c r="G75" s="491">
        <f t="shared" si="15"/>
        <v>117.99324650265316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114.23640436235449</v>
      </c>
      <c r="J77" s="488">
        <f>IF(J75&lt;&gt;"",J75,IF(J74&lt;&gt;"",J74,IF(J73&lt;&gt;"",J73,IF(J72&lt;&gt;"",J72,IF(J71&lt;&gt;"",J71,IF(J70&lt;&gt;"",J70,""))))))</f>
        <v>91.439909297052154</v>
      </c>
      <c r="K77" s="488">
        <f>IF(K75&lt;&gt;"",K75,IF(K74&lt;&gt;"",K74,IF(K73&lt;&gt;"",K73,IF(K72&lt;&gt;"",K72,IF(K71&lt;&gt;"",K71,IF(K70&lt;&gt;"",K70,""))))))</f>
        <v>127.97877472262422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-8,6%</v>
      </c>
      <c r="K79" s="488" t="str">
        <f>"GeB - im Nebenjob: "&amp;IF(K77&gt;100,"+","")&amp;TEXT(K77-100,"0,0")&amp;"%"</f>
        <v>GeB - im Nebenjob: +28,0%</v>
      </c>
    </row>
    <row r="81" spans="9:9" ht="15" customHeight="1" x14ac:dyDescent="0.2">
      <c r="I81" s="488" t="str">
        <f>IF(ISERROR(HLOOKUP(1,I$78:K$79,2,FALSE)),"",HLOOKUP(1,I$78:K$79,2,FALSE))</f>
        <v>GeB - im Nebenjob: +28,0%</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30735</v>
      </c>
      <c r="E12" s="114">
        <v>30835</v>
      </c>
      <c r="F12" s="114">
        <v>31110</v>
      </c>
      <c r="G12" s="114">
        <v>30481</v>
      </c>
      <c r="H12" s="114">
        <v>30468</v>
      </c>
      <c r="I12" s="115">
        <v>267</v>
      </c>
      <c r="J12" s="116">
        <v>0.87632926348956286</v>
      </c>
      <c r="N12" s="117"/>
    </row>
    <row r="13" spans="1:15" s="110" customFormat="1" ht="13.5" customHeight="1" x14ac:dyDescent="0.2">
      <c r="A13" s="118" t="s">
        <v>105</v>
      </c>
      <c r="B13" s="119" t="s">
        <v>106</v>
      </c>
      <c r="C13" s="113">
        <v>62.092077436147711</v>
      </c>
      <c r="D13" s="114">
        <v>19084</v>
      </c>
      <c r="E13" s="114">
        <v>19154</v>
      </c>
      <c r="F13" s="114">
        <v>19388</v>
      </c>
      <c r="G13" s="114">
        <v>19001</v>
      </c>
      <c r="H13" s="114">
        <v>18995</v>
      </c>
      <c r="I13" s="115">
        <v>89</v>
      </c>
      <c r="J13" s="116">
        <v>0.4685443537773098</v>
      </c>
    </row>
    <row r="14" spans="1:15" s="110" customFormat="1" ht="13.5" customHeight="1" x14ac:dyDescent="0.2">
      <c r="A14" s="120"/>
      <c r="B14" s="119" t="s">
        <v>107</v>
      </c>
      <c r="C14" s="113">
        <v>37.907922563852289</v>
      </c>
      <c r="D14" s="114">
        <v>11651</v>
      </c>
      <c r="E14" s="114">
        <v>11681</v>
      </c>
      <c r="F14" s="114">
        <v>11722</v>
      </c>
      <c r="G14" s="114">
        <v>11480</v>
      </c>
      <c r="H14" s="114">
        <v>11473</v>
      </c>
      <c r="I14" s="115">
        <v>178</v>
      </c>
      <c r="J14" s="116">
        <v>1.5514686655626253</v>
      </c>
    </row>
    <row r="15" spans="1:15" s="110" customFormat="1" ht="13.5" customHeight="1" x14ac:dyDescent="0.2">
      <c r="A15" s="118" t="s">
        <v>105</v>
      </c>
      <c r="B15" s="121" t="s">
        <v>108</v>
      </c>
      <c r="C15" s="113">
        <v>11.78461037904669</v>
      </c>
      <c r="D15" s="114">
        <v>3622</v>
      </c>
      <c r="E15" s="114">
        <v>3788</v>
      </c>
      <c r="F15" s="114">
        <v>3943</v>
      </c>
      <c r="G15" s="114">
        <v>3516</v>
      </c>
      <c r="H15" s="114">
        <v>3657</v>
      </c>
      <c r="I15" s="115">
        <v>-35</v>
      </c>
      <c r="J15" s="116">
        <v>-0.95706863549357402</v>
      </c>
    </row>
    <row r="16" spans="1:15" s="110" customFormat="1" ht="13.5" customHeight="1" x14ac:dyDescent="0.2">
      <c r="A16" s="118"/>
      <c r="B16" s="121" t="s">
        <v>109</v>
      </c>
      <c r="C16" s="113">
        <v>65.254595737758251</v>
      </c>
      <c r="D16" s="114">
        <v>20056</v>
      </c>
      <c r="E16" s="114">
        <v>20040</v>
      </c>
      <c r="F16" s="114">
        <v>20233</v>
      </c>
      <c r="G16" s="114">
        <v>20154</v>
      </c>
      <c r="H16" s="114">
        <v>20111</v>
      </c>
      <c r="I16" s="115">
        <v>-55</v>
      </c>
      <c r="J16" s="116">
        <v>-0.27348217393466262</v>
      </c>
    </row>
    <row r="17" spans="1:10" s="110" customFormat="1" ht="13.5" customHeight="1" x14ac:dyDescent="0.2">
      <c r="A17" s="118"/>
      <c r="B17" s="121" t="s">
        <v>110</v>
      </c>
      <c r="C17" s="113">
        <v>21.682121360013014</v>
      </c>
      <c r="D17" s="114">
        <v>6664</v>
      </c>
      <c r="E17" s="114">
        <v>6609</v>
      </c>
      <c r="F17" s="114">
        <v>6535</v>
      </c>
      <c r="G17" s="114">
        <v>6436</v>
      </c>
      <c r="H17" s="114">
        <v>6328</v>
      </c>
      <c r="I17" s="115">
        <v>336</v>
      </c>
      <c r="J17" s="116">
        <v>5.3097345132743365</v>
      </c>
    </row>
    <row r="18" spans="1:10" s="110" customFormat="1" ht="13.5" customHeight="1" x14ac:dyDescent="0.2">
      <c r="A18" s="120"/>
      <c r="B18" s="121" t="s">
        <v>111</v>
      </c>
      <c r="C18" s="113">
        <v>1.2786725231820399</v>
      </c>
      <c r="D18" s="114">
        <v>393</v>
      </c>
      <c r="E18" s="114">
        <v>398</v>
      </c>
      <c r="F18" s="114">
        <v>399</v>
      </c>
      <c r="G18" s="114">
        <v>375</v>
      </c>
      <c r="H18" s="114">
        <v>372</v>
      </c>
      <c r="I18" s="115">
        <v>21</v>
      </c>
      <c r="J18" s="116">
        <v>5.645161290322581</v>
      </c>
    </row>
    <row r="19" spans="1:10" s="110" customFormat="1" ht="13.5" customHeight="1" x14ac:dyDescent="0.2">
      <c r="A19" s="120"/>
      <c r="B19" s="121" t="s">
        <v>112</v>
      </c>
      <c r="C19" s="113">
        <v>0.35789816170489669</v>
      </c>
      <c r="D19" s="114">
        <v>110</v>
      </c>
      <c r="E19" s="114">
        <v>116</v>
      </c>
      <c r="F19" s="114">
        <v>113</v>
      </c>
      <c r="G19" s="114">
        <v>92</v>
      </c>
      <c r="H19" s="114">
        <v>94</v>
      </c>
      <c r="I19" s="115">
        <v>16</v>
      </c>
      <c r="J19" s="116">
        <v>17.021276595744681</v>
      </c>
    </row>
    <row r="20" spans="1:10" s="110" customFormat="1" ht="13.5" customHeight="1" x14ac:dyDescent="0.2">
      <c r="A20" s="118" t="s">
        <v>113</v>
      </c>
      <c r="B20" s="122" t="s">
        <v>114</v>
      </c>
      <c r="C20" s="113">
        <v>75.161867577680169</v>
      </c>
      <c r="D20" s="114">
        <v>23101</v>
      </c>
      <c r="E20" s="114">
        <v>23280</v>
      </c>
      <c r="F20" s="114">
        <v>23530</v>
      </c>
      <c r="G20" s="114">
        <v>23006</v>
      </c>
      <c r="H20" s="114">
        <v>23065</v>
      </c>
      <c r="I20" s="115">
        <v>36</v>
      </c>
      <c r="J20" s="116">
        <v>0.15608064166486019</v>
      </c>
    </row>
    <row r="21" spans="1:10" s="110" customFormat="1" ht="13.5" customHeight="1" x14ac:dyDescent="0.2">
      <c r="A21" s="120"/>
      <c r="B21" s="122" t="s">
        <v>115</v>
      </c>
      <c r="C21" s="113">
        <v>24.838132422319831</v>
      </c>
      <c r="D21" s="114">
        <v>7634</v>
      </c>
      <c r="E21" s="114">
        <v>7555</v>
      </c>
      <c r="F21" s="114">
        <v>7580</v>
      </c>
      <c r="G21" s="114">
        <v>7475</v>
      </c>
      <c r="H21" s="114">
        <v>7403</v>
      </c>
      <c r="I21" s="115">
        <v>231</v>
      </c>
      <c r="J21" s="116">
        <v>3.1203566121842496</v>
      </c>
    </row>
    <row r="22" spans="1:10" s="110" customFormat="1" ht="13.5" customHeight="1" x14ac:dyDescent="0.2">
      <c r="A22" s="118" t="s">
        <v>113</v>
      </c>
      <c r="B22" s="122" t="s">
        <v>116</v>
      </c>
      <c r="C22" s="113">
        <v>91.706523507401982</v>
      </c>
      <c r="D22" s="114">
        <v>28186</v>
      </c>
      <c r="E22" s="114">
        <v>28335</v>
      </c>
      <c r="F22" s="114">
        <v>28531</v>
      </c>
      <c r="G22" s="114">
        <v>27982</v>
      </c>
      <c r="H22" s="114">
        <v>28005</v>
      </c>
      <c r="I22" s="115">
        <v>181</v>
      </c>
      <c r="J22" s="116">
        <v>0.6463131583645777</v>
      </c>
    </row>
    <row r="23" spans="1:10" s="110" customFormat="1" ht="13.5" customHeight="1" x14ac:dyDescent="0.2">
      <c r="A23" s="123"/>
      <c r="B23" s="124" t="s">
        <v>117</v>
      </c>
      <c r="C23" s="125">
        <v>8.2707011550349758</v>
      </c>
      <c r="D23" s="114">
        <v>2542</v>
      </c>
      <c r="E23" s="114">
        <v>2487</v>
      </c>
      <c r="F23" s="114">
        <v>2567</v>
      </c>
      <c r="G23" s="114">
        <v>2489</v>
      </c>
      <c r="H23" s="114">
        <v>2453</v>
      </c>
      <c r="I23" s="115">
        <v>89</v>
      </c>
      <c r="J23" s="116">
        <v>3.628210354667754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7066</v>
      </c>
      <c r="E26" s="114">
        <v>7288</v>
      </c>
      <c r="F26" s="114">
        <v>7492</v>
      </c>
      <c r="G26" s="114">
        <v>7433</v>
      </c>
      <c r="H26" s="140">
        <v>7307</v>
      </c>
      <c r="I26" s="115">
        <v>-241</v>
      </c>
      <c r="J26" s="116">
        <v>-3.2982071985767072</v>
      </c>
    </row>
    <row r="27" spans="1:10" s="110" customFormat="1" ht="13.5" customHeight="1" x14ac:dyDescent="0.2">
      <c r="A27" s="118" t="s">
        <v>105</v>
      </c>
      <c r="B27" s="119" t="s">
        <v>106</v>
      </c>
      <c r="C27" s="113">
        <v>37.928106425134445</v>
      </c>
      <c r="D27" s="115">
        <v>2680</v>
      </c>
      <c r="E27" s="114">
        <v>2792</v>
      </c>
      <c r="F27" s="114">
        <v>2906</v>
      </c>
      <c r="G27" s="114">
        <v>2847</v>
      </c>
      <c r="H27" s="140">
        <v>2778</v>
      </c>
      <c r="I27" s="115">
        <v>-98</v>
      </c>
      <c r="J27" s="116">
        <v>-3.527717782577394</v>
      </c>
    </row>
    <row r="28" spans="1:10" s="110" customFormat="1" ht="13.5" customHeight="1" x14ac:dyDescent="0.2">
      <c r="A28" s="120"/>
      <c r="B28" s="119" t="s">
        <v>107</v>
      </c>
      <c r="C28" s="113">
        <v>62.071893574865555</v>
      </c>
      <c r="D28" s="115">
        <v>4386</v>
      </c>
      <c r="E28" s="114">
        <v>4496</v>
      </c>
      <c r="F28" s="114">
        <v>4586</v>
      </c>
      <c r="G28" s="114">
        <v>4586</v>
      </c>
      <c r="H28" s="140">
        <v>4529</v>
      </c>
      <c r="I28" s="115">
        <v>-143</v>
      </c>
      <c r="J28" s="116">
        <v>-3.1574298962243321</v>
      </c>
    </row>
    <row r="29" spans="1:10" s="110" customFormat="1" ht="13.5" customHeight="1" x14ac:dyDescent="0.2">
      <c r="A29" s="118" t="s">
        <v>105</v>
      </c>
      <c r="B29" s="121" t="s">
        <v>108</v>
      </c>
      <c r="C29" s="113">
        <v>13.133314463628643</v>
      </c>
      <c r="D29" s="115">
        <v>928</v>
      </c>
      <c r="E29" s="114">
        <v>999</v>
      </c>
      <c r="F29" s="114">
        <v>1045</v>
      </c>
      <c r="G29" s="114">
        <v>1008</v>
      </c>
      <c r="H29" s="140">
        <v>942</v>
      </c>
      <c r="I29" s="115">
        <v>-14</v>
      </c>
      <c r="J29" s="116">
        <v>-1.4861995753715498</v>
      </c>
    </row>
    <row r="30" spans="1:10" s="110" customFormat="1" ht="13.5" customHeight="1" x14ac:dyDescent="0.2">
      <c r="A30" s="118"/>
      <c r="B30" s="121" t="s">
        <v>109</v>
      </c>
      <c r="C30" s="113">
        <v>47.296914803283329</v>
      </c>
      <c r="D30" s="115">
        <v>3342</v>
      </c>
      <c r="E30" s="114">
        <v>3468</v>
      </c>
      <c r="F30" s="114">
        <v>3605</v>
      </c>
      <c r="G30" s="114">
        <v>3615</v>
      </c>
      <c r="H30" s="140">
        <v>3610</v>
      </c>
      <c r="I30" s="115">
        <v>-268</v>
      </c>
      <c r="J30" s="116">
        <v>-7.4238227146814406</v>
      </c>
    </row>
    <row r="31" spans="1:10" s="110" customFormat="1" ht="13.5" customHeight="1" x14ac:dyDescent="0.2">
      <c r="A31" s="118"/>
      <c r="B31" s="121" t="s">
        <v>110</v>
      </c>
      <c r="C31" s="113">
        <v>22.049249929238606</v>
      </c>
      <c r="D31" s="115">
        <v>1558</v>
      </c>
      <c r="E31" s="114">
        <v>1574</v>
      </c>
      <c r="F31" s="114">
        <v>1580</v>
      </c>
      <c r="G31" s="114">
        <v>1565</v>
      </c>
      <c r="H31" s="140">
        <v>1539</v>
      </c>
      <c r="I31" s="115">
        <v>19</v>
      </c>
      <c r="J31" s="116">
        <v>1.2345679012345678</v>
      </c>
    </row>
    <row r="32" spans="1:10" s="110" customFormat="1" ht="13.5" customHeight="1" x14ac:dyDescent="0.2">
      <c r="A32" s="120"/>
      <c r="B32" s="121" t="s">
        <v>111</v>
      </c>
      <c r="C32" s="113">
        <v>17.520520803849418</v>
      </c>
      <c r="D32" s="115">
        <v>1238</v>
      </c>
      <c r="E32" s="114">
        <v>1247</v>
      </c>
      <c r="F32" s="114">
        <v>1262</v>
      </c>
      <c r="G32" s="114">
        <v>1245</v>
      </c>
      <c r="H32" s="140">
        <v>1216</v>
      </c>
      <c r="I32" s="115">
        <v>22</v>
      </c>
      <c r="J32" s="116">
        <v>1.8092105263157894</v>
      </c>
    </row>
    <row r="33" spans="1:10" s="110" customFormat="1" ht="13.5" customHeight="1" x14ac:dyDescent="0.2">
      <c r="A33" s="120"/>
      <c r="B33" s="121" t="s">
        <v>112</v>
      </c>
      <c r="C33" s="113">
        <v>1.7265779790546278</v>
      </c>
      <c r="D33" s="115">
        <v>122</v>
      </c>
      <c r="E33" s="114">
        <v>106</v>
      </c>
      <c r="F33" s="114">
        <v>119</v>
      </c>
      <c r="G33" s="114">
        <v>99</v>
      </c>
      <c r="H33" s="140">
        <v>102</v>
      </c>
      <c r="I33" s="115">
        <v>20</v>
      </c>
      <c r="J33" s="116">
        <v>19.607843137254903</v>
      </c>
    </row>
    <row r="34" spans="1:10" s="110" customFormat="1" ht="13.5" customHeight="1" x14ac:dyDescent="0.2">
      <c r="A34" s="118" t="s">
        <v>113</v>
      </c>
      <c r="B34" s="122" t="s">
        <v>116</v>
      </c>
      <c r="C34" s="113">
        <v>94.324936314746679</v>
      </c>
      <c r="D34" s="115">
        <v>6665</v>
      </c>
      <c r="E34" s="114">
        <v>6875</v>
      </c>
      <c r="F34" s="114">
        <v>7061</v>
      </c>
      <c r="G34" s="114">
        <v>7009</v>
      </c>
      <c r="H34" s="140">
        <v>6893</v>
      </c>
      <c r="I34" s="115">
        <v>-228</v>
      </c>
      <c r="J34" s="116">
        <v>-3.307703467285652</v>
      </c>
    </row>
    <row r="35" spans="1:10" s="110" customFormat="1" ht="13.5" customHeight="1" x14ac:dyDescent="0.2">
      <c r="A35" s="118"/>
      <c r="B35" s="119" t="s">
        <v>117</v>
      </c>
      <c r="C35" s="113">
        <v>5.5193886215680728</v>
      </c>
      <c r="D35" s="115">
        <v>390</v>
      </c>
      <c r="E35" s="114">
        <v>401</v>
      </c>
      <c r="F35" s="114">
        <v>417</v>
      </c>
      <c r="G35" s="114">
        <v>413</v>
      </c>
      <c r="H35" s="140">
        <v>404</v>
      </c>
      <c r="I35" s="115">
        <v>-14</v>
      </c>
      <c r="J35" s="116">
        <v>-3.4653465346534653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4620</v>
      </c>
      <c r="E37" s="114">
        <v>4742</v>
      </c>
      <c r="F37" s="114">
        <v>4839</v>
      </c>
      <c r="G37" s="114">
        <v>4876</v>
      </c>
      <c r="H37" s="140">
        <v>4792</v>
      </c>
      <c r="I37" s="115">
        <v>-172</v>
      </c>
      <c r="J37" s="116">
        <v>-3.5893155258764606</v>
      </c>
    </row>
    <row r="38" spans="1:10" s="110" customFormat="1" ht="13.5" customHeight="1" x14ac:dyDescent="0.2">
      <c r="A38" s="118" t="s">
        <v>105</v>
      </c>
      <c r="B38" s="119" t="s">
        <v>106</v>
      </c>
      <c r="C38" s="113">
        <v>33.290043290043293</v>
      </c>
      <c r="D38" s="115">
        <v>1538</v>
      </c>
      <c r="E38" s="114">
        <v>1620</v>
      </c>
      <c r="F38" s="114">
        <v>1659</v>
      </c>
      <c r="G38" s="114">
        <v>1650</v>
      </c>
      <c r="H38" s="140">
        <v>1588</v>
      </c>
      <c r="I38" s="115">
        <v>-50</v>
      </c>
      <c r="J38" s="116">
        <v>-3.1486146095717884</v>
      </c>
    </row>
    <row r="39" spans="1:10" s="110" customFormat="1" ht="13.5" customHeight="1" x14ac:dyDescent="0.2">
      <c r="A39" s="120"/>
      <c r="B39" s="119" t="s">
        <v>107</v>
      </c>
      <c r="C39" s="113">
        <v>66.709956709956714</v>
      </c>
      <c r="D39" s="115">
        <v>3082</v>
      </c>
      <c r="E39" s="114">
        <v>3122</v>
      </c>
      <c r="F39" s="114">
        <v>3180</v>
      </c>
      <c r="G39" s="114">
        <v>3226</v>
      </c>
      <c r="H39" s="140">
        <v>3204</v>
      </c>
      <c r="I39" s="115">
        <v>-122</v>
      </c>
      <c r="J39" s="116">
        <v>-3.8077403245942572</v>
      </c>
    </row>
    <row r="40" spans="1:10" s="110" customFormat="1" ht="13.5" customHeight="1" x14ac:dyDescent="0.2">
      <c r="A40" s="118" t="s">
        <v>105</v>
      </c>
      <c r="B40" s="121" t="s">
        <v>108</v>
      </c>
      <c r="C40" s="113">
        <v>13.571428571428571</v>
      </c>
      <c r="D40" s="115">
        <v>627</v>
      </c>
      <c r="E40" s="114">
        <v>648</v>
      </c>
      <c r="F40" s="114">
        <v>640</v>
      </c>
      <c r="G40" s="114">
        <v>664</v>
      </c>
      <c r="H40" s="140">
        <v>596</v>
      </c>
      <c r="I40" s="115">
        <v>31</v>
      </c>
      <c r="J40" s="116">
        <v>5.201342281879195</v>
      </c>
    </row>
    <row r="41" spans="1:10" s="110" customFormat="1" ht="13.5" customHeight="1" x14ac:dyDescent="0.2">
      <c r="A41" s="118"/>
      <c r="B41" s="121" t="s">
        <v>109</v>
      </c>
      <c r="C41" s="113">
        <v>36.038961038961041</v>
      </c>
      <c r="D41" s="115">
        <v>1665</v>
      </c>
      <c r="E41" s="114">
        <v>1742</v>
      </c>
      <c r="F41" s="114">
        <v>1830</v>
      </c>
      <c r="G41" s="114">
        <v>1853</v>
      </c>
      <c r="H41" s="140">
        <v>1883</v>
      </c>
      <c r="I41" s="115">
        <v>-218</v>
      </c>
      <c r="J41" s="116">
        <v>-11.577270313329793</v>
      </c>
    </row>
    <row r="42" spans="1:10" s="110" customFormat="1" ht="13.5" customHeight="1" x14ac:dyDescent="0.2">
      <c r="A42" s="118"/>
      <c r="B42" s="121" t="s">
        <v>110</v>
      </c>
      <c r="C42" s="113">
        <v>24.393939393939394</v>
      </c>
      <c r="D42" s="115">
        <v>1127</v>
      </c>
      <c r="E42" s="114">
        <v>1140</v>
      </c>
      <c r="F42" s="114">
        <v>1145</v>
      </c>
      <c r="G42" s="114">
        <v>1150</v>
      </c>
      <c r="H42" s="140">
        <v>1138</v>
      </c>
      <c r="I42" s="115">
        <v>-11</v>
      </c>
      <c r="J42" s="116">
        <v>-0.96660808435852374</v>
      </c>
    </row>
    <row r="43" spans="1:10" s="110" customFormat="1" ht="13.5" customHeight="1" x14ac:dyDescent="0.2">
      <c r="A43" s="120"/>
      <c r="B43" s="121" t="s">
        <v>111</v>
      </c>
      <c r="C43" s="113">
        <v>25.995670995670995</v>
      </c>
      <c r="D43" s="115">
        <v>1201</v>
      </c>
      <c r="E43" s="114">
        <v>1212</v>
      </c>
      <c r="F43" s="114">
        <v>1224</v>
      </c>
      <c r="G43" s="114">
        <v>1209</v>
      </c>
      <c r="H43" s="140">
        <v>1175</v>
      </c>
      <c r="I43" s="115">
        <v>26</v>
      </c>
      <c r="J43" s="116">
        <v>2.2127659574468086</v>
      </c>
    </row>
    <row r="44" spans="1:10" s="110" customFormat="1" ht="13.5" customHeight="1" x14ac:dyDescent="0.2">
      <c r="A44" s="120"/>
      <c r="B44" s="121" t="s">
        <v>112</v>
      </c>
      <c r="C44" s="113">
        <v>2.5324675324675323</v>
      </c>
      <c r="D44" s="115">
        <v>117</v>
      </c>
      <c r="E44" s="114">
        <v>101</v>
      </c>
      <c r="F44" s="114">
        <v>109</v>
      </c>
      <c r="G44" s="114">
        <v>89</v>
      </c>
      <c r="H44" s="140">
        <v>90</v>
      </c>
      <c r="I44" s="115">
        <v>27</v>
      </c>
      <c r="J44" s="116">
        <v>30</v>
      </c>
    </row>
    <row r="45" spans="1:10" s="110" customFormat="1" ht="13.5" customHeight="1" x14ac:dyDescent="0.2">
      <c r="A45" s="118" t="s">
        <v>113</v>
      </c>
      <c r="B45" s="122" t="s">
        <v>116</v>
      </c>
      <c r="C45" s="113">
        <v>93.766233766233768</v>
      </c>
      <c r="D45" s="115">
        <v>4332</v>
      </c>
      <c r="E45" s="114">
        <v>4446</v>
      </c>
      <c r="F45" s="114">
        <v>4540</v>
      </c>
      <c r="G45" s="114">
        <v>4575</v>
      </c>
      <c r="H45" s="140">
        <v>4487</v>
      </c>
      <c r="I45" s="115">
        <v>-155</v>
      </c>
      <c r="J45" s="116">
        <v>-3.4544238912413641</v>
      </c>
    </row>
    <row r="46" spans="1:10" s="110" customFormat="1" ht="13.5" customHeight="1" x14ac:dyDescent="0.2">
      <c r="A46" s="118"/>
      <c r="B46" s="119" t="s">
        <v>117</v>
      </c>
      <c r="C46" s="113">
        <v>5.9956709956709959</v>
      </c>
      <c r="D46" s="115">
        <v>277</v>
      </c>
      <c r="E46" s="114">
        <v>284</v>
      </c>
      <c r="F46" s="114">
        <v>285</v>
      </c>
      <c r="G46" s="114">
        <v>290</v>
      </c>
      <c r="H46" s="140">
        <v>295</v>
      </c>
      <c r="I46" s="115">
        <v>-18</v>
      </c>
      <c r="J46" s="116">
        <v>-6.101694915254237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2446</v>
      </c>
      <c r="E48" s="114">
        <v>2546</v>
      </c>
      <c r="F48" s="114">
        <v>2653</v>
      </c>
      <c r="G48" s="114">
        <v>2557</v>
      </c>
      <c r="H48" s="140">
        <v>2515</v>
      </c>
      <c r="I48" s="115">
        <v>-69</v>
      </c>
      <c r="J48" s="116">
        <v>-2.7435387673956262</v>
      </c>
    </row>
    <row r="49" spans="1:12" s="110" customFormat="1" ht="13.5" customHeight="1" x14ac:dyDescent="0.2">
      <c r="A49" s="118" t="s">
        <v>105</v>
      </c>
      <c r="B49" s="119" t="s">
        <v>106</v>
      </c>
      <c r="C49" s="113">
        <v>46.688470973017168</v>
      </c>
      <c r="D49" s="115">
        <v>1142</v>
      </c>
      <c r="E49" s="114">
        <v>1172</v>
      </c>
      <c r="F49" s="114">
        <v>1247</v>
      </c>
      <c r="G49" s="114">
        <v>1197</v>
      </c>
      <c r="H49" s="140">
        <v>1190</v>
      </c>
      <c r="I49" s="115">
        <v>-48</v>
      </c>
      <c r="J49" s="116">
        <v>-4.0336134453781511</v>
      </c>
    </row>
    <row r="50" spans="1:12" s="110" customFormat="1" ht="13.5" customHeight="1" x14ac:dyDescent="0.2">
      <c r="A50" s="120"/>
      <c r="B50" s="119" t="s">
        <v>107</v>
      </c>
      <c r="C50" s="113">
        <v>53.311529026982832</v>
      </c>
      <c r="D50" s="115">
        <v>1304</v>
      </c>
      <c r="E50" s="114">
        <v>1374</v>
      </c>
      <c r="F50" s="114">
        <v>1406</v>
      </c>
      <c r="G50" s="114">
        <v>1360</v>
      </c>
      <c r="H50" s="140">
        <v>1325</v>
      </c>
      <c r="I50" s="115">
        <v>-21</v>
      </c>
      <c r="J50" s="116">
        <v>-1.5849056603773586</v>
      </c>
    </row>
    <row r="51" spans="1:12" s="110" customFormat="1" ht="13.5" customHeight="1" x14ac:dyDescent="0.2">
      <c r="A51" s="118" t="s">
        <v>105</v>
      </c>
      <c r="B51" s="121" t="s">
        <v>108</v>
      </c>
      <c r="C51" s="113">
        <v>12.305805396565821</v>
      </c>
      <c r="D51" s="115">
        <v>301</v>
      </c>
      <c r="E51" s="114">
        <v>351</v>
      </c>
      <c r="F51" s="114">
        <v>405</v>
      </c>
      <c r="G51" s="114">
        <v>344</v>
      </c>
      <c r="H51" s="140">
        <v>346</v>
      </c>
      <c r="I51" s="115">
        <v>-45</v>
      </c>
      <c r="J51" s="116">
        <v>-13.00578034682081</v>
      </c>
    </row>
    <row r="52" spans="1:12" s="110" customFormat="1" ht="13.5" customHeight="1" x14ac:dyDescent="0.2">
      <c r="A52" s="118"/>
      <c r="B52" s="121" t="s">
        <v>109</v>
      </c>
      <c r="C52" s="113">
        <v>68.560915780866722</v>
      </c>
      <c r="D52" s="115">
        <v>1677</v>
      </c>
      <c r="E52" s="114">
        <v>1726</v>
      </c>
      <c r="F52" s="114">
        <v>1775</v>
      </c>
      <c r="G52" s="114">
        <v>1762</v>
      </c>
      <c r="H52" s="140">
        <v>1727</v>
      </c>
      <c r="I52" s="115">
        <v>-50</v>
      </c>
      <c r="J52" s="116">
        <v>-2.8951939779965259</v>
      </c>
    </row>
    <row r="53" spans="1:12" s="110" customFormat="1" ht="13.5" customHeight="1" x14ac:dyDescent="0.2">
      <c r="A53" s="118"/>
      <c r="B53" s="121" t="s">
        <v>110</v>
      </c>
      <c r="C53" s="113">
        <v>17.620605069501227</v>
      </c>
      <c r="D53" s="115">
        <v>431</v>
      </c>
      <c r="E53" s="114">
        <v>434</v>
      </c>
      <c r="F53" s="114">
        <v>435</v>
      </c>
      <c r="G53" s="114">
        <v>415</v>
      </c>
      <c r="H53" s="140">
        <v>401</v>
      </c>
      <c r="I53" s="115">
        <v>30</v>
      </c>
      <c r="J53" s="116">
        <v>7.4812967581047385</v>
      </c>
    </row>
    <row r="54" spans="1:12" s="110" customFormat="1" ht="13.5" customHeight="1" x14ac:dyDescent="0.2">
      <c r="A54" s="120"/>
      <c r="B54" s="121" t="s">
        <v>111</v>
      </c>
      <c r="C54" s="113">
        <v>1.5126737530662306</v>
      </c>
      <c r="D54" s="115">
        <v>37</v>
      </c>
      <c r="E54" s="114">
        <v>35</v>
      </c>
      <c r="F54" s="114">
        <v>38</v>
      </c>
      <c r="G54" s="114">
        <v>36</v>
      </c>
      <c r="H54" s="140">
        <v>41</v>
      </c>
      <c r="I54" s="115">
        <v>-4</v>
      </c>
      <c r="J54" s="116">
        <v>-9.7560975609756095</v>
      </c>
    </row>
    <row r="55" spans="1:12" s="110" customFormat="1" ht="13.5" customHeight="1" x14ac:dyDescent="0.2">
      <c r="A55" s="120"/>
      <c r="B55" s="121" t="s">
        <v>112</v>
      </c>
      <c r="C55" s="113">
        <v>0.20441537203597709</v>
      </c>
      <c r="D55" s="115">
        <v>5</v>
      </c>
      <c r="E55" s="114">
        <v>5</v>
      </c>
      <c r="F55" s="114">
        <v>10</v>
      </c>
      <c r="G55" s="114">
        <v>10</v>
      </c>
      <c r="H55" s="140">
        <v>12</v>
      </c>
      <c r="I55" s="115">
        <v>-7</v>
      </c>
      <c r="J55" s="116">
        <v>-58.333333333333336</v>
      </c>
    </row>
    <row r="56" spans="1:12" s="110" customFormat="1" ht="13.5" customHeight="1" x14ac:dyDescent="0.2">
      <c r="A56" s="118" t="s">
        <v>113</v>
      </c>
      <c r="B56" s="122" t="s">
        <v>116</v>
      </c>
      <c r="C56" s="113">
        <v>95.380212591986918</v>
      </c>
      <c r="D56" s="115">
        <v>2333</v>
      </c>
      <c r="E56" s="114">
        <v>2429</v>
      </c>
      <c r="F56" s="114">
        <v>2521</v>
      </c>
      <c r="G56" s="114">
        <v>2434</v>
      </c>
      <c r="H56" s="140">
        <v>2406</v>
      </c>
      <c r="I56" s="115">
        <v>-73</v>
      </c>
      <c r="J56" s="116">
        <v>-3.0340814630091439</v>
      </c>
    </row>
    <row r="57" spans="1:12" s="110" customFormat="1" ht="13.5" customHeight="1" x14ac:dyDescent="0.2">
      <c r="A57" s="142"/>
      <c r="B57" s="124" t="s">
        <v>117</v>
      </c>
      <c r="C57" s="125">
        <v>4.6197874080130825</v>
      </c>
      <c r="D57" s="143">
        <v>113</v>
      </c>
      <c r="E57" s="144">
        <v>117</v>
      </c>
      <c r="F57" s="144">
        <v>132</v>
      </c>
      <c r="G57" s="144">
        <v>123</v>
      </c>
      <c r="H57" s="145">
        <v>109</v>
      </c>
      <c r="I57" s="143">
        <v>4</v>
      </c>
      <c r="J57" s="146">
        <v>3.669724770642202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30735</v>
      </c>
      <c r="E12" s="236">
        <v>30835</v>
      </c>
      <c r="F12" s="114">
        <v>31110</v>
      </c>
      <c r="G12" s="114">
        <v>30481</v>
      </c>
      <c r="H12" s="140">
        <v>30468</v>
      </c>
      <c r="I12" s="115">
        <v>267</v>
      </c>
      <c r="J12" s="116">
        <v>0.87632926348956286</v>
      </c>
    </row>
    <row r="13" spans="1:15" s="110" customFormat="1" ht="12" customHeight="1" x14ac:dyDescent="0.2">
      <c r="A13" s="118" t="s">
        <v>105</v>
      </c>
      <c r="B13" s="119" t="s">
        <v>106</v>
      </c>
      <c r="C13" s="113">
        <v>62.092077436147711</v>
      </c>
      <c r="D13" s="115">
        <v>19084</v>
      </c>
      <c r="E13" s="114">
        <v>19154</v>
      </c>
      <c r="F13" s="114">
        <v>19388</v>
      </c>
      <c r="G13" s="114">
        <v>19001</v>
      </c>
      <c r="H13" s="140">
        <v>18995</v>
      </c>
      <c r="I13" s="115">
        <v>89</v>
      </c>
      <c r="J13" s="116">
        <v>0.4685443537773098</v>
      </c>
    </row>
    <row r="14" spans="1:15" s="110" customFormat="1" ht="12" customHeight="1" x14ac:dyDescent="0.2">
      <c r="A14" s="118"/>
      <c r="B14" s="119" t="s">
        <v>107</v>
      </c>
      <c r="C14" s="113">
        <v>37.907922563852289</v>
      </c>
      <c r="D14" s="115">
        <v>11651</v>
      </c>
      <c r="E14" s="114">
        <v>11681</v>
      </c>
      <c r="F14" s="114">
        <v>11722</v>
      </c>
      <c r="G14" s="114">
        <v>11480</v>
      </c>
      <c r="H14" s="140">
        <v>11473</v>
      </c>
      <c r="I14" s="115">
        <v>178</v>
      </c>
      <c r="J14" s="116">
        <v>1.5514686655626253</v>
      </c>
    </row>
    <row r="15" spans="1:15" s="110" customFormat="1" ht="12" customHeight="1" x14ac:dyDescent="0.2">
      <c r="A15" s="118" t="s">
        <v>105</v>
      </c>
      <c r="B15" s="121" t="s">
        <v>108</v>
      </c>
      <c r="C15" s="113">
        <v>11.78461037904669</v>
      </c>
      <c r="D15" s="115">
        <v>3622</v>
      </c>
      <c r="E15" s="114">
        <v>3788</v>
      </c>
      <c r="F15" s="114">
        <v>3943</v>
      </c>
      <c r="G15" s="114">
        <v>3516</v>
      </c>
      <c r="H15" s="140">
        <v>3657</v>
      </c>
      <c r="I15" s="115">
        <v>-35</v>
      </c>
      <c r="J15" s="116">
        <v>-0.95706863549357402</v>
      </c>
    </row>
    <row r="16" spans="1:15" s="110" customFormat="1" ht="12" customHeight="1" x14ac:dyDescent="0.2">
      <c r="A16" s="118"/>
      <c r="B16" s="121" t="s">
        <v>109</v>
      </c>
      <c r="C16" s="113">
        <v>65.254595737758251</v>
      </c>
      <c r="D16" s="115">
        <v>20056</v>
      </c>
      <c r="E16" s="114">
        <v>20040</v>
      </c>
      <c r="F16" s="114">
        <v>20233</v>
      </c>
      <c r="G16" s="114">
        <v>20154</v>
      </c>
      <c r="H16" s="140">
        <v>20111</v>
      </c>
      <c r="I16" s="115">
        <v>-55</v>
      </c>
      <c r="J16" s="116">
        <v>-0.27348217393466262</v>
      </c>
    </row>
    <row r="17" spans="1:10" s="110" customFormat="1" ht="12" customHeight="1" x14ac:dyDescent="0.2">
      <c r="A17" s="118"/>
      <c r="B17" s="121" t="s">
        <v>110</v>
      </c>
      <c r="C17" s="113">
        <v>21.682121360013014</v>
      </c>
      <c r="D17" s="115">
        <v>6664</v>
      </c>
      <c r="E17" s="114">
        <v>6609</v>
      </c>
      <c r="F17" s="114">
        <v>6535</v>
      </c>
      <c r="G17" s="114">
        <v>6436</v>
      </c>
      <c r="H17" s="140">
        <v>6328</v>
      </c>
      <c r="I17" s="115">
        <v>336</v>
      </c>
      <c r="J17" s="116">
        <v>5.3097345132743365</v>
      </c>
    </row>
    <row r="18" spans="1:10" s="110" customFormat="1" ht="12" customHeight="1" x14ac:dyDescent="0.2">
      <c r="A18" s="120"/>
      <c r="B18" s="121" t="s">
        <v>111</v>
      </c>
      <c r="C18" s="113">
        <v>1.2786725231820399</v>
      </c>
      <c r="D18" s="115">
        <v>393</v>
      </c>
      <c r="E18" s="114">
        <v>398</v>
      </c>
      <c r="F18" s="114">
        <v>399</v>
      </c>
      <c r="G18" s="114">
        <v>375</v>
      </c>
      <c r="H18" s="140">
        <v>372</v>
      </c>
      <c r="I18" s="115">
        <v>21</v>
      </c>
      <c r="J18" s="116">
        <v>5.645161290322581</v>
      </c>
    </row>
    <row r="19" spans="1:10" s="110" customFormat="1" ht="12" customHeight="1" x14ac:dyDescent="0.2">
      <c r="A19" s="120"/>
      <c r="B19" s="121" t="s">
        <v>112</v>
      </c>
      <c r="C19" s="113">
        <v>0.35789816170489669</v>
      </c>
      <c r="D19" s="115">
        <v>110</v>
      </c>
      <c r="E19" s="114">
        <v>116</v>
      </c>
      <c r="F19" s="114">
        <v>113</v>
      </c>
      <c r="G19" s="114">
        <v>92</v>
      </c>
      <c r="H19" s="140">
        <v>94</v>
      </c>
      <c r="I19" s="115">
        <v>16</v>
      </c>
      <c r="J19" s="116">
        <v>17.021276595744681</v>
      </c>
    </row>
    <row r="20" spans="1:10" s="110" customFormat="1" ht="12" customHeight="1" x14ac:dyDescent="0.2">
      <c r="A20" s="118" t="s">
        <v>113</v>
      </c>
      <c r="B20" s="119" t="s">
        <v>181</v>
      </c>
      <c r="C20" s="113">
        <v>75.161867577680169</v>
      </c>
      <c r="D20" s="115">
        <v>23101</v>
      </c>
      <c r="E20" s="114">
        <v>23280</v>
      </c>
      <c r="F20" s="114">
        <v>23530</v>
      </c>
      <c r="G20" s="114">
        <v>23006</v>
      </c>
      <c r="H20" s="140">
        <v>23065</v>
      </c>
      <c r="I20" s="115">
        <v>36</v>
      </c>
      <c r="J20" s="116">
        <v>0.15608064166486019</v>
      </c>
    </row>
    <row r="21" spans="1:10" s="110" customFormat="1" ht="12" customHeight="1" x14ac:dyDescent="0.2">
      <c r="A21" s="118"/>
      <c r="B21" s="119" t="s">
        <v>182</v>
      </c>
      <c r="C21" s="113">
        <v>24.838132422319831</v>
      </c>
      <c r="D21" s="115">
        <v>7634</v>
      </c>
      <c r="E21" s="114">
        <v>7555</v>
      </c>
      <c r="F21" s="114">
        <v>7580</v>
      </c>
      <c r="G21" s="114">
        <v>7475</v>
      </c>
      <c r="H21" s="140">
        <v>7403</v>
      </c>
      <c r="I21" s="115">
        <v>231</v>
      </c>
      <c r="J21" s="116">
        <v>3.1203566121842496</v>
      </c>
    </row>
    <row r="22" spans="1:10" s="110" customFormat="1" ht="12" customHeight="1" x14ac:dyDescent="0.2">
      <c r="A22" s="118" t="s">
        <v>113</v>
      </c>
      <c r="B22" s="119" t="s">
        <v>116</v>
      </c>
      <c r="C22" s="113">
        <v>91.706523507401982</v>
      </c>
      <c r="D22" s="115">
        <v>28186</v>
      </c>
      <c r="E22" s="114">
        <v>28335</v>
      </c>
      <c r="F22" s="114">
        <v>28531</v>
      </c>
      <c r="G22" s="114">
        <v>27982</v>
      </c>
      <c r="H22" s="140">
        <v>28005</v>
      </c>
      <c r="I22" s="115">
        <v>181</v>
      </c>
      <c r="J22" s="116">
        <v>0.6463131583645777</v>
      </c>
    </row>
    <row r="23" spans="1:10" s="110" customFormat="1" ht="12" customHeight="1" x14ac:dyDescent="0.2">
      <c r="A23" s="118"/>
      <c r="B23" s="119" t="s">
        <v>117</v>
      </c>
      <c r="C23" s="113">
        <v>8.2707011550349758</v>
      </c>
      <c r="D23" s="115">
        <v>2542</v>
      </c>
      <c r="E23" s="114">
        <v>2487</v>
      </c>
      <c r="F23" s="114">
        <v>2567</v>
      </c>
      <c r="G23" s="114">
        <v>2489</v>
      </c>
      <c r="H23" s="140">
        <v>2453</v>
      </c>
      <c r="I23" s="115">
        <v>89</v>
      </c>
      <c r="J23" s="116">
        <v>3.628210354667754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35078</v>
      </c>
      <c r="E64" s="236">
        <v>35147</v>
      </c>
      <c r="F64" s="236">
        <v>35526</v>
      </c>
      <c r="G64" s="236">
        <v>34751</v>
      </c>
      <c r="H64" s="140">
        <v>34785</v>
      </c>
      <c r="I64" s="115">
        <v>293</v>
      </c>
      <c r="J64" s="116">
        <v>0.84231709070001437</v>
      </c>
    </row>
    <row r="65" spans="1:12" s="110" customFormat="1" ht="12" customHeight="1" x14ac:dyDescent="0.2">
      <c r="A65" s="118" t="s">
        <v>105</v>
      </c>
      <c r="B65" s="119" t="s">
        <v>106</v>
      </c>
      <c r="C65" s="113">
        <v>56.98443468840869</v>
      </c>
      <c r="D65" s="235">
        <v>19989</v>
      </c>
      <c r="E65" s="236">
        <v>19997</v>
      </c>
      <c r="F65" s="236">
        <v>20292</v>
      </c>
      <c r="G65" s="236">
        <v>19886</v>
      </c>
      <c r="H65" s="140">
        <v>19910</v>
      </c>
      <c r="I65" s="115">
        <v>79</v>
      </c>
      <c r="J65" s="116">
        <v>0.39678553490708185</v>
      </c>
    </row>
    <row r="66" spans="1:12" s="110" customFormat="1" ht="12" customHeight="1" x14ac:dyDescent="0.2">
      <c r="A66" s="118"/>
      <c r="B66" s="119" t="s">
        <v>107</v>
      </c>
      <c r="C66" s="113">
        <v>43.01556531159131</v>
      </c>
      <c r="D66" s="235">
        <v>15089</v>
      </c>
      <c r="E66" s="236">
        <v>15150</v>
      </c>
      <c r="F66" s="236">
        <v>15234</v>
      </c>
      <c r="G66" s="236">
        <v>14865</v>
      </c>
      <c r="H66" s="140">
        <v>14875</v>
      </c>
      <c r="I66" s="115">
        <v>214</v>
      </c>
      <c r="J66" s="116">
        <v>1.4386554621848739</v>
      </c>
    </row>
    <row r="67" spans="1:12" s="110" customFormat="1" ht="12" customHeight="1" x14ac:dyDescent="0.2">
      <c r="A67" s="118" t="s">
        <v>105</v>
      </c>
      <c r="B67" s="121" t="s">
        <v>108</v>
      </c>
      <c r="C67" s="113">
        <v>12.266947944580648</v>
      </c>
      <c r="D67" s="235">
        <v>4303</v>
      </c>
      <c r="E67" s="236">
        <v>4510</v>
      </c>
      <c r="F67" s="236">
        <v>4707</v>
      </c>
      <c r="G67" s="236">
        <v>4198</v>
      </c>
      <c r="H67" s="140">
        <v>4400</v>
      </c>
      <c r="I67" s="115">
        <v>-97</v>
      </c>
      <c r="J67" s="116">
        <v>-2.2045454545454546</v>
      </c>
    </row>
    <row r="68" spans="1:12" s="110" customFormat="1" ht="12" customHeight="1" x14ac:dyDescent="0.2">
      <c r="A68" s="118"/>
      <c r="B68" s="121" t="s">
        <v>109</v>
      </c>
      <c r="C68" s="113">
        <v>64.367979930440725</v>
      </c>
      <c r="D68" s="235">
        <v>22579</v>
      </c>
      <c r="E68" s="236">
        <v>22526</v>
      </c>
      <c r="F68" s="236">
        <v>22753</v>
      </c>
      <c r="G68" s="236">
        <v>22618</v>
      </c>
      <c r="H68" s="140">
        <v>22552</v>
      </c>
      <c r="I68" s="115">
        <v>27</v>
      </c>
      <c r="J68" s="116">
        <v>0.11972330613692798</v>
      </c>
    </row>
    <row r="69" spans="1:12" s="110" customFormat="1" ht="12" customHeight="1" x14ac:dyDescent="0.2">
      <c r="A69" s="118"/>
      <c r="B69" s="121" t="s">
        <v>110</v>
      </c>
      <c r="C69" s="113">
        <v>21.988140714978048</v>
      </c>
      <c r="D69" s="235">
        <v>7713</v>
      </c>
      <c r="E69" s="236">
        <v>7643</v>
      </c>
      <c r="F69" s="236">
        <v>7588</v>
      </c>
      <c r="G69" s="236">
        <v>7478</v>
      </c>
      <c r="H69" s="140">
        <v>7382</v>
      </c>
      <c r="I69" s="115">
        <v>331</v>
      </c>
      <c r="J69" s="116">
        <v>4.4838797073963699</v>
      </c>
    </row>
    <row r="70" spans="1:12" s="110" customFormat="1" ht="12" customHeight="1" x14ac:dyDescent="0.2">
      <c r="A70" s="120"/>
      <c r="B70" s="121" t="s">
        <v>111</v>
      </c>
      <c r="C70" s="113">
        <v>1.3769314100005701</v>
      </c>
      <c r="D70" s="235">
        <v>483</v>
      </c>
      <c r="E70" s="236">
        <v>468</v>
      </c>
      <c r="F70" s="236">
        <v>478</v>
      </c>
      <c r="G70" s="236">
        <v>457</v>
      </c>
      <c r="H70" s="140">
        <v>451</v>
      </c>
      <c r="I70" s="115">
        <v>32</v>
      </c>
      <c r="J70" s="116">
        <v>7.0953436807095347</v>
      </c>
    </row>
    <row r="71" spans="1:12" s="110" customFormat="1" ht="12" customHeight="1" x14ac:dyDescent="0.2">
      <c r="A71" s="120"/>
      <c r="B71" s="121" t="s">
        <v>112</v>
      </c>
      <c r="C71" s="113">
        <v>0.35919949826101832</v>
      </c>
      <c r="D71" s="235">
        <v>126</v>
      </c>
      <c r="E71" s="236">
        <v>122</v>
      </c>
      <c r="F71" s="236">
        <v>123</v>
      </c>
      <c r="G71" s="236">
        <v>104</v>
      </c>
      <c r="H71" s="140">
        <v>111</v>
      </c>
      <c r="I71" s="115">
        <v>15</v>
      </c>
      <c r="J71" s="116">
        <v>13.513513513513514</v>
      </c>
    </row>
    <row r="72" spans="1:12" s="110" customFormat="1" ht="12" customHeight="1" x14ac:dyDescent="0.2">
      <c r="A72" s="118" t="s">
        <v>113</v>
      </c>
      <c r="B72" s="119" t="s">
        <v>181</v>
      </c>
      <c r="C72" s="113">
        <v>72.301727578539257</v>
      </c>
      <c r="D72" s="235">
        <v>25362</v>
      </c>
      <c r="E72" s="236">
        <v>25478</v>
      </c>
      <c r="F72" s="236">
        <v>25795</v>
      </c>
      <c r="G72" s="236">
        <v>25120</v>
      </c>
      <c r="H72" s="140">
        <v>25239</v>
      </c>
      <c r="I72" s="115">
        <v>123</v>
      </c>
      <c r="J72" s="116">
        <v>0.48734101985023176</v>
      </c>
    </row>
    <row r="73" spans="1:12" s="110" customFormat="1" ht="12" customHeight="1" x14ac:dyDescent="0.2">
      <c r="A73" s="118"/>
      <c r="B73" s="119" t="s">
        <v>182</v>
      </c>
      <c r="C73" s="113">
        <v>27.698272421460743</v>
      </c>
      <c r="D73" s="115">
        <v>9716</v>
      </c>
      <c r="E73" s="114">
        <v>9669</v>
      </c>
      <c r="F73" s="114">
        <v>9731</v>
      </c>
      <c r="G73" s="114">
        <v>9631</v>
      </c>
      <c r="H73" s="140">
        <v>9546</v>
      </c>
      <c r="I73" s="115">
        <v>170</v>
      </c>
      <c r="J73" s="116">
        <v>1.7808506180599204</v>
      </c>
    </row>
    <row r="74" spans="1:12" s="110" customFormat="1" ht="12" customHeight="1" x14ac:dyDescent="0.2">
      <c r="A74" s="118" t="s">
        <v>113</v>
      </c>
      <c r="B74" s="119" t="s">
        <v>116</v>
      </c>
      <c r="C74" s="113">
        <v>93.483094817264387</v>
      </c>
      <c r="D74" s="115">
        <v>32792</v>
      </c>
      <c r="E74" s="114">
        <v>32926</v>
      </c>
      <c r="F74" s="114">
        <v>33211</v>
      </c>
      <c r="G74" s="114">
        <v>32570</v>
      </c>
      <c r="H74" s="140">
        <v>32656</v>
      </c>
      <c r="I74" s="115">
        <v>136</v>
      </c>
      <c r="J74" s="116">
        <v>0.41646251837334641</v>
      </c>
    </row>
    <row r="75" spans="1:12" s="110" customFormat="1" ht="12" customHeight="1" x14ac:dyDescent="0.2">
      <c r="A75" s="142"/>
      <c r="B75" s="124" t="s">
        <v>117</v>
      </c>
      <c r="C75" s="125">
        <v>6.4855464963794969</v>
      </c>
      <c r="D75" s="143">
        <v>2275</v>
      </c>
      <c r="E75" s="144">
        <v>2205</v>
      </c>
      <c r="F75" s="144">
        <v>2301</v>
      </c>
      <c r="G75" s="144">
        <v>2171</v>
      </c>
      <c r="H75" s="145">
        <v>2119</v>
      </c>
      <c r="I75" s="143">
        <v>156</v>
      </c>
      <c r="J75" s="146">
        <v>7.3619631901840492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30735</v>
      </c>
      <c r="G11" s="114">
        <v>30835</v>
      </c>
      <c r="H11" s="114">
        <v>31110</v>
      </c>
      <c r="I11" s="114">
        <v>30481</v>
      </c>
      <c r="J11" s="140">
        <v>30468</v>
      </c>
      <c r="K11" s="114">
        <v>267</v>
      </c>
      <c r="L11" s="116">
        <v>0.87632926348956286</v>
      </c>
    </row>
    <row r="12" spans="1:17" s="110" customFormat="1" ht="24.95" customHeight="1" x14ac:dyDescent="0.2">
      <c r="A12" s="604" t="s">
        <v>185</v>
      </c>
      <c r="B12" s="605"/>
      <c r="C12" s="605"/>
      <c r="D12" s="606"/>
      <c r="E12" s="113">
        <v>62.092077436147711</v>
      </c>
      <c r="F12" s="115">
        <v>19084</v>
      </c>
      <c r="G12" s="114">
        <v>19154</v>
      </c>
      <c r="H12" s="114">
        <v>19388</v>
      </c>
      <c r="I12" s="114">
        <v>19001</v>
      </c>
      <c r="J12" s="140">
        <v>18995</v>
      </c>
      <c r="K12" s="114">
        <v>89</v>
      </c>
      <c r="L12" s="116">
        <v>0.4685443537773098</v>
      </c>
    </row>
    <row r="13" spans="1:17" s="110" customFormat="1" ht="15" customHeight="1" x14ac:dyDescent="0.2">
      <c r="A13" s="120"/>
      <c r="B13" s="612" t="s">
        <v>107</v>
      </c>
      <c r="C13" s="612"/>
      <c r="E13" s="113">
        <v>37.907922563852289</v>
      </c>
      <c r="F13" s="115">
        <v>11651</v>
      </c>
      <c r="G13" s="114">
        <v>11681</v>
      </c>
      <c r="H13" s="114">
        <v>11722</v>
      </c>
      <c r="I13" s="114">
        <v>11480</v>
      </c>
      <c r="J13" s="140">
        <v>11473</v>
      </c>
      <c r="K13" s="114">
        <v>178</v>
      </c>
      <c r="L13" s="116">
        <v>1.5514686655626253</v>
      </c>
    </row>
    <row r="14" spans="1:17" s="110" customFormat="1" ht="24.95" customHeight="1" x14ac:dyDescent="0.2">
      <c r="A14" s="604" t="s">
        <v>186</v>
      </c>
      <c r="B14" s="605"/>
      <c r="C14" s="605"/>
      <c r="D14" s="606"/>
      <c r="E14" s="113">
        <v>11.78461037904669</v>
      </c>
      <c r="F14" s="115">
        <v>3622</v>
      </c>
      <c r="G14" s="114">
        <v>3788</v>
      </c>
      <c r="H14" s="114">
        <v>3943</v>
      </c>
      <c r="I14" s="114">
        <v>3516</v>
      </c>
      <c r="J14" s="140">
        <v>3657</v>
      </c>
      <c r="K14" s="114">
        <v>-35</v>
      </c>
      <c r="L14" s="116">
        <v>-0.95706863549357402</v>
      </c>
    </row>
    <row r="15" spans="1:17" s="110" customFormat="1" ht="15" customHeight="1" x14ac:dyDescent="0.2">
      <c r="A15" s="120"/>
      <c r="B15" s="119"/>
      <c r="C15" s="258" t="s">
        <v>106</v>
      </c>
      <c r="E15" s="113">
        <v>63.362782992821643</v>
      </c>
      <c r="F15" s="115">
        <v>2295</v>
      </c>
      <c r="G15" s="114">
        <v>2385</v>
      </c>
      <c r="H15" s="114">
        <v>2510</v>
      </c>
      <c r="I15" s="114">
        <v>2244</v>
      </c>
      <c r="J15" s="140">
        <v>2343</v>
      </c>
      <c r="K15" s="114">
        <v>-48</v>
      </c>
      <c r="L15" s="116">
        <v>-2.0486555697823303</v>
      </c>
    </row>
    <row r="16" spans="1:17" s="110" customFormat="1" ht="15" customHeight="1" x14ac:dyDescent="0.2">
      <c r="A16" s="120"/>
      <c r="B16" s="119"/>
      <c r="C16" s="258" t="s">
        <v>107</v>
      </c>
      <c r="E16" s="113">
        <v>36.637217007178357</v>
      </c>
      <c r="F16" s="115">
        <v>1327</v>
      </c>
      <c r="G16" s="114">
        <v>1403</v>
      </c>
      <c r="H16" s="114">
        <v>1433</v>
      </c>
      <c r="I16" s="114">
        <v>1272</v>
      </c>
      <c r="J16" s="140">
        <v>1314</v>
      </c>
      <c r="K16" s="114">
        <v>13</v>
      </c>
      <c r="L16" s="116">
        <v>0.98934550989345504</v>
      </c>
    </row>
    <row r="17" spans="1:12" s="110" customFormat="1" ht="15" customHeight="1" x14ac:dyDescent="0.2">
      <c r="A17" s="120"/>
      <c r="B17" s="121" t="s">
        <v>109</v>
      </c>
      <c r="C17" s="258"/>
      <c r="E17" s="113">
        <v>65.254595737758251</v>
      </c>
      <c r="F17" s="115">
        <v>20056</v>
      </c>
      <c r="G17" s="114">
        <v>20040</v>
      </c>
      <c r="H17" s="114">
        <v>20233</v>
      </c>
      <c r="I17" s="114">
        <v>20154</v>
      </c>
      <c r="J17" s="140">
        <v>20111</v>
      </c>
      <c r="K17" s="114">
        <v>-55</v>
      </c>
      <c r="L17" s="116">
        <v>-0.27348217393466262</v>
      </c>
    </row>
    <row r="18" spans="1:12" s="110" customFormat="1" ht="15" customHeight="1" x14ac:dyDescent="0.2">
      <c r="A18" s="120"/>
      <c r="B18" s="119"/>
      <c r="C18" s="258" t="s">
        <v>106</v>
      </c>
      <c r="E18" s="113">
        <v>61.836856800957321</v>
      </c>
      <c r="F18" s="115">
        <v>12402</v>
      </c>
      <c r="G18" s="114">
        <v>12417</v>
      </c>
      <c r="H18" s="114">
        <v>12567</v>
      </c>
      <c r="I18" s="114">
        <v>12534</v>
      </c>
      <c r="J18" s="140">
        <v>12494</v>
      </c>
      <c r="K18" s="114">
        <v>-92</v>
      </c>
      <c r="L18" s="116">
        <v>-0.73635344965583482</v>
      </c>
    </row>
    <row r="19" spans="1:12" s="110" customFormat="1" ht="15" customHeight="1" x14ac:dyDescent="0.2">
      <c r="A19" s="120"/>
      <c r="B19" s="119"/>
      <c r="C19" s="258" t="s">
        <v>107</v>
      </c>
      <c r="E19" s="113">
        <v>38.163143199042679</v>
      </c>
      <c r="F19" s="115">
        <v>7654</v>
      </c>
      <c r="G19" s="114">
        <v>7623</v>
      </c>
      <c r="H19" s="114">
        <v>7666</v>
      </c>
      <c r="I19" s="114">
        <v>7620</v>
      </c>
      <c r="J19" s="140">
        <v>7617</v>
      </c>
      <c r="K19" s="114">
        <v>37</v>
      </c>
      <c r="L19" s="116">
        <v>0.48575554680320338</v>
      </c>
    </row>
    <row r="20" spans="1:12" s="110" customFormat="1" ht="15" customHeight="1" x14ac:dyDescent="0.2">
      <c r="A20" s="120"/>
      <c r="B20" s="121" t="s">
        <v>110</v>
      </c>
      <c r="C20" s="258"/>
      <c r="E20" s="113">
        <v>21.682121360013014</v>
      </c>
      <c r="F20" s="115">
        <v>6664</v>
      </c>
      <c r="G20" s="114">
        <v>6609</v>
      </c>
      <c r="H20" s="114">
        <v>6535</v>
      </c>
      <c r="I20" s="114">
        <v>6436</v>
      </c>
      <c r="J20" s="140">
        <v>6328</v>
      </c>
      <c r="K20" s="114">
        <v>336</v>
      </c>
      <c r="L20" s="116">
        <v>5.3097345132743365</v>
      </c>
    </row>
    <row r="21" spans="1:12" s="110" customFormat="1" ht="15" customHeight="1" x14ac:dyDescent="0.2">
      <c r="A21" s="120"/>
      <c r="B21" s="119"/>
      <c r="C21" s="258" t="s">
        <v>106</v>
      </c>
      <c r="E21" s="113">
        <v>61.809723889555819</v>
      </c>
      <c r="F21" s="115">
        <v>4119</v>
      </c>
      <c r="G21" s="114">
        <v>4076</v>
      </c>
      <c r="H21" s="114">
        <v>4034</v>
      </c>
      <c r="I21" s="114">
        <v>3969</v>
      </c>
      <c r="J21" s="140">
        <v>3907</v>
      </c>
      <c r="K21" s="114">
        <v>212</v>
      </c>
      <c r="L21" s="116">
        <v>5.4261581776298948</v>
      </c>
    </row>
    <row r="22" spans="1:12" s="110" customFormat="1" ht="15" customHeight="1" x14ac:dyDescent="0.2">
      <c r="A22" s="120"/>
      <c r="B22" s="119"/>
      <c r="C22" s="258" t="s">
        <v>107</v>
      </c>
      <c r="E22" s="113">
        <v>38.190276110444181</v>
      </c>
      <c r="F22" s="115">
        <v>2545</v>
      </c>
      <c r="G22" s="114">
        <v>2533</v>
      </c>
      <c r="H22" s="114">
        <v>2501</v>
      </c>
      <c r="I22" s="114">
        <v>2467</v>
      </c>
      <c r="J22" s="140">
        <v>2421</v>
      </c>
      <c r="K22" s="114">
        <v>124</v>
      </c>
      <c r="L22" s="116">
        <v>5.1218504750103264</v>
      </c>
    </row>
    <row r="23" spans="1:12" s="110" customFormat="1" ht="15" customHeight="1" x14ac:dyDescent="0.2">
      <c r="A23" s="120"/>
      <c r="B23" s="121" t="s">
        <v>111</v>
      </c>
      <c r="C23" s="258"/>
      <c r="E23" s="113">
        <v>1.2786725231820399</v>
      </c>
      <c r="F23" s="115">
        <v>393</v>
      </c>
      <c r="G23" s="114">
        <v>398</v>
      </c>
      <c r="H23" s="114">
        <v>399</v>
      </c>
      <c r="I23" s="114">
        <v>375</v>
      </c>
      <c r="J23" s="140">
        <v>372</v>
      </c>
      <c r="K23" s="114">
        <v>21</v>
      </c>
      <c r="L23" s="116">
        <v>5.645161290322581</v>
      </c>
    </row>
    <row r="24" spans="1:12" s="110" customFormat="1" ht="15" customHeight="1" x14ac:dyDescent="0.2">
      <c r="A24" s="120"/>
      <c r="B24" s="119"/>
      <c r="C24" s="258" t="s">
        <v>106</v>
      </c>
      <c r="E24" s="113">
        <v>68.193384223918571</v>
      </c>
      <c r="F24" s="115">
        <v>268</v>
      </c>
      <c r="G24" s="114">
        <v>276</v>
      </c>
      <c r="H24" s="114">
        <v>277</v>
      </c>
      <c r="I24" s="114">
        <v>254</v>
      </c>
      <c r="J24" s="140">
        <v>251</v>
      </c>
      <c r="K24" s="114">
        <v>17</v>
      </c>
      <c r="L24" s="116">
        <v>6.7729083665338647</v>
      </c>
    </row>
    <row r="25" spans="1:12" s="110" customFormat="1" ht="15" customHeight="1" x14ac:dyDescent="0.2">
      <c r="A25" s="120"/>
      <c r="B25" s="119"/>
      <c r="C25" s="258" t="s">
        <v>107</v>
      </c>
      <c r="E25" s="113">
        <v>31.806615776081426</v>
      </c>
      <c r="F25" s="115">
        <v>125</v>
      </c>
      <c r="G25" s="114">
        <v>122</v>
      </c>
      <c r="H25" s="114">
        <v>122</v>
      </c>
      <c r="I25" s="114">
        <v>121</v>
      </c>
      <c r="J25" s="140">
        <v>121</v>
      </c>
      <c r="K25" s="114">
        <v>4</v>
      </c>
      <c r="L25" s="116">
        <v>3.3057851239669422</v>
      </c>
    </row>
    <row r="26" spans="1:12" s="110" customFormat="1" ht="15" customHeight="1" x14ac:dyDescent="0.2">
      <c r="A26" s="120"/>
      <c r="C26" s="121" t="s">
        <v>187</v>
      </c>
      <c r="D26" s="110" t="s">
        <v>188</v>
      </c>
      <c r="E26" s="113">
        <v>0.35789816170489669</v>
      </c>
      <c r="F26" s="115">
        <v>110</v>
      </c>
      <c r="G26" s="114">
        <v>116</v>
      </c>
      <c r="H26" s="114">
        <v>113</v>
      </c>
      <c r="I26" s="114">
        <v>92</v>
      </c>
      <c r="J26" s="140">
        <v>94</v>
      </c>
      <c r="K26" s="114">
        <v>16</v>
      </c>
      <c r="L26" s="116">
        <v>17.021276595744681</v>
      </c>
    </row>
    <row r="27" spans="1:12" s="110" customFormat="1" ht="15" customHeight="1" x14ac:dyDescent="0.2">
      <c r="A27" s="120"/>
      <c r="B27" s="119"/>
      <c r="D27" s="259" t="s">
        <v>106</v>
      </c>
      <c r="E27" s="113">
        <v>59.090909090909093</v>
      </c>
      <c r="F27" s="115">
        <v>65</v>
      </c>
      <c r="G27" s="114">
        <v>76</v>
      </c>
      <c r="H27" s="114">
        <v>73</v>
      </c>
      <c r="I27" s="114">
        <v>52</v>
      </c>
      <c r="J27" s="140">
        <v>55</v>
      </c>
      <c r="K27" s="114">
        <v>10</v>
      </c>
      <c r="L27" s="116">
        <v>18.181818181818183</v>
      </c>
    </row>
    <row r="28" spans="1:12" s="110" customFormat="1" ht="15" customHeight="1" x14ac:dyDescent="0.2">
      <c r="A28" s="120"/>
      <c r="B28" s="119"/>
      <c r="D28" s="259" t="s">
        <v>107</v>
      </c>
      <c r="E28" s="113">
        <v>40.909090909090907</v>
      </c>
      <c r="F28" s="115">
        <v>45</v>
      </c>
      <c r="G28" s="114">
        <v>40</v>
      </c>
      <c r="H28" s="114">
        <v>40</v>
      </c>
      <c r="I28" s="114">
        <v>40</v>
      </c>
      <c r="J28" s="140">
        <v>39</v>
      </c>
      <c r="K28" s="114">
        <v>6</v>
      </c>
      <c r="L28" s="116">
        <v>15.384615384615385</v>
      </c>
    </row>
    <row r="29" spans="1:12" s="110" customFormat="1" ht="24.95" customHeight="1" x14ac:dyDescent="0.2">
      <c r="A29" s="604" t="s">
        <v>189</v>
      </c>
      <c r="B29" s="605"/>
      <c r="C29" s="605"/>
      <c r="D29" s="606"/>
      <c r="E29" s="113">
        <v>91.706523507401982</v>
      </c>
      <c r="F29" s="115">
        <v>28186</v>
      </c>
      <c r="G29" s="114">
        <v>28335</v>
      </c>
      <c r="H29" s="114">
        <v>28531</v>
      </c>
      <c r="I29" s="114">
        <v>27982</v>
      </c>
      <c r="J29" s="140">
        <v>28005</v>
      </c>
      <c r="K29" s="114">
        <v>181</v>
      </c>
      <c r="L29" s="116">
        <v>0.6463131583645777</v>
      </c>
    </row>
    <row r="30" spans="1:12" s="110" customFormat="1" ht="15" customHeight="1" x14ac:dyDescent="0.2">
      <c r="A30" s="120"/>
      <c r="B30" s="119"/>
      <c r="C30" s="258" t="s">
        <v>106</v>
      </c>
      <c r="E30" s="113">
        <v>60.451997445540336</v>
      </c>
      <c r="F30" s="115">
        <v>17039</v>
      </c>
      <c r="G30" s="114">
        <v>17128</v>
      </c>
      <c r="H30" s="114">
        <v>17302</v>
      </c>
      <c r="I30" s="114">
        <v>16978</v>
      </c>
      <c r="J30" s="140">
        <v>16993</v>
      </c>
      <c r="K30" s="114">
        <v>46</v>
      </c>
      <c r="L30" s="116">
        <v>0.27069969987641967</v>
      </c>
    </row>
    <row r="31" spans="1:12" s="110" customFormat="1" ht="15" customHeight="1" x14ac:dyDescent="0.2">
      <c r="A31" s="120"/>
      <c r="B31" s="119"/>
      <c r="C31" s="258" t="s">
        <v>107</v>
      </c>
      <c r="E31" s="113">
        <v>39.548002554459664</v>
      </c>
      <c r="F31" s="115">
        <v>11147</v>
      </c>
      <c r="G31" s="114">
        <v>11207</v>
      </c>
      <c r="H31" s="114">
        <v>11229</v>
      </c>
      <c r="I31" s="114">
        <v>11004</v>
      </c>
      <c r="J31" s="140">
        <v>11012</v>
      </c>
      <c r="K31" s="114">
        <v>135</v>
      </c>
      <c r="L31" s="116">
        <v>1.225935343261896</v>
      </c>
    </row>
    <row r="32" spans="1:12" s="110" customFormat="1" ht="15" customHeight="1" x14ac:dyDescent="0.2">
      <c r="A32" s="120"/>
      <c r="B32" s="119" t="s">
        <v>117</v>
      </c>
      <c r="C32" s="258"/>
      <c r="E32" s="113">
        <v>8.2707011550349758</v>
      </c>
      <c r="F32" s="115">
        <v>2542</v>
      </c>
      <c r="G32" s="114">
        <v>2487</v>
      </c>
      <c r="H32" s="114">
        <v>2567</v>
      </c>
      <c r="I32" s="114">
        <v>2489</v>
      </c>
      <c r="J32" s="140">
        <v>2453</v>
      </c>
      <c r="K32" s="114">
        <v>89</v>
      </c>
      <c r="L32" s="116">
        <v>3.628210354667754</v>
      </c>
    </row>
    <row r="33" spans="1:12" s="110" customFormat="1" ht="15" customHeight="1" x14ac:dyDescent="0.2">
      <c r="A33" s="120"/>
      <c r="B33" s="119"/>
      <c r="C33" s="258" t="s">
        <v>106</v>
      </c>
      <c r="E33" s="113">
        <v>80.330448465774978</v>
      </c>
      <c r="F33" s="115">
        <v>2042</v>
      </c>
      <c r="G33" s="114">
        <v>2021</v>
      </c>
      <c r="H33" s="114">
        <v>2081</v>
      </c>
      <c r="I33" s="114">
        <v>2018</v>
      </c>
      <c r="J33" s="140">
        <v>1997</v>
      </c>
      <c r="K33" s="114">
        <v>45</v>
      </c>
      <c r="L33" s="116">
        <v>2.2533800701051576</v>
      </c>
    </row>
    <row r="34" spans="1:12" s="110" customFormat="1" ht="15" customHeight="1" x14ac:dyDescent="0.2">
      <c r="A34" s="120"/>
      <c r="B34" s="119"/>
      <c r="C34" s="258" t="s">
        <v>107</v>
      </c>
      <c r="E34" s="113">
        <v>19.669551534225018</v>
      </c>
      <c r="F34" s="115">
        <v>500</v>
      </c>
      <c r="G34" s="114">
        <v>466</v>
      </c>
      <c r="H34" s="114">
        <v>486</v>
      </c>
      <c r="I34" s="114">
        <v>471</v>
      </c>
      <c r="J34" s="140">
        <v>456</v>
      </c>
      <c r="K34" s="114">
        <v>44</v>
      </c>
      <c r="L34" s="116">
        <v>9.6491228070175445</v>
      </c>
    </row>
    <row r="35" spans="1:12" s="110" customFormat="1" ht="24.95" customHeight="1" x14ac:dyDescent="0.2">
      <c r="A35" s="604" t="s">
        <v>190</v>
      </c>
      <c r="B35" s="605"/>
      <c r="C35" s="605"/>
      <c r="D35" s="606"/>
      <c r="E35" s="113">
        <v>75.161867577680169</v>
      </c>
      <c r="F35" s="115">
        <v>23101</v>
      </c>
      <c r="G35" s="114">
        <v>23280</v>
      </c>
      <c r="H35" s="114">
        <v>23530</v>
      </c>
      <c r="I35" s="114">
        <v>23006</v>
      </c>
      <c r="J35" s="140">
        <v>23065</v>
      </c>
      <c r="K35" s="114">
        <v>36</v>
      </c>
      <c r="L35" s="116">
        <v>0.15608064166486019</v>
      </c>
    </row>
    <row r="36" spans="1:12" s="110" customFormat="1" ht="15" customHeight="1" x14ac:dyDescent="0.2">
      <c r="A36" s="120"/>
      <c r="B36" s="119"/>
      <c r="C36" s="258" t="s">
        <v>106</v>
      </c>
      <c r="E36" s="113">
        <v>76.949049824682916</v>
      </c>
      <c r="F36" s="115">
        <v>17776</v>
      </c>
      <c r="G36" s="114">
        <v>17898</v>
      </c>
      <c r="H36" s="114">
        <v>18100</v>
      </c>
      <c r="I36" s="114">
        <v>17768</v>
      </c>
      <c r="J36" s="140">
        <v>17785</v>
      </c>
      <c r="K36" s="114">
        <v>-9</v>
      </c>
      <c r="L36" s="116">
        <v>-5.0604441945459655E-2</v>
      </c>
    </row>
    <row r="37" spans="1:12" s="110" customFormat="1" ht="15" customHeight="1" x14ac:dyDescent="0.2">
      <c r="A37" s="120"/>
      <c r="B37" s="119"/>
      <c r="C37" s="258" t="s">
        <v>107</v>
      </c>
      <c r="E37" s="113">
        <v>23.050950175317087</v>
      </c>
      <c r="F37" s="115">
        <v>5325</v>
      </c>
      <c r="G37" s="114">
        <v>5382</v>
      </c>
      <c r="H37" s="114">
        <v>5430</v>
      </c>
      <c r="I37" s="114">
        <v>5238</v>
      </c>
      <c r="J37" s="140">
        <v>5280</v>
      </c>
      <c r="K37" s="114">
        <v>45</v>
      </c>
      <c r="L37" s="116">
        <v>0.85227272727272729</v>
      </c>
    </row>
    <row r="38" spans="1:12" s="110" customFormat="1" ht="15" customHeight="1" x14ac:dyDescent="0.2">
      <c r="A38" s="120"/>
      <c r="B38" s="119" t="s">
        <v>182</v>
      </c>
      <c r="C38" s="258"/>
      <c r="E38" s="113">
        <v>24.838132422319831</v>
      </c>
      <c r="F38" s="115">
        <v>7634</v>
      </c>
      <c r="G38" s="114">
        <v>7555</v>
      </c>
      <c r="H38" s="114">
        <v>7580</v>
      </c>
      <c r="I38" s="114">
        <v>7475</v>
      </c>
      <c r="J38" s="140">
        <v>7403</v>
      </c>
      <c r="K38" s="114">
        <v>231</v>
      </c>
      <c r="L38" s="116">
        <v>3.1203566121842496</v>
      </c>
    </row>
    <row r="39" spans="1:12" s="110" customFormat="1" ht="15" customHeight="1" x14ac:dyDescent="0.2">
      <c r="A39" s="120"/>
      <c r="B39" s="119"/>
      <c r="C39" s="258" t="s">
        <v>106</v>
      </c>
      <c r="E39" s="113">
        <v>17.133874770762379</v>
      </c>
      <c r="F39" s="115">
        <v>1308</v>
      </c>
      <c r="G39" s="114">
        <v>1256</v>
      </c>
      <c r="H39" s="114">
        <v>1288</v>
      </c>
      <c r="I39" s="114">
        <v>1233</v>
      </c>
      <c r="J39" s="140">
        <v>1210</v>
      </c>
      <c r="K39" s="114">
        <v>98</v>
      </c>
      <c r="L39" s="116">
        <v>8.0991735537190088</v>
      </c>
    </row>
    <row r="40" spans="1:12" s="110" customFormat="1" ht="15" customHeight="1" x14ac:dyDescent="0.2">
      <c r="A40" s="120"/>
      <c r="B40" s="119"/>
      <c r="C40" s="258" t="s">
        <v>107</v>
      </c>
      <c r="E40" s="113">
        <v>82.866125229237625</v>
      </c>
      <c r="F40" s="115">
        <v>6326</v>
      </c>
      <c r="G40" s="114">
        <v>6299</v>
      </c>
      <c r="H40" s="114">
        <v>6292</v>
      </c>
      <c r="I40" s="114">
        <v>6242</v>
      </c>
      <c r="J40" s="140">
        <v>6193</v>
      </c>
      <c r="K40" s="114">
        <v>133</v>
      </c>
      <c r="L40" s="116">
        <v>2.1475859841756821</v>
      </c>
    </row>
    <row r="41" spans="1:12" s="110" customFormat="1" ht="24.75" customHeight="1" x14ac:dyDescent="0.2">
      <c r="A41" s="604" t="s">
        <v>517</v>
      </c>
      <c r="B41" s="605"/>
      <c r="C41" s="605"/>
      <c r="D41" s="606"/>
      <c r="E41" s="113">
        <v>5.7166097283227595</v>
      </c>
      <c r="F41" s="115">
        <v>1757</v>
      </c>
      <c r="G41" s="114">
        <v>1973</v>
      </c>
      <c r="H41" s="114">
        <v>2010</v>
      </c>
      <c r="I41" s="114">
        <v>1553</v>
      </c>
      <c r="J41" s="140">
        <v>1744</v>
      </c>
      <c r="K41" s="114">
        <v>13</v>
      </c>
      <c r="L41" s="116">
        <v>0.74541284403669728</v>
      </c>
    </row>
    <row r="42" spans="1:12" s="110" customFormat="1" ht="15" customHeight="1" x14ac:dyDescent="0.2">
      <c r="A42" s="120"/>
      <c r="B42" s="119"/>
      <c r="C42" s="258" t="s">
        <v>106</v>
      </c>
      <c r="E42" s="113">
        <v>65.73705179282868</v>
      </c>
      <c r="F42" s="115">
        <v>1155</v>
      </c>
      <c r="G42" s="114">
        <v>1307</v>
      </c>
      <c r="H42" s="114">
        <v>1335</v>
      </c>
      <c r="I42" s="114">
        <v>1029</v>
      </c>
      <c r="J42" s="140">
        <v>1137</v>
      </c>
      <c r="K42" s="114">
        <v>18</v>
      </c>
      <c r="L42" s="116">
        <v>1.5831134564643798</v>
      </c>
    </row>
    <row r="43" spans="1:12" s="110" customFormat="1" ht="15" customHeight="1" x14ac:dyDescent="0.2">
      <c r="A43" s="123"/>
      <c r="B43" s="124"/>
      <c r="C43" s="260" t="s">
        <v>107</v>
      </c>
      <c r="D43" s="261"/>
      <c r="E43" s="125">
        <v>34.262948207171313</v>
      </c>
      <c r="F43" s="143">
        <v>602</v>
      </c>
      <c r="G43" s="144">
        <v>666</v>
      </c>
      <c r="H43" s="144">
        <v>675</v>
      </c>
      <c r="I43" s="144">
        <v>524</v>
      </c>
      <c r="J43" s="145">
        <v>607</v>
      </c>
      <c r="K43" s="144">
        <v>-5</v>
      </c>
      <c r="L43" s="146">
        <v>-0.82372322899505768</v>
      </c>
    </row>
    <row r="44" spans="1:12" s="110" customFormat="1" ht="45.75" customHeight="1" x14ac:dyDescent="0.2">
      <c r="A44" s="604" t="s">
        <v>191</v>
      </c>
      <c r="B44" s="605"/>
      <c r="C44" s="605"/>
      <c r="D44" s="606"/>
      <c r="E44" s="113">
        <v>1.2721652838783146</v>
      </c>
      <c r="F44" s="115">
        <v>391</v>
      </c>
      <c r="G44" s="114">
        <v>393</v>
      </c>
      <c r="H44" s="114">
        <v>393</v>
      </c>
      <c r="I44" s="114">
        <v>384</v>
      </c>
      <c r="J44" s="140">
        <v>389</v>
      </c>
      <c r="K44" s="114">
        <v>2</v>
      </c>
      <c r="L44" s="116">
        <v>0.51413881748071977</v>
      </c>
    </row>
    <row r="45" spans="1:12" s="110" customFormat="1" ht="15" customHeight="1" x14ac:dyDescent="0.2">
      <c r="A45" s="120"/>
      <c r="B45" s="119"/>
      <c r="C45" s="258" t="s">
        <v>106</v>
      </c>
      <c r="E45" s="113">
        <v>59.07928388746803</v>
      </c>
      <c r="F45" s="115">
        <v>231</v>
      </c>
      <c r="G45" s="114">
        <v>231</v>
      </c>
      <c r="H45" s="114">
        <v>230</v>
      </c>
      <c r="I45" s="114">
        <v>221</v>
      </c>
      <c r="J45" s="140">
        <v>222</v>
      </c>
      <c r="K45" s="114">
        <v>9</v>
      </c>
      <c r="L45" s="116">
        <v>4.0540540540540544</v>
      </c>
    </row>
    <row r="46" spans="1:12" s="110" customFormat="1" ht="15" customHeight="1" x14ac:dyDescent="0.2">
      <c r="A46" s="123"/>
      <c r="B46" s="124"/>
      <c r="C46" s="260" t="s">
        <v>107</v>
      </c>
      <c r="D46" s="261"/>
      <c r="E46" s="125">
        <v>40.92071611253197</v>
      </c>
      <c r="F46" s="143">
        <v>160</v>
      </c>
      <c r="G46" s="144">
        <v>162</v>
      </c>
      <c r="H46" s="144">
        <v>163</v>
      </c>
      <c r="I46" s="144">
        <v>163</v>
      </c>
      <c r="J46" s="145">
        <v>167</v>
      </c>
      <c r="K46" s="144">
        <v>-7</v>
      </c>
      <c r="L46" s="146">
        <v>-4.1916167664670656</v>
      </c>
    </row>
    <row r="47" spans="1:12" s="110" customFormat="1" ht="39" customHeight="1" x14ac:dyDescent="0.2">
      <c r="A47" s="604" t="s">
        <v>518</v>
      </c>
      <c r="B47" s="607"/>
      <c r="C47" s="607"/>
      <c r="D47" s="608"/>
      <c r="E47" s="113">
        <v>0.26028957214901577</v>
      </c>
      <c r="F47" s="115">
        <v>80</v>
      </c>
      <c r="G47" s="114">
        <v>85</v>
      </c>
      <c r="H47" s="114">
        <v>85</v>
      </c>
      <c r="I47" s="114">
        <v>82</v>
      </c>
      <c r="J47" s="140">
        <v>83</v>
      </c>
      <c r="K47" s="114">
        <v>-3</v>
      </c>
      <c r="L47" s="116">
        <v>-3.6144578313253013</v>
      </c>
    </row>
    <row r="48" spans="1:12" s="110" customFormat="1" ht="15" customHeight="1" x14ac:dyDescent="0.2">
      <c r="A48" s="120"/>
      <c r="B48" s="119"/>
      <c r="C48" s="258" t="s">
        <v>106</v>
      </c>
      <c r="E48" s="113">
        <v>31.25</v>
      </c>
      <c r="F48" s="115">
        <v>25</v>
      </c>
      <c r="G48" s="114">
        <v>27</v>
      </c>
      <c r="H48" s="114">
        <v>27</v>
      </c>
      <c r="I48" s="114">
        <v>29</v>
      </c>
      <c r="J48" s="140">
        <v>30</v>
      </c>
      <c r="K48" s="114">
        <v>-5</v>
      </c>
      <c r="L48" s="116">
        <v>-16.666666666666668</v>
      </c>
    </row>
    <row r="49" spans="1:12" s="110" customFormat="1" ht="15" customHeight="1" x14ac:dyDescent="0.2">
      <c r="A49" s="123"/>
      <c r="B49" s="124"/>
      <c r="C49" s="260" t="s">
        <v>107</v>
      </c>
      <c r="D49" s="261"/>
      <c r="E49" s="125">
        <v>68.75</v>
      </c>
      <c r="F49" s="143">
        <v>55</v>
      </c>
      <c r="G49" s="144">
        <v>58</v>
      </c>
      <c r="H49" s="144">
        <v>58</v>
      </c>
      <c r="I49" s="144">
        <v>53</v>
      </c>
      <c r="J49" s="145">
        <v>53</v>
      </c>
      <c r="K49" s="144">
        <v>2</v>
      </c>
      <c r="L49" s="146">
        <v>3.7735849056603774</v>
      </c>
    </row>
    <row r="50" spans="1:12" s="110" customFormat="1" ht="24.95" customHeight="1" x14ac:dyDescent="0.2">
      <c r="A50" s="609" t="s">
        <v>192</v>
      </c>
      <c r="B50" s="610"/>
      <c r="C50" s="610"/>
      <c r="D50" s="611"/>
      <c r="E50" s="262">
        <v>12.435334309419229</v>
      </c>
      <c r="F50" s="263">
        <v>3822</v>
      </c>
      <c r="G50" s="264">
        <v>4009</v>
      </c>
      <c r="H50" s="264">
        <v>4139</v>
      </c>
      <c r="I50" s="264">
        <v>3699</v>
      </c>
      <c r="J50" s="265">
        <v>3710</v>
      </c>
      <c r="K50" s="263">
        <v>112</v>
      </c>
      <c r="L50" s="266">
        <v>3.0188679245283021</v>
      </c>
    </row>
    <row r="51" spans="1:12" s="110" customFormat="1" ht="15" customHeight="1" x14ac:dyDescent="0.2">
      <c r="A51" s="120"/>
      <c r="B51" s="119"/>
      <c r="C51" s="258" t="s">
        <v>106</v>
      </c>
      <c r="E51" s="113">
        <v>63.762428048142333</v>
      </c>
      <c r="F51" s="115">
        <v>2437</v>
      </c>
      <c r="G51" s="114">
        <v>2540</v>
      </c>
      <c r="H51" s="114">
        <v>2663</v>
      </c>
      <c r="I51" s="114">
        <v>2365</v>
      </c>
      <c r="J51" s="140">
        <v>2356</v>
      </c>
      <c r="K51" s="114">
        <v>81</v>
      </c>
      <c r="L51" s="116">
        <v>3.4380305602716468</v>
      </c>
    </row>
    <row r="52" spans="1:12" s="110" customFormat="1" ht="15" customHeight="1" x14ac:dyDescent="0.2">
      <c r="A52" s="120"/>
      <c r="B52" s="119"/>
      <c r="C52" s="258" t="s">
        <v>107</v>
      </c>
      <c r="E52" s="113">
        <v>36.237571951857667</v>
      </c>
      <c r="F52" s="115">
        <v>1385</v>
      </c>
      <c r="G52" s="114">
        <v>1469</v>
      </c>
      <c r="H52" s="114">
        <v>1476</v>
      </c>
      <c r="I52" s="114">
        <v>1334</v>
      </c>
      <c r="J52" s="140">
        <v>1354</v>
      </c>
      <c r="K52" s="114">
        <v>31</v>
      </c>
      <c r="L52" s="116">
        <v>2.2895125553914326</v>
      </c>
    </row>
    <row r="53" spans="1:12" s="110" customFormat="1" ht="15" customHeight="1" x14ac:dyDescent="0.2">
      <c r="A53" s="120"/>
      <c r="B53" s="119"/>
      <c r="C53" s="258" t="s">
        <v>187</v>
      </c>
      <c r="D53" s="110" t="s">
        <v>193</v>
      </c>
      <c r="E53" s="113">
        <v>33.673469387755105</v>
      </c>
      <c r="F53" s="115">
        <v>1287</v>
      </c>
      <c r="G53" s="114">
        <v>1520</v>
      </c>
      <c r="H53" s="114">
        <v>1572</v>
      </c>
      <c r="I53" s="114">
        <v>1187</v>
      </c>
      <c r="J53" s="140">
        <v>1267</v>
      </c>
      <c r="K53" s="114">
        <v>20</v>
      </c>
      <c r="L53" s="116">
        <v>1.5785319652722967</v>
      </c>
    </row>
    <row r="54" spans="1:12" s="110" customFormat="1" ht="15" customHeight="1" x14ac:dyDescent="0.2">
      <c r="A54" s="120"/>
      <c r="B54" s="119"/>
      <c r="D54" s="267" t="s">
        <v>194</v>
      </c>
      <c r="E54" s="113">
        <v>68.764568764568764</v>
      </c>
      <c r="F54" s="115">
        <v>885</v>
      </c>
      <c r="G54" s="114">
        <v>1024</v>
      </c>
      <c r="H54" s="114">
        <v>1068</v>
      </c>
      <c r="I54" s="114">
        <v>826</v>
      </c>
      <c r="J54" s="140">
        <v>879</v>
      </c>
      <c r="K54" s="114">
        <v>6</v>
      </c>
      <c r="L54" s="116">
        <v>0.68259385665529015</v>
      </c>
    </row>
    <row r="55" spans="1:12" s="110" customFormat="1" ht="15" customHeight="1" x14ac:dyDescent="0.2">
      <c r="A55" s="120"/>
      <c r="B55" s="119"/>
      <c r="D55" s="267" t="s">
        <v>195</v>
      </c>
      <c r="E55" s="113">
        <v>31.235431235431236</v>
      </c>
      <c r="F55" s="115">
        <v>402</v>
      </c>
      <c r="G55" s="114">
        <v>496</v>
      </c>
      <c r="H55" s="114">
        <v>504</v>
      </c>
      <c r="I55" s="114">
        <v>361</v>
      </c>
      <c r="J55" s="140">
        <v>388</v>
      </c>
      <c r="K55" s="114">
        <v>14</v>
      </c>
      <c r="L55" s="116">
        <v>3.6082474226804124</v>
      </c>
    </row>
    <row r="56" spans="1:12" s="110" customFormat="1" ht="15" customHeight="1" x14ac:dyDescent="0.2">
      <c r="A56" s="120"/>
      <c r="B56" s="119" t="s">
        <v>196</v>
      </c>
      <c r="C56" s="258"/>
      <c r="E56" s="113">
        <v>69.611192451602406</v>
      </c>
      <c r="F56" s="115">
        <v>21395</v>
      </c>
      <c r="G56" s="114">
        <v>21304</v>
      </c>
      <c r="H56" s="114">
        <v>21411</v>
      </c>
      <c r="I56" s="114">
        <v>21286</v>
      </c>
      <c r="J56" s="140">
        <v>21238</v>
      </c>
      <c r="K56" s="114">
        <v>157</v>
      </c>
      <c r="L56" s="116">
        <v>0.73924098314342213</v>
      </c>
    </row>
    <row r="57" spans="1:12" s="110" customFormat="1" ht="15" customHeight="1" x14ac:dyDescent="0.2">
      <c r="A57" s="120"/>
      <c r="B57" s="119"/>
      <c r="C57" s="258" t="s">
        <v>106</v>
      </c>
      <c r="E57" s="113">
        <v>61.626548258939003</v>
      </c>
      <c r="F57" s="115">
        <v>13185</v>
      </c>
      <c r="G57" s="114">
        <v>13148</v>
      </c>
      <c r="H57" s="114">
        <v>13225</v>
      </c>
      <c r="I57" s="114">
        <v>13170</v>
      </c>
      <c r="J57" s="140">
        <v>13151</v>
      </c>
      <c r="K57" s="114">
        <v>34</v>
      </c>
      <c r="L57" s="116">
        <v>0.25853547258763593</v>
      </c>
    </row>
    <row r="58" spans="1:12" s="110" customFormat="1" ht="15" customHeight="1" x14ac:dyDescent="0.2">
      <c r="A58" s="120"/>
      <c r="B58" s="119"/>
      <c r="C58" s="258" t="s">
        <v>107</v>
      </c>
      <c r="E58" s="113">
        <v>38.373451741060997</v>
      </c>
      <c r="F58" s="115">
        <v>8210</v>
      </c>
      <c r="G58" s="114">
        <v>8156</v>
      </c>
      <c r="H58" s="114">
        <v>8186</v>
      </c>
      <c r="I58" s="114">
        <v>8116</v>
      </c>
      <c r="J58" s="140">
        <v>8087</v>
      </c>
      <c r="K58" s="114">
        <v>123</v>
      </c>
      <c r="L58" s="116">
        <v>1.520959564733523</v>
      </c>
    </row>
    <row r="59" spans="1:12" s="110" customFormat="1" ht="15" customHeight="1" x14ac:dyDescent="0.2">
      <c r="A59" s="120"/>
      <c r="B59" s="119"/>
      <c r="C59" s="258" t="s">
        <v>105</v>
      </c>
      <c r="D59" s="110" t="s">
        <v>197</v>
      </c>
      <c r="E59" s="113">
        <v>92.451507361533075</v>
      </c>
      <c r="F59" s="115">
        <v>19780</v>
      </c>
      <c r="G59" s="114">
        <v>19701</v>
      </c>
      <c r="H59" s="114">
        <v>19817</v>
      </c>
      <c r="I59" s="114">
        <v>19697</v>
      </c>
      <c r="J59" s="140">
        <v>19655</v>
      </c>
      <c r="K59" s="114">
        <v>125</v>
      </c>
      <c r="L59" s="116">
        <v>0.63597049096921898</v>
      </c>
    </row>
    <row r="60" spans="1:12" s="110" customFormat="1" ht="15" customHeight="1" x14ac:dyDescent="0.2">
      <c r="A60" s="120"/>
      <c r="B60" s="119"/>
      <c r="C60" s="258"/>
      <c r="D60" s="267" t="s">
        <v>198</v>
      </c>
      <c r="E60" s="113">
        <v>59.99494438827098</v>
      </c>
      <c r="F60" s="115">
        <v>11867</v>
      </c>
      <c r="G60" s="114">
        <v>11831</v>
      </c>
      <c r="H60" s="114">
        <v>11916</v>
      </c>
      <c r="I60" s="114">
        <v>11862</v>
      </c>
      <c r="J60" s="140">
        <v>11844</v>
      </c>
      <c r="K60" s="114">
        <v>23</v>
      </c>
      <c r="L60" s="116">
        <v>0.19419115163796014</v>
      </c>
    </row>
    <row r="61" spans="1:12" s="110" customFormat="1" ht="15" customHeight="1" x14ac:dyDescent="0.2">
      <c r="A61" s="120"/>
      <c r="B61" s="119"/>
      <c r="C61" s="258"/>
      <c r="D61" s="267" t="s">
        <v>199</v>
      </c>
      <c r="E61" s="113">
        <v>40.00505561172902</v>
      </c>
      <c r="F61" s="115">
        <v>7913</v>
      </c>
      <c r="G61" s="114">
        <v>7870</v>
      </c>
      <c r="H61" s="114">
        <v>7901</v>
      </c>
      <c r="I61" s="114">
        <v>7835</v>
      </c>
      <c r="J61" s="140">
        <v>7811</v>
      </c>
      <c r="K61" s="114">
        <v>102</v>
      </c>
      <c r="L61" s="116">
        <v>1.305850723338881</v>
      </c>
    </row>
    <row r="62" spans="1:12" s="110" customFormat="1" ht="15" customHeight="1" x14ac:dyDescent="0.2">
      <c r="A62" s="120"/>
      <c r="B62" s="119"/>
      <c r="C62" s="258"/>
      <c r="D62" s="258" t="s">
        <v>200</v>
      </c>
      <c r="E62" s="113">
        <v>7.5484926384669313</v>
      </c>
      <c r="F62" s="115">
        <v>1615</v>
      </c>
      <c r="G62" s="114">
        <v>1603</v>
      </c>
      <c r="H62" s="114">
        <v>1594</v>
      </c>
      <c r="I62" s="114">
        <v>1589</v>
      </c>
      <c r="J62" s="140">
        <v>1583</v>
      </c>
      <c r="K62" s="114">
        <v>32</v>
      </c>
      <c r="L62" s="116">
        <v>2.021478205938092</v>
      </c>
    </row>
    <row r="63" spans="1:12" s="110" customFormat="1" ht="15" customHeight="1" x14ac:dyDescent="0.2">
      <c r="A63" s="120"/>
      <c r="B63" s="119"/>
      <c r="C63" s="258"/>
      <c r="D63" s="267" t="s">
        <v>198</v>
      </c>
      <c r="E63" s="113">
        <v>81.609907120743031</v>
      </c>
      <c r="F63" s="115">
        <v>1318</v>
      </c>
      <c r="G63" s="114">
        <v>1317</v>
      </c>
      <c r="H63" s="114">
        <v>1309</v>
      </c>
      <c r="I63" s="114">
        <v>1308</v>
      </c>
      <c r="J63" s="140">
        <v>1307</v>
      </c>
      <c r="K63" s="114">
        <v>11</v>
      </c>
      <c r="L63" s="116">
        <v>0.84162203519510326</v>
      </c>
    </row>
    <row r="64" spans="1:12" s="110" customFormat="1" ht="15" customHeight="1" x14ac:dyDescent="0.2">
      <c r="A64" s="120"/>
      <c r="B64" s="119"/>
      <c r="C64" s="258"/>
      <c r="D64" s="267" t="s">
        <v>199</v>
      </c>
      <c r="E64" s="113">
        <v>18.390092879256965</v>
      </c>
      <c r="F64" s="115">
        <v>297</v>
      </c>
      <c r="G64" s="114">
        <v>286</v>
      </c>
      <c r="H64" s="114">
        <v>285</v>
      </c>
      <c r="I64" s="114">
        <v>281</v>
      </c>
      <c r="J64" s="140">
        <v>276</v>
      </c>
      <c r="K64" s="114">
        <v>21</v>
      </c>
      <c r="L64" s="116">
        <v>7.6086956521739131</v>
      </c>
    </row>
    <row r="65" spans="1:12" s="110" customFormat="1" ht="15" customHeight="1" x14ac:dyDescent="0.2">
      <c r="A65" s="120"/>
      <c r="B65" s="119" t="s">
        <v>201</v>
      </c>
      <c r="C65" s="258"/>
      <c r="E65" s="113">
        <v>9.2923377257198627</v>
      </c>
      <c r="F65" s="115">
        <v>2856</v>
      </c>
      <c r="G65" s="114">
        <v>2840</v>
      </c>
      <c r="H65" s="114">
        <v>2816</v>
      </c>
      <c r="I65" s="114">
        <v>2783</v>
      </c>
      <c r="J65" s="140">
        <v>2745</v>
      </c>
      <c r="K65" s="114">
        <v>111</v>
      </c>
      <c r="L65" s="116">
        <v>4.0437158469945356</v>
      </c>
    </row>
    <row r="66" spans="1:12" s="110" customFormat="1" ht="15" customHeight="1" x14ac:dyDescent="0.2">
      <c r="A66" s="120"/>
      <c r="B66" s="119"/>
      <c r="C66" s="258" t="s">
        <v>106</v>
      </c>
      <c r="E66" s="113">
        <v>63.760504201680675</v>
      </c>
      <c r="F66" s="115">
        <v>1821</v>
      </c>
      <c r="G66" s="114">
        <v>1816</v>
      </c>
      <c r="H66" s="114">
        <v>1808</v>
      </c>
      <c r="I66" s="114">
        <v>1787</v>
      </c>
      <c r="J66" s="140">
        <v>1772</v>
      </c>
      <c r="K66" s="114">
        <v>49</v>
      </c>
      <c r="L66" s="116">
        <v>2.765237020316027</v>
      </c>
    </row>
    <row r="67" spans="1:12" s="110" customFormat="1" ht="15" customHeight="1" x14ac:dyDescent="0.2">
      <c r="A67" s="120"/>
      <c r="B67" s="119"/>
      <c r="C67" s="258" t="s">
        <v>107</v>
      </c>
      <c r="E67" s="113">
        <v>36.239495798319325</v>
      </c>
      <c r="F67" s="115">
        <v>1035</v>
      </c>
      <c r="G67" s="114">
        <v>1024</v>
      </c>
      <c r="H67" s="114">
        <v>1008</v>
      </c>
      <c r="I67" s="114">
        <v>996</v>
      </c>
      <c r="J67" s="140">
        <v>973</v>
      </c>
      <c r="K67" s="114">
        <v>62</v>
      </c>
      <c r="L67" s="116">
        <v>6.3720452209660845</v>
      </c>
    </row>
    <row r="68" spans="1:12" s="110" customFormat="1" ht="15" customHeight="1" x14ac:dyDescent="0.2">
      <c r="A68" s="120"/>
      <c r="B68" s="119"/>
      <c r="C68" s="258" t="s">
        <v>105</v>
      </c>
      <c r="D68" s="110" t="s">
        <v>202</v>
      </c>
      <c r="E68" s="113">
        <v>19.642857142857142</v>
      </c>
      <c r="F68" s="115">
        <v>561</v>
      </c>
      <c r="G68" s="114">
        <v>542</v>
      </c>
      <c r="H68" s="114">
        <v>529</v>
      </c>
      <c r="I68" s="114">
        <v>522</v>
      </c>
      <c r="J68" s="140">
        <v>519</v>
      </c>
      <c r="K68" s="114">
        <v>42</v>
      </c>
      <c r="L68" s="116">
        <v>8.0924855491329488</v>
      </c>
    </row>
    <row r="69" spans="1:12" s="110" customFormat="1" ht="15" customHeight="1" x14ac:dyDescent="0.2">
      <c r="A69" s="120"/>
      <c r="B69" s="119"/>
      <c r="C69" s="258"/>
      <c r="D69" s="267" t="s">
        <v>198</v>
      </c>
      <c r="E69" s="113">
        <v>59.180035650623886</v>
      </c>
      <c r="F69" s="115">
        <v>332</v>
      </c>
      <c r="G69" s="114">
        <v>321</v>
      </c>
      <c r="H69" s="114">
        <v>316</v>
      </c>
      <c r="I69" s="114">
        <v>316</v>
      </c>
      <c r="J69" s="140">
        <v>311</v>
      </c>
      <c r="K69" s="114">
        <v>21</v>
      </c>
      <c r="L69" s="116">
        <v>6.752411575562701</v>
      </c>
    </row>
    <row r="70" spans="1:12" s="110" customFormat="1" ht="15" customHeight="1" x14ac:dyDescent="0.2">
      <c r="A70" s="120"/>
      <c r="B70" s="119"/>
      <c r="C70" s="258"/>
      <c r="D70" s="267" t="s">
        <v>199</v>
      </c>
      <c r="E70" s="113">
        <v>40.819964349376114</v>
      </c>
      <c r="F70" s="115">
        <v>229</v>
      </c>
      <c r="G70" s="114">
        <v>221</v>
      </c>
      <c r="H70" s="114">
        <v>213</v>
      </c>
      <c r="I70" s="114">
        <v>206</v>
      </c>
      <c r="J70" s="140">
        <v>208</v>
      </c>
      <c r="K70" s="114">
        <v>21</v>
      </c>
      <c r="L70" s="116">
        <v>10.096153846153847</v>
      </c>
    </row>
    <row r="71" spans="1:12" s="110" customFormat="1" ht="15" customHeight="1" x14ac:dyDescent="0.2">
      <c r="A71" s="120"/>
      <c r="B71" s="119"/>
      <c r="C71" s="258"/>
      <c r="D71" s="110" t="s">
        <v>203</v>
      </c>
      <c r="E71" s="113">
        <v>75.665266106442573</v>
      </c>
      <c r="F71" s="115">
        <v>2161</v>
      </c>
      <c r="G71" s="114">
        <v>2165</v>
      </c>
      <c r="H71" s="114">
        <v>2159</v>
      </c>
      <c r="I71" s="114">
        <v>2134</v>
      </c>
      <c r="J71" s="140">
        <v>2107</v>
      </c>
      <c r="K71" s="114">
        <v>54</v>
      </c>
      <c r="L71" s="116">
        <v>2.5628856193640246</v>
      </c>
    </row>
    <row r="72" spans="1:12" s="110" customFormat="1" ht="15" customHeight="1" x14ac:dyDescent="0.2">
      <c r="A72" s="120"/>
      <c r="B72" s="119"/>
      <c r="C72" s="258"/>
      <c r="D72" s="267" t="s">
        <v>198</v>
      </c>
      <c r="E72" s="113">
        <v>64.645997223507635</v>
      </c>
      <c r="F72" s="115">
        <v>1397</v>
      </c>
      <c r="G72" s="114">
        <v>1400</v>
      </c>
      <c r="H72" s="114">
        <v>1400</v>
      </c>
      <c r="I72" s="114">
        <v>1382</v>
      </c>
      <c r="J72" s="140">
        <v>1373</v>
      </c>
      <c r="K72" s="114">
        <v>24</v>
      </c>
      <c r="L72" s="116">
        <v>1.7479970866715222</v>
      </c>
    </row>
    <row r="73" spans="1:12" s="110" customFormat="1" ht="15" customHeight="1" x14ac:dyDescent="0.2">
      <c r="A73" s="120"/>
      <c r="B73" s="119"/>
      <c r="C73" s="258"/>
      <c r="D73" s="267" t="s">
        <v>199</v>
      </c>
      <c r="E73" s="113">
        <v>35.354002776492365</v>
      </c>
      <c r="F73" s="115">
        <v>764</v>
      </c>
      <c r="G73" s="114">
        <v>765</v>
      </c>
      <c r="H73" s="114">
        <v>759</v>
      </c>
      <c r="I73" s="114">
        <v>752</v>
      </c>
      <c r="J73" s="140">
        <v>734</v>
      </c>
      <c r="K73" s="114">
        <v>30</v>
      </c>
      <c r="L73" s="116">
        <v>4.0871934604904636</v>
      </c>
    </row>
    <row r="74" spans="1:12" s="110" customFormat="1" ht="15" customHeight="1" x14ac:dyDescent="0.2">
      <c r="A74" s="120"/>
      <c r="B74" s="119"/>
      <c r="C74" s="258"/>
      <c r="D74" s="110" t="s">
        <v>204</v>
      </c>
      <c r="E74" s="113">
        <v>4.6918767507002803</v>
      </c>
      <c r="F74" s="115">
        <v>134</v>
      </c>
      <c r="G74" s="114">
        <v>133</v>
      </c>
      <c r="H74" s="114">
        <v>128</v>
      </c>
      <c r="I74" s="114">
        <v>127</v>
      </c>
      <c r="J74" s="140">
        <v>119</v>
      </c>
      <c r="K74" s="114">
        <v>15</v>
      </c>
      <c r="L74" s="116">
        <v>12.605042016806722</v>
      </c>
    </row>
    <row r="75" spans="1:12" s="110" customFormat="1" ht="15" customHeight="1" x14ac:dyDescent="0.2">
      <c r="A75" s="120"/>
      <c r="B75" s="119"/>
      <c r="C75" s="258"/>
      <c r="D75" s="267" t="s">
        <v>198</v>
      </c>
      <c r="E75" s="113">
        <v>68.656716417910445</v>
      </c>
      <c r="F75" s="115">
        <v>92</v>
      </c>
      <c r="G75" s="114">
        <v>95</v>
      </c>
      <c r="H75" s="114">
        <v>92</v>
      </c>
      <c r="I75" s="114">
        <v>89</v>
      </c>
      <c r="J75" s="140">
        <v>88</v>
      </c>
      <c r="K75" s="114">
        <v>4</v>
      </c>
      <c r="L75" s="116">
        <v>4.5454545454545459</v>
      </c>
    </row>
    <row r="76" spans="1:12" s="110" customFormat="1" ht="15" customHeight="1" x14ac:dyDescent="0.2">
      <c r="A76" s="120"/>
      <c r="B76" s="119"/>
      <c r="C76" s="258"/>
      <c r="D76" s="267" t="s">
        <v>199</v>
      </c>
      <c r="E76" s="113">
        <v>31.343283582089551</v>
      </c>
      <c r="F76" s="115">
        <v>42</v>
      </c>
      <c r="G76" s="114">
        <v>38</v>
      </c>
      <c r="H76" s="114">
        <v>36</v>
      </c>
      <c r="I76" s="114">
        <v>38</v>
      </c>
      <c r="J76" s="140">
        <v>31</v>
      </c>
      <c r="K76" s="114">
        <v>11</v>
      </c>
      <c r="L76" s="116">
        <v>35.483870967741936</v>
      </c>
    </row>
    <row r="77" spans="1:12" s="110" customFormat="1" ht="15" customHeight="1" x14ac:dyDescent="0.2">
      <c r="A77" s="534"/>
      <c r="B77" s="119" t="s">
        <v>205</v>
      </c>
      <c r="C77" s="268"/>
      <c r="D77" s="182"/>
      <c r="E77" s="113">
        <v>8.6611355132585004</v>
      </c>
      <c r="F77" s="115">
        <v>2662</v>
      </c>
      <c r="G77" s="114">
        <v>2682</v>
      </c>
      <c r="H77" s="114">
        <v>2744</v>
      </c>
      <c r="I77" s="114">
        <v>2713</v>
      </c>
      <c r="J77" s="140">
        <v>2775</v>
      </c>
      <c r="K77" s="114">
        <v>-113</v>
      </c>
      <c r="L77" s="116">
        <v>-4.0720720720720722</v>
      </c>
    </row>
    <row r="78" spans="1:12" s="110" customFormat="1" ht="15" customHeight="1" x14ac:dyDescent="0.2">
      <c r="A78" s="120"/>
      <c r="B78" s="119"/>
      <c r="C78" s="268" t="s">
        <v>106</v>
      </c>
      <c r="D78" s="182"/>
      <c r="E78" s="113">
        <v>61.645379413974453</v>
      </c>
      <c r="F78" s="115">
        <v>1641</v>
      </c>
      <c r="G78" s="114">
        <v>1650</v>
      </c>
      <c r="H78" s="114">
        <v>1692</v>
      </c>
      <c r="I78" s="114">
        <v>1679</v>
      </c>
      <c r="J78" s="140">
        <v>1716</v>
      </c>
      <c r="K78" s="114">
        <v>-75</v>
      </c>
      <c r="L78" s="116">
        <v>-4.3706293706293708</v>
      </c>
    </row>
    <row r="79" spans="1:12" s="110" customFormat="1" ht="15" customHeight="1" x14ac:dyDescent="0.2">
      <c r="A79" s="123"/>
      <c r="B79" s="124"/>
      <c r="C79" s="260" t="s">
        <v>107</v>
      </c>
      <c r="D79" s="261"/>
      <c r="E79" s="125">
        <v>38.354620586025547</v>
      </c>
      <c r="F79" s="143">
        <v>1021</v>
      </c>
      <c r="G79" s="144">
        <v>1032</v>
      </c>
      <c r="H79" s="144">
        <v>1052</v>
      </c>
      <c r="I79" s="144">
        <v>1034</v>
      </c>
      <c r="J79" s="145">
        <v>1059</v>
      </c>
      <c r="K79" s="144">
        <v>-38</v>
      </c>
      <c r="L79" s="146">
        <v>-3.5882908404154863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30735</v>
      </c>
      <c r="E11" s="114">
        <v>30835</v>
      </c>
      <c r="F11" s="114">
        <v>31110</v>
      </c>
      <c r="G11" s="114">
        <v>30481</v>
      </c>
      <c r="H11" s="140">
        <v>30468</v>
      </c>
      <c r="I11" s="115">
        <v>267</v>
      </c>
      <c r="J11" s="116">
        <v>0.87632926348956286</v>
      </c>
    </row>
    <row r="12" spans="1:15" s="110" customFormat="1" ht="24.95" customHeight="1" x14ac:dyDescent="0.2">
      <c r="A12" s="193" t="s">
        <v>132</v>
      </c>
      <c r="B12" s="194" t="s">
        <v>133</v>
      </c>
      <c r="C12" s="113">
        <v>1.8448023426061493</v>
      </c>
      <c r="D12" s="115">
        <v>567</v>
      </c>
      <c r="E12" s="114">
        <v>550</v>
      </c>
      <c r="F12" s="114">
        <v>567</v>
      </c>
      <c r="G12" s="114">
        <v>548</v>
      </c>
      <c r="H12" s="140">
        <v>560</v>
      </c>
      <c r="I12" s="115">
        <v>7</v>
      </c>
      <c r="J12" s="116">
        <v>1.25</v>
      </c>
    </row>
    <row r="13" spans="1:15" s="110" customFormat="1" ht="24.95" customHeight="1" x14ac:dyDescent="0.2">
      <c r="A13" s="193" t="s">
        <v>134</v>
      </c>
      <c r="B13" s="199" t="s">
        <v>214</v>
      </c>
      <c r="C13" s="113">
        <v>2.9022287294615259</v>
      </c>
      <c r="D13" s="115">
        <v>892</v>
      </c>
      <c r="E13" s="114">
        <v>893</v>
      </c>
      <c r="F13" s="114">
        <v>884</v>
      </c>
      <c r="G13" s="114">
        <v>850</v>
      </c>
      <c r="H13" s="140">
        <v>854</v>
      </c>
      <c r="I13" s="115">
        <v>38</v>
      </c>
      <c r="J13" s="116">
        <v>4.4496487119437935</v>
      </c>
    </row>
    <row r="14" spans="1:15" s="287" customFormat="1" ht="24" customHeight="1" x14ac:dyDescent="0.2">
      <c r="A14" s="193" t="s">
        <v>215</v>
      </c>
      <c r="B14" s="199" t="s">
        <v>137</v>
      </c>
      <c r="C14" s="113">
        <v>35.773548072230355</v>
      </c>
      <c r="D14" s="115">
        <v>10995</v>
      </c>
      <c r="E14" s="114">
        <v>11104</v>
      </c>
      <c r="F14" s="114">
        <v>11090</v>
      </c>
      <c r="G14" s="114">
        <v>10885</v>
      </c>
      <c r="H14" s="140">
        <v>10844</v>
      </c>
      <c r="I14" s="115">
        <v>151</v>
      </c>
      <c r="J14" s="116">
        <v>1.3924751014385834</v>
      </c>
      <c r="K14" s="110"/>
      <c r="L14" s="110"/>
      <c r="M14" s="110"/>
      <c r="N14" s="110"/>
      <c r="O14" s="110"/>
    </row>
    <row r="15" spans="1:15" s="110" customFormat="1" ht="24.75" customHeight="1" x14ac:dyDescent="0.2">
      <c r="A15" s="193" t="s">
        <v>216</v>
      </c>
      <c r="B15" s="199" t="s">
        <v>217</v>
      </c>
      <c r="C15" s="113">
        <v>2.0107369448511467</v>
      </c>
      <c r="D15" s="115">
        <v>618</v>
      </c>
      <c r="E15" s="114">
        <v>628</v>
      </c>
      <c r="F15" s="114">
        <v>626</v>
      </c>
      <c r="G15" s="114">
        <v>604</v>
      </c>
      <c r="H15" s="140">
        <v>593</v>
      </c>
      <c r="I15" s="115">
        <v>25</v>
      </c>
      <c r="J15" s="116">
        <v>4.2158516020236085</v>
      </c>
    </row>
    <row r="16" spans="1:15" s="287" customFormat="1" ht="24.95" customHeight="1" x14ac:dyDescent="0.2">
      <c r="A16" s="193" t="s">
        <v>218</v>
      </c>
      <c r="B16" s="199" t="s">
        <v>141</v>
      </c>
      <c r="C16" s="113">
        <v>27.502846917195381</v>
      </c>
      <c r="D16" s="115">
        <v>8453</v>
      </c>
      <c r="E16" s="114">
        <v>8501</v>
      </c>
      <c r="F16" s="114">
        <v>8473</v>
      </c>
      <c r="G16" s="114">
        <v>8308</v>
      </c>
      <c r="H16" s="140">
        <v>8268</v>
      </c>
      <c r="I16" s="115">
        <v>185</v>
      </c>
      <c r="J16" s="116">
        <v>2.2375423318819547</v>
      </c>
      <c r="K16" s="110"/>
      <c r="L16" s="110"/>
      <c r="M16" s="110"/>
      <c r="N16" s="110"/>
      <c r="O16" s="110"/>
    </row>
    <row r="17" spans="1:15" s="110" customFormat="1" ht="24.95" customHeight="1" x14ac:dyDescent="0.2">
      <c r="A17" s="193" t="s">
        <v>219</v>
      </c>
      <c r="B17" s="199" t="s">
        <v>220</v>
      </c>
      <c r="C17" s="113">
        <v>6.2599642101838295</v>
      </c>
      <c r="D17" s="115">
        <v>1924</v>
      </c>
      <c r="E17" s="114">
        <v>1975</v>
      </c>
      <c r="F17" s="114">
        <v>1991</v>
      </c>
      <c r="G17" s="114">
        <v>1973</v>
      </c>
      <c r="H17" s="140">
        <v>1983</v>
      </c>
      <c r="I17" s="115">
        <v>-59</v>
      </c>
      <c r="J17" s="116">
        <v>-2.9752899646999498</v>
      </c>
    </row>
    <row r="18" spans="1:15" s="287" customFormat="1" ht="24.95" customHeight="1" x14ac:dyDescent="0.2">
      <c r="A18" s="201" t="s">
        <v>144</v>
      </c>
      <c r="B18" s="202" t="s">
        <v>145</v>
      </c>
      <c r="C18" s="113">
        <v>7.2588254433056774</v>
      </c>
      <c r="D18" s="115">
        <v>2231</v>
      </c>
      <c r="E18" s="114">
        <v>2203</v>
      </c>
      <c r="F18" s="114">
        <v>2259</v>
      </c>
      <c r="G18" s="114">
        <v>2175</v>
      </c>
      <c r="H18" s="140">
        <v>2182</v>
      </c>
      <c r="I18" s="115">
        <v>49</v>
      </c>
      <c r="J18" s="116">
        <v>2.2456461961503207</v>
      </c>
      <c r="K18" s="110"/>
      <c r="L18" s="110"/>
      <c r="M18" s="110"/>
      <c r="N18" s="110"/>
      <c r="O18" s="110"/>
    </row>
    <row r="19" spans="1:15" s="110" customFormat="1" ht="24.95" customHeight="1" x14ac:dyDescent="0.2">
      <c r="A19" s="193" t="s">
        <v>146</v>
      </c>
      <c r="B19" s="199" t="s">
        <v>147</v>
      </c>
      <c r="C19" s="113">
        <v>9.5005693834390765</v>
      </c>
      <c r="D19" s="115">
        <v>2920</v>
      </c>
      <c r="E19" s="114">
        <v>2951</v>
      </c>
      <c r="F19" s="114">
        <v>2965</v>
      </c>
      <c r="G19" s="114">
        <v>2878</v>
      </c>
      <c r="H19" s="140">
        <v>2909</v>
      </c>
      <c r="I19" s="115">
        <v>11</v>
      </c>
      <c r="J19" s="116">
        <v>0.37813681677552424</v>
      </c>
    </row>
    <row r="20" spans="1:15" s="287" customFormat="1" ht="24.95" customHeight="1" x14ac:dyDescent="0.2">
      <c r="A20" s="193" t="s">
        <v>148</v>
      </c>
      <c r="B20" s="199" t="s">
        <v>149</v>
      </c>
      <c r="C20" s="113">
        <v>8.111273792093705</v>
      </c>
      <c r="D20" s="115">
        <v>2493</v>
      </c>
      <c r="E20" s="114">
        <v>2552</v>
      </c>
      <c r="F20" s="114">
        <v>2586</v>
      </c>
      <c r="G20" s="114">
        <v>2584</v>
      </c>
      <c r="H20" s="140">
        <v>2608</v>
      </c>
      <c r="I20" s="115">
        <v>-115</v>
      </c>
      <c r="J20" s="116">
        <v>-4.4095092024539877</v>
      </c>
      <c r="K20" s="110"/>
      <c r="L20" s="110"/>
      <c r="M20" s="110"/>
      <c r="N20" s="110"/>
      <c r="O20" s="110"/>
    </row>
    <row r="21" spans="1:15" s="110" customFormat="1" ht="24.95" customHeight="1" x14ac:dyDescent="0.2">
      <c r="A21" s="201" t="s">
        <v>150</v>
      </c>
      <c r="B21" s="202" t="s">
        <v>151</v>
      </c>
      <c r="C21" s="113">
        <v>2.5345697088010413</v>
      </c>
      <c r="D21" s="115">
        <v>779</v>
      </c>
      <c r="E21" s="114">
        <v>774</v>
      </c>
      <c r="F21" s="114">
        <v>829</v>
      </c>
      <c r="G21" s="114">
        <v>848</v>
      </c>
      <c r="H21" s="140">
        <v>790</v>
      </c>
      <c r="I21" s="115">
        <v>-11</v>
      </c>
      <c r="J21" s="116">
        <v>-1.3924050632911393</v>
      </c>
    </row>
    <row r="22" spans="1:15" s="110" customFormat="1" ht="24.95" customHeight="1" x14ac:dyDescent="0.2">
      <c r="A22" s="201" t="s">
        <v>152</v>
      </c>
      <c r="B22" s="199" t="s">
        <v>153</v>
      </c>
      <c r="C22" s="113">
        <v>0.24076785423783958</v>
      </c>
      <c r="D22" s="115">
        <v>74</v>
      </c>
      <c r="E22" s="114">
        <v>83</v>
      </c>
      <c r="F22" s="114">
        <v>96</v>
      </c>
      <c r="G22" s="114">
        <v>91</v>
      </c>
      <c r="H22" s="140">
        <v>91</v>
      </c>
      <c r="I22" s="115">
        <v>-17</v>
      </c>
      <c r="J22" s="116">
        <v>-18.681318681318682</v>
      </c>
    </row>
    <row r="23" spans="1:15" s="110" customFormat="1" ht="24.95" customHeight="1" x14ac:dyDescent="0.2">
      <c r="A23" s="193" t="s">
        <v>154</v>
      </c>
      <c r="B23" s="199" t="s">
        <v>155</v>
      </c>
      <c r="C23" s="113">
        <v>1.0639336261591019</v>
      </c>
      <c r="D23" s="115">
        <v>327</v>
      </c>
      <c r="E23" s="114">
        <v>325</v>
      </c>
      <c r="F23" s="114">
        <v>328</v>
      </c>
      <c r="G23" s="114">
        <v>312</v>
      </c>
      <c r="H23" s="140">
        <v>317</v>
      </c>
      <c r="I23" s="115">
        <v>10</v>
      </c>
      <c r="J23" s="116">
        <v>3.1545741324921135</v>
      </c>
    </row>
    <row r="24" spans="1:15" s="110" customFormat="1" ht="24.95" customHeight="1" x14ac:dyDescent="0.2">
      <c r="A24" s="193" t="s">
        <v>156</v>
      </c>
      <c r="B24" s="199" t="s">
        <v>221</v>
      </c>
      <c r="C24" s="113">
        <v>2.8534244346835855</v>
      </c>
      <c r="D24" s="115">
        <v>877</v>
      </c>
      <c r="E24" s="114">
        <v>887</v>
      </c>
      <c r="F24" s="114">
        <v>896</v>
      </c>
      <c r="G24" s="114">
        <v>861</v>
      </c>
      <c r="H24" s="140">
        <v>880</v>
      </c>
      <c r="I24" s="115">
        <v>-3</v>
      </c>
      <c r="J24" s="116">
        <v>-0.34090909090909088</v>
      </c>
    </row>
    <row r="25" spans="1:15" s="110" customFormat="1" ht="24.95" customHeight="1" x14ac:dyDescent="0.2">
      <c r="A25" s="193" t="s">
        <v>222</v>
      </c>
      <c r="B25" s="204" t="s">
        <v>159</v>
      </c>
      <c r="C25" s="113">
        <v>2.957540263543192</v>
      </c>
      <c r="D25" s="115">
        <v>909</v>
      </c>
      <c r="E25" s="114">
        <v>892</v>
      </c>
      <c r="F25" s="114">
        <v>897</v>
      </c>
      <c r="G25" s="114">
        <v>875</v>
      </c>
      <c r="H25" s="140">
        <v>877</v>
      </c>
      <c r="I25" s="115">
        <v>32</v>
      </c>
      <c r="J25" s="116">
        <v>3.6488027366020526</v>
      </c>
    </row>
    <row r="26" spans="1:15" s="110" customFormat="1" ht="24.95" customHeight="1" x14ac:dyDescent="0.2">
      <c r="A26" s="201">
        <v>782.78300000000002</v>
      </c>
      <c r="B26" s="203" t="s">
        <v>160</v>
      </c>
      <c r="C26" s="113">
        <v>0.96632503660322111</v>
      </c>
      <c r="D26" s="115">
        <v>297</v>
      </c>
      <c r="E26" s="114">
        <v>307</v>
      </c>
      <c r="F26" s="114">
        <v>382</v>
      </c>
      <c r="G26" s="114">
        <v>380</v>
      </c>
      <c r="H26" s="140">
        <v>369</v>
      </c>
      <c r="I26" s="115">
        <v>-72</v>
      </c>
      <c r="J26" s="116">
        <v>-19.512195121951219</v>
      </c>
    </row>
    <row r="27" spans="1:15" s="110" customFormat="1" ht="24.95" customHeight="1" x14ac:dyDescent="0.2">
      <c r="A27" s="193" t="s">
        <v>161</v>
      </c>
      <c r="B27" s="199" t="s">
        <v>223</v>
      </c>
      <c r="C27" s="113">
        <v>6.2436961119245158</v>
      </c>
      <c r="D27" s="115">
        <v>1919</v>
      </c>
      <c r="E27" s="114">
        <v>1931</v>
      </c>
      <c r="F27" s="114">
        <v>1931</v>
      </c>
      <c r="G27" s="114">
        <v>1894</v>
      </c>
      <c r="H27" s="140">
        <v>1897</v>
      </c>
      <c r="I27" s="115">
        <v>22</v>
      </c>
      <c r="J27" s="116">
        <v>1.1597258829731154</v>
      </c>
    </row>
    <row r="28" spans="1:15" s="110" customFormat="1" ht="24.95" customHeight="1" x14ac:dyDescent="0.2">
      <c r="A28" s="193" t="s">
        <v>163</v>
      </c>
      <c r="B28" s="199" t="s">
        <v>164</v>
      </c>
      <c r="C28" s="113">
        <v>1.922889214250854</v>
      </c>
      <c r="D28" s="115">
        <v>591</v>
      </c>
      <c r="E28" s="114">
        <v>587</v>
      </c>
      <c r="F28" s="114">
        <v>588</v>
      </c>
      <c r="G28" s="114">
        <v>577</v>
      </c>
      <c r="H28" s="140">
        <v>572</v>
      </c>
      <c r="I28" s="115">
        <v>19</v>
      </c>
      <c r="J28" s="116">
        <v>3.3216783216783217</v>
      </c>
    </row>
    <row r="29" spans="1:15" s="110" customFormat="1" ht="24.95" customHeight="1" x14ac:dyDescent="0.2">
      <c r="A29" s="193">
        <v>86</v>
      </c>
      <c r="B29" s="199" t="s">
        <v>165</v>
      </c>
      <c r="C29" s="113">
        <v>4.1743940133398407</v>
      </c>
      <c r="D29" s="115">
        <v>1283</v>
      </c>
      <c r="E29" s="114">
        <v>1269</v>
      </c>
      <c r="F29" s="114">
        <v>1271</v>
      </c>
      <c r="G29" s="114">
        <v>1249</v>
      </c>
      <c r="H29" s="140">
        <v>1271</v>
      </c>
      <c r="I29" s="115">
        <v>12</v>
      </c>
      <c r="J29" s="116">
        <v>0.9441384736428009</v>
      </c>
    </row>
    <row r="30" spans="1:15" s="110" customFormat="1" ht="24.95" customHeight="1" x14ac:dyDescent="0.2">
      <c r="A30" s="193">
        <v>87.88</v>
      </c>
      <c r="B30" s="204" t="s">
        <v>166</v>
      </c>
      <c r="C30" s="113">
        <v>8.8661135513258493</v>
      </c>
      <c r="D30" s="115">
        <v>2725</v>
      </c>
      <c r="E30" s="114">
        <v>2692</v>
      </c>
      <c r="F30" s="114">
        <v>2673</v>
      </c>
      <c r="G30" s="114">
        <v>2620</v>
      </c>
      <c r="H30" s="140">
        <v>2616</v>
      </c>
      <c r="I30" s="115">
        <v>109</v>
      </c>
      <c r="J30" s="116">
        <v>4.166666666666667</v>
      </c>
    </row>
    <row r="31" spans="1:15" s="110" customFormat="1" ht="24.95" customHeight="1" x14ac:dyDescent="0.2">
      <c r="A31" s="193" t="s">
        <v>167</v>
      </c>
      <c r="B31" s="199" t="s">
        <v>168</v>
      </c>
      <c r="C31" s="113">
        <v>2.7850984219944688</v>
      </c>
      <c r="D31" s="115">
        <v>856</v>
      </c>
      <c r="E31" s="114">
        <v>835</v>
      </c>
      <c r="F31" s="114">
        <v>868</v>
      </c>
      <c r="G31" s="114">
        <v>854</v>
      </c>
      <c r="H31" s="140">
        <v>831</v>
      </c>
      <c r="I31" s="115">
        <v>25</v>
      </c>
      <c r="J31" s="116">
        <v>3.0084235860409145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1.8448023426061493</v>
      </c>
      <c r="D34" s="115">
        <v>567</v>
      </c>
      <c r="E34" s="114">
        <v>550</v>
      </c>
      <c r="F34" s="114">
        <v>567</v>
      </c>
      <c r="G34" s="114">
        <v>548</v>
      </c>
      <c r="H34" s="140">
        <v>560</v>
      </c>
      <c r="I34" s="115">
        <v>7</v>
      </c>
      <c r="J34" s="116">
        <v>1.25</v>
      </c>
    </row>
    <row r="35" spans="1:10" s="110" customFormat="1" ht="24.95" customHeight="1" x14ac:dyDescent="0.2">
      <c r="A35" s="292" t="s">
        <v>171</v>
      </c>
      <c r="B35" s="293" t="s">
        <v>172</v>
      </c>
      <c r="C35" s="113">
        <v>45.934602244997556</v>
      </c>
      <c r="D35" s="115">
        <v>14118</v>
      </c>
      <c r="E35" s="114">
        <v>14200</v>
      </c>
      <c r="F35" s="114">
        <v>14233</v>
      </c>
      <c r="G35" s="114">
        <v>13910</v>
      </c>
      <c r="H35" s="140">
        <v>13880</v>
      </c>
      <c r="I35" s="115">
        <v>238</v>
      </c>
      <c r="J35" s="116">
        <v>1.7146974063400577</v>
      </c>
    </row>
    <row r="36" spans="1:10" s="110" customFormat="1" ht="24.95" customHeight="1" x14ac:dyDescent="0.2">
      <c r="A36" s="294" t="s">
        <v>173</v>
      </c>
      <c r="B36" s="295" t="s">
        <v>174</v>
      </c>
      <c r="C36" s="125">
        <v>52.220595412396293</v>
      </c>
      <c r="D36" s="143">
        <v>16050</v>
      </c>
      <c r="E36" s="144">
        <v>16085</v>
      </c>
      <c r="F36" s="144">
        <v>16310</v>
      </c>
      <c r="G36" s="144">
        <v>16023</v>
      </c>
      <c r="H36" s="145">
        <v>16028</v>
      </c>
      <c r="I36" s="143">
        <v>22</v>
      </c>
      <c r="J36" s="146">
        <v>0.13725979535812327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2020-09-25T07:30:31Z</dcterms:created>
  <dcterms:modified xsi:type="dcterms:W3CDTF">2020-09-28T08:07:04Z</dcterms:modified>
</cp:coreProperties>
</file>