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I75" i="24"/>
  <c r="I77" i="24" s="1"/>
  <c r="H75" i="24"/>
  <c r="K75" i="24" s="1"/>
  <c r="G75" i="24"/>
  <c r="F75" i="24"/>
  <c r="E75" i="24"/>
  <c r="L74" i="24"/>
  <c r="I74" i="24"/>
  <c r="H74" i="24"/>
  <c r="K74" i="24" s="1"/>
  <c r="G74" i="24"/>
  <c r="F74" i="24"/>
  <c r="E74" i="24"/>
  <c r="L73" i="24"/>
  <c r="I73" i="24"/>
  <c r="H73" i="24"/>
  <c r="K73" i="24" s="1"/>
  <c r="G73" i="24"/>
  <c r="F73" i="24"/>
  <c r="E73" i="24"/>
  <c r="L72" i="24"/>
  <c r="I72" i="24"/>
  <c r="H72" i="24"/>
  <c r="K72" i="24" s="1"/>
  <c r="G72" i="24"/>
  <c r="F72" i="24"/>
  <c r="E72" i="24"/>
  <c r="L71" i="24"/>
  <c r="I71" i="24"/>
  <c r="H71" i="24"/>
  <c r="K71" i="24" s="1"/>
  <c r="G71" i="24"/>
  <c r="F71" i="24"/>
  <c r="E71" i="24"/>
  <c r="L70" i="24"/>
  <c r="I70" i="24"/>
  <c r="H70" i="24"/>
  <c r="K70" i="24" s="1"/>
  <c r="G70" i="24"/>
  <c r="F70" i="24"/>
  <c r="E70" i="24"/>
  <c r="L69" i="24"/>
  <c r="H69" i="24"/>
  <c r="G69" i="24"/>
  <c r="F69" i="24"/>
  <c r="E69" i="24"/>
  <c r="L68" i="24"/>
  <c r="H68" i="24"/>
  <c r="G68" i="24"/>
  <c r="F68" i="24"/>
  <c r="E68" i="24"/>
  <c r="L67" i="24"/>
  <c r="H67" i="24"/>
  <c r="G67" i="24"/>
  <c r="F67" i="24"/>
  <c r="E67" i="24"/>
  <c r="L66" i="24"/>
  <c r="H66" i="24"/>
  <c r="G66" i="24"/>
  <c r="F66" i="24"/>
  <c r="E66" i="24"/>
  <c r="L65" i="24"/>
  <c r="H65" i="24"/>
  <c r="G65" i="24"/>
  <c r="F65" i="24"/>
  <c r="E65" i="24"/>
  <c r="L64" i="24"/>
  <c r="H64" i="24"/>
  <c r="G64" i="24"/>
  <c r="F64" i="24"/>
  <c r="E64" i="24"/>
  <c r="L63" i="24"/>
  <c r="H63" i="24"/>
  <c r="G63" i="24"/>
  <c r="F63" i="24"/>
  <c r="E63" i="24"/>
  <c r="L62" i="24"/>
  <c r="H62" i="24"/>
  <c r="G62" i="24"/>
  <c r="F62" i="24"/>
  <c r="E62" i="24"/>
  <c r="L61" i="24"/>
  <c r="H61" i="24"/>
  <c r="G61" i="24"/>
  <c r="F61" i="24"/>
  <c r="E61" i="24"/>
  <c r="L60" i="24"/>
  <c r="H60" i="24"/>
  <c r="G60" i="24"/>
  <c r="F60" i="24"/>
  <c r="E60" i="24"/>
  <c r="L59" i="24"/>
  <c r="H59" i="24"/>
  <c r="G59" i="24"/>
  <c r="F59" i="24"/>
  <c r="E59" i="24"/>
  <c r="L58" i="24"/>
  <c r="H58" i="24"/>
  <c r="G58" i="24"/>
  <c r="F58" i="24"/>
  <c r="E58" i="24"/>
  <c r="L57" i="24"/>
  <c r="H57" i="24"/>
  <c r="G57" i="24"/>
  <c r="F57" i="24"/>
  <c r="E57" i="24"/>
  <c r="L56" i="24"/>
  <c r="H56" i="24"/>
  <c r="G56" i="24"/>
  <c r="F56" i="24"/>
  <c r="E56" i="24"/>
  <c r="L55" i="24"/>
  <c r="H55" i="24"/>
  <c r="G55" i="24"/>
  <c r="F55" i="24"/>
  <c r="E55" i="24"/>
  <c r="L54" i="24"/>
  <c r="H54" i="24"/>
  <c r="G54" i="24"/>
  <c r="F54" i="24"/>
  <c r="E54" i="24"/>
  <c r="L53" i="24"/>
  <c r="H53" i="24"/>
  <c r="G53" i="24"/>
  <c r="F53" i="24"/>
  <c r="E53" i="24"/>
  <c r="L52" i="24"/>
  <c r="H52" i="24"/>
  <c r="G52" i="24"/>
  <c r="F52" i="24"/>
  <c r="E52" i="24"/>
  <c r="L51" i="24"/>
  <c r="H51" i="24"/>
  <c r="G51" i="24"/>
  <c r="F51" i="24"/>
  <c r="E51" i="24"/>
  <c r="M44" i="24"/>
  <c r="L44" i="24"/>
  <c r="I44" i="24"/>
  <c r="F44" i="24"/>
  <c r="E44" i="24"/>
  <c r="D44" i="24"/>
  <c r="C44" i="24"/>
  <c r="G44" i="24" s="1"/>
  <c r="B44" i="24"/>
  <c r="K44" i="24" s="1"/>
  <c r="M43" i="24"/>
  <c r="L43" i="24"/>
  <c r="I43" i="24"/>
  <c r="G43" i="24"/>
  <c r="E43" i="24"/>
  <c r="C43" i="24"/>
  <c r="B43" i="24"/>
  <c r="J43" i="24" s="1"/>
  <c r="M42" i="24"/>
  <c r="L42" i="24"/>
  <c r="I42" i="24"/>
  <c r="F42" i="24"/>
  <c r="E42" i="24"/>
  <c r="D42" i="24"/>
  <c r="C42" i="24"/>
  <c r="G42" i="24" s="1"/>
  <c r="B42" i="24"/>
  <c r="K42" i="24" s="1"/>
  <c r="M41" i="24"/>
  <c r="L41" i="24"/>
  <c r="I41" i="24"/>
  <c r="G41" i="24"/>
  <c r="E41" i="24"/>
  <c r="C41" i="24"/>
  <c r="B41" i="24"/>
  <c r="J41" i="24" s="1"/>
  <c r="M40" i="24"/>
  <c r="L40" i="24"/>
  <c r="I40" i="24"/>
  <c r="F40" i="24"/>
  <c r="E40" i="24"/>
  <c r="D40" i="24"/>
  <c r="C40" i="24"/>
  <c r="G40" i="24" s="1"/>
  <c r="B40" i="24"/>
  <c r="K40" i="24" s="1"/>
  <c r="M36" i="24"/>
  <c r="L36" i="24"/>
  <c r="K36" i="24"/>
  <c r="J36" i="24"/>
  <c r="I36" i="24"/>
  <c r="H36" i="24"/>
  <c r="G36" i="24"/>
  <c r="F36" i="24"/>
  <c r="E36" i="24"/>
  <c r="D36" i="24"/>
  <c r="K57" i="15"/>
  <c r="L57" i="15" s="1"/>
  <c r="C38" i="24"/>
  <c r="M38" i="24" s="1"/>
  <c r="C37" i="24"/>
  <c r="C35" i="24"/>
  <c r="C34" i="24"/>
  <c r="C33" i="24"/>
  <c r="C32" i="24"/>
  <c r="L32" i="24" s="1"/>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F25" i="24" s="1"/>
  <c r="B24" i="24"/>
  <c r="B23" i="24"/>
  <c r="B22" i="24"/>
  <c r="J22" i="24" s="1"/>
  <c r="B21" i="24"/>
  <c r="B20" i="24"/>
  <c r="B19" i="24"/>
  <c r="B18" i="24"/>
  <c r="B17" i="24"/>
  <c r="B16" i="24"/>
  <c r="B15" i="24"/>
  <c r="B9" i="24"/>
  <c r="B8" i="24"/>
  <c r="B7" i="24"/>
  <c r="D9" i="24" l="1"/>
  <c r="J9" i="24"/>
  <c r="K9" i="24"/>
  <c r="H9" i="24"/>
  <c r="F9" i="24"/>
  <c r="D19" i="24"/>
  <c r="J19" i="24"/>
  <c r="K19" i="24"/>
  <c r="H19" i="24"/>
  <c r="F19" i="24"/>
  <c r="F35" i="24"/>
  <c r="D35" i="24"/>
  <c r="J35" i="24"/>
  <c r="K35" i="24"/>
  <c r="H35" i="24"/>
  <c r="H16" i="24"/>
  <c r="F16" i="24"/>
  <c r="K16" i="24"/>
  <c r="J16" i="24"/>
  <c r="D16" i="24"/>
  <c r="J32" i="24"/>
  <c r="H32" i="24"/>
  <c r="F32" i="24"/>
  <c r="K32" i="24"/>
  <c r="D32" i="24"/>
  <c r="H20" i="24"/>
  <c r="F20" i="24"/>
  <c r="K20" i="24"/>
  <c r="J20" i="24"/>
  <c r="D20" i="24"/>
  <c r="H26" i="24"/>
  <c r="F26" i="24"/>
  <c r="D26" i="24"/>
  <c r="K26" i="24"/>
  <c r="J26" i="24"/>
  <c r="H37" i="24"/>
  <c r="F37" i="24"/>
  <c r="D37" i="24"/>
  <c r="K37" i="24"/>
  <c r="J37" i="24"/>
  <c r="M31" i="24"/>
  <c r="E31" i="24"/>
  <c r="L31" i="24"/>
  <c r="I31" i="24"/>
  <c r="G31" i="24"/>
  <c r="D7" i="24"/>
  <c r="J7" i="24"/>
  <c r="K7" i="24"/>
  <c r="H7" i="24"/>
  <c r="F7" i="24"/>
  <c r="D27" i="24"/>
  <c r="J27" i="24"/>
  <c r="K27" i="24"/>
  <c r="H27" i="24"/>
  <c r="F27" i="24"/>
  <c r="H24" i="24"/>
  <c r="F24" i="24"/>
  <c r="K24" i="24"/>
  <c r="J24" i="24"/>
  <c r="D24" i="24"/>
  <c r="H8" i="24"/>
  <c r="F8" i="24"/>
  <c r="K8" i="24"/>
  <c r="J8" i="24"/>
  <c r="D8" i="24"/>
  <c r="H18" i="24"/>
  <c r="F18" i="24"/>
  <c r="D18" i="24"/>
  <c r="K18" i="24"/>
  <c r="J18" i="24"/>
  <c r="H28" i="24"/>
  <c r="F28" i="24"/>
  <c r="K28" i="24"/>
  <c r="J28" i="24"/>
  <c r="D28" i="24"/>
  <c r="J34" i="24"/>
  <c r="H34" i="24"/>
  <c r="F34" i="24"/>
  <c r="D34" i="24"/>
  <c r="K34" i="24"/>
  <c r="B45" i="24"/>
  <c r="B39" i="24"/>
  <c r="D21" i="24"/>
  <c r="J21" i="24"/>
  <c r="K21" i="24"/>
  <c r="H21" i="24"/>
  <c r="F29" i="24"/>
  <c r="D29" i="24"/>
  <c r="J29" i="24"/>
  <c r="K29" i="24"/>
  <c r="H29" i="24"/>
  <c r="I28" i="24"/>
  <c r="M28" i="24"/>
  <c r="E28" i="24"/>
  <c r="L28" i="24"/>
  <c r="G28" i="24"/>
  <c r="M19" i="24"/>
  <c r="E19" i="24"/>
  <c r="L19" i="24"/>
  <c r="I19" i="24"/>
  <c r="G19" i="24"/>
  <c r="I22" i="24"/>
  <c r="M22" i="24"/>
  <c r="E22" i="24"/>
  <c r="G22" i="24"/>
  <c r="L22" i="24"/>
  <c r="M35" i="24"/>
  <c r="E35" i="24"/>
  <c r="L35" i="24"/>
  <c r="I35" i="24"/>
  <c r="G35" i="24"/>
  <c r="C45" i="24"/>
  <c r="C39" i="24"/>
  <c r="M25" i="24"/>
  <c r="E25" i="24"/>
  <c r="L25" i="24"/>
  <c r="I25" i="24"/>
  <c r="G25" i="24"/>
  <c r="F21" i="24"/>
  <c r="I16" i="24"/>
  <c r="M16" i="24"/>
  <c r="E16" i="24"/>
  <c r="L16" i="24"/>
  <c r="G16" i="24"/>
  <c r="M29" i="24"/>
  <c r="E29" i="24"/>
  <c r="L29" i="24"/>
  <c r="I29" i="24"/>
  <c r="I32" i="24"/>
  <c r="M32" i="24"/>
  <c r="E32" i="24"/>
  <c r="G32" i="24"/>
  <c r="K53" i="24"/>
  <c r="J53" i="24"/>
  <c r="I53" i="24"/>
  <c r="K61" i="24"/>
  <c r="J61" i="24"/>
  <c r="I61" i="24"/>
  <c r="K69" i="24"/>
  <c r="J69" i="24"/>
  <c r="I69" i="24"/>
  <c r="B14" i="24"/>
  <c r="B6" i="24"/>
  <c r="H22" i="24"/>
  <c r="F22" i="24"/>
  <c r="D22" i="24"/>
  <c r="K22" i="24"/>
  <c r="J30" i="24"/>
  <c r="H30" i="24"/>
  <c r="F30" i="24"/>
  <c r="K30" i="24"/>
  <c r="D30" i="24"/>
  <c r="M23" i="24"/>
  <c r="E23" i="24"/>
  <c r="L23" i="24"/>
  <c r="I23" i="24"/>
  <c r="G23" i="24"/>
  <c r="I26" i="24"/>
  <c r="M26" i="24"/>
  <c r="E26" i="24"/>
  <c r="G26" i="24"/>
  <c r="L26" i="24"/>
  <c r="D17" i="24"/>
  <c r="J17" i="24"/>
  <c r="K17" i="24"/>
  <c r="H17" i="24"/>
  <c r="M7" i="24"/>
  <c r="E7" i="24"/>
  <c r="L7" i="24"/>
  <c r="I7" i="24"/>
  <c r="G7" i="24"/>
  <c r="M9" i="24"/>
  <c r="E9" i="24"/>
  <c r="L9" i="24"/>
  <c r="I9" i="24"/>
  <c r="G9" i="24"/>
  <c r="M17" i="24"/>
  <c r="E17" i="24"/>
  <c r="L17" i="24"/>
  <c r="I17" i="24"/>
  <c r="G17" i="24"/>
  <c r="I20" i="24"/>
  <c r="M20" i="24"/>
  <c r="E20" i="24"/>
  <c r="L20" i="24"/>
  <c r="G20" i="24"/>
  <c r="M33" i="24"/>
  <c r="E33" i="24"/>
  <c r="L33" i="24"/>
  <c r="I33" i="24"/>
  <c r="G33" i="24"/>
  <c r="G37" i="24"/>
  <c r="L37" i="24"/>
  <c r="M37" i="24"/>
  <c r="I37" i="24"/>
  <c r="E37" i="24"/>
  <c r="D25" i="24"/>
  <c r="J25" i="24"/>
  <c r="K25" i="24"/>
  <c r="H25" i="24"/>
  <c r="F33" i="24"/>
  <c r="D33" i="24"/>
  <c r="J33" i="24"/>
  <c r="K33" i="24"/>
  <c r="H33" i="24"/>
  <c r="I8" i="24"/>
  <c r="M8" i="24"/>
  <c r="E8" i="24"/>
  <c r="L8" i="24"/>
  <c r="G8" i="24"/>
  <c r="C14" i="24"/>
  <c r="C6" i="24"/>
  <c r="M27" i="24"/>
  <c r="E27" i="24"/>
  <c r="L27" i="24"/>
  <c r="I27" i="24"/>
  <c r="G27" i="24"/>
  <c r="I30" i="24"/>
  <c r="M30" i="24"/>
  <c r="E30" i="24"/>
  <c r="L30" i="24"/>
  <c r="G30" i="24"/>
  <c r="F17" i="24"/>
  <c r="D15" i="24"/>
  <c r="J15" i="24"/>
  <c r="K15" i="24"/>
  <c r="H15" i="24"/>
  <c r="F15" i="24"/>
  <c r="D23" i="24"/>
  <c r="J23" i="24"/>
  <c r="K23" i="24"/>
  <c r="H23" i="24"/>
  <c r="F23" i="24"/>
  <c r="M21" i="24"/>
  <c r="E21" i="24"/>
  <c r="L21" i="24"/>
  <c r="I21" i="24"/>
  <c r="G21" i="24"/>
  <c r="I24" i="24"/>
  <c r="M24" i="24"/>
  <c r="E24" i="24"/>
  <c r="L24" i="24"/>
  <c r="G24" i="24"/>
  <c r="L38" i="24"/>
  <c r="G38" i="24"/>
  <c r="I38" i="24"/>
  <c r="E38" i="24"/>
  <c r="G29" i="24"/>
  <c r="K57" i="24"/>
  <c r="J57" i="24"/>
  <c r="I57" i="24"/>
  <c r="K65" i="24"/>
  <c r="J65" i="24"/>
  <c r="I65" i="24"/>
  <c r="F31" i="24"/>
  <c r="D31" i="24"/>
  <c r="J31" i="24"/>
  <c r="K31" i="24"/>
  <c r="H31" i="24"/>
  <c r="D38" i="24"/>
  <c r="K38" i="24"/>
  <c r="J38" i="24"/>
  <c r="H38" i="24"/>
  <c r="F38" i="24"/>
  <c r="M15" i="24"/>
  <c r="E15" i="24"/>
  <c r="L15" i="24"/>
  <c r="I15" i="24"/>
  <c r="G15" i="24"/>
  <c r="I18" i="24"/>
  <c r="M18" i="24"/>
  <c r="E18" i="24"/>
  <c r="G18" i="24"/>
  <c r="L18" i="24"/>
  <c r="I34" i="24"/>
  <c r="M34" i="24"/>
  <c r="E34" i="24"/>
  <c r="G34" i="24"/>
  <c r="L34" i="24"/>
  <c r="K52" i="24"/>
  <c r="J52" i="24"/>
  <c r="K56" i="24"/>
  <c r="J56" i="24"/>
  <c r="K60" i="24"/>
  <c r="J60" i="24"/>
  <c r="K64" i="24"/>
  <c r="J64" i="24"/>
  <c r="K68" i="24"/>
  <c r="J68" i="24"/>
  <c r="I52" i="24"/>
  <c r="I56" i="24"/>
  <c r="I60" i="24"/>
  <c r="I64" i="24"/>
  <c r="I68" i="24"/>
  <c r="K51" i="24"/>
  <c r="J51" i="24"/>
  <c r="K55" i="24"/>
  <c r="J55" i="24"/>
  <c r="K59" i="24"/>
  <c r="J59" i="24"/>
  <c r="K63" i="24"/>
  <c r="J63" i="24"/>
  <c r="K67" i="24"/>
  <c r="J67" i="24"/>
  <c r="K77" i="24"/>
  <c r="I51" i="24"/>
  <c r="I55" i="24"/>
  <c r="I59" i="24"/>
  <c r="I63" i="24"/>
  <c r="I67" i="24"/>
  <c r="I79" i="24"/>
  <c r="H41" i="24"/>
  <c r="F41" i="24"/>
  <c r="D41" i="24"/>
  <c r="K41" i="24"/>
  <c r="H43" i="24"/>
  <c r="F43" i="24"/>
  <c r="D43" i="24"/>
  <c r="K43" i="24"/>
  <c r="K54" i="24"/>
  <c r="J54" i="24"/>
  <c r="K58" i="24"/>
  <c r="J58" i="24"/>
  <c r="K62" i="24"/>
  <c r="J62" i="24"/>
  <c r="K66" i="24"/>
  <c r="J66" i="24"/>
  <c r="I54" i="24"/>
  <c r="I58" i="24"/>
  <c r="I62" i="24"/>
  <c r="I66" i="24"/>
  <c r="J70" i="24"/>
  <c r="J71" i="24"/>
  <c r="J72" i="24"/>
  <c r="J73" i="24"/>
  <c r="J74" i="24"/>
  <c r="J75" i="24"/>
  <c r="H40" i="24"/>
  <c r="H42" i="24"/>
  <c r="H44" i="24"/>
  <c r="J40" i="24"/>
  <c r="J42" i="24"/>
  <c r="J44" i="24"/>
  <c r="G45" i="24" l="1"/>
  <c r="M45" i="24"/>
  <c r="E45" i="24"/>
  <c r="L45" i="24"/>
  <c r="I45" i="24"/>
  <c r="H6" i="24"/>
  <c r="F6" i="24"/>
  <c r="D6" i="24"/>
  <c r="K6" i="24"/>
  <c r="J6" i="24"/>
  <c r="H14" i="24"/>
  <c r="F14" i="24"/>
  <c r="D14" i="24"/>
  <c r="K14" i="24"/>
  <c r="J14" i="24"/>
  <c r="I6" i="24"/>
  <c r="M6" i="24"/>
  <c r="E6" i="24"/>
  <c r="G6" i="24"/>
  <c r="L6" i="24"/>
  <c r="I14" i="24"/>
  <c r="M14" i="24"/>
  <c r="E14" i="24"/>
  <c r="G14" i="24"/>
  <c r="L14" i="24"/>
  <c r="H39" i="24"/>
  <c r="F39" i="24"/>
  <c r="D39" i="24"/>
  <c r="K39" i="24"/>
  <c r="J39" i="24"/>
  <c r="J77" i="24"/>
  <c r="K79" i="24"/>
  <c r="K78" i="24"/>
  <c r="G39" i="24"/>
  <c r="L39" i="24"/>
  <c r="M39" i="24"/>
  <c r="I39" i="24"/>
  <c r="E39" i="24"/>
  <c r="H45" i="24"/>
  <c r="F45" i="24"/>
  <c r="D45" i="24"/>
  <c r="K45" i="24"/>
  <c r="J45" i="24"/>
  <c r="J79" i="24" l="1"/>
  <c r="J78" i="24"/>
  <c r="I78" i="24"/>
  <c r="I83" i="24" l="1"/>
  <c r="I82" i="24"/>
  <c r="I81" i="24"/>
</calcChain>
</file>

<file path=xl/sharedStrings.xml><?xml version="1.0" encoding="utf-8"?>
<sst xmlns="http://schemas.openxmlformats.org/spreadsheetml/2006/main" count="1858" uniqueCount="520">
  <si>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</si>
  <si>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</si>
  <si>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</si>
  <si>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</si>
  <si>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</si>
  <si>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</si>
  <si>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</si>
  <si>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</si>
  <si>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</si>
  <si>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</si>
  <si>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</si>
  <si>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</si>
  <si>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</si>
  <si>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Wittmund (03462)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</si>
  <si>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</si>
  <si>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</si>
  <si>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</si>
  <si>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</si>
  <si>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</si>
  <si>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</si>
  <si>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</si>
  <si>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</si>
  <si>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</si>
  <si>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</si>
  <si>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</si>
  <si>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</si>
  <si>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</si>
  <si>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</si>
  <si>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</si>
  <si>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</si>
  <si>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</si>
  <si>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</si>
  <si>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</si>
  <si>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</si>
  <si>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</si>
  <si>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</si>
  <si>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</si>
  <si>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</si>
  <si>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</si>
  <si>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</si>
  <si>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</si>
  <si>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</si>
  <si>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</si>
  <si>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</si>
  <si>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</si>
  <si>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</si>
  <si>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</si>
  <si>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</si>
  <si>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</si>
  <si>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</si>
  <si>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</si>
  <si>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</si>
  <si>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</si>
  <si>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</si>
  <si>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</si>
  <si>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</si>
  <si>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</si>
  <si>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</si>
  <si>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</si>
  <si>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</si>
  <si>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</si>
  <si>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</si>
  <si>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</si>
  <si>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</si>
  <si>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</si>
  <si>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</si>
  <si>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</si>
  <si>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</si>
  <si>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</si>
  <si>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</si>
  <si>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</si>
  <si>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</si>
  <si>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</si>
  <si>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</si>
  <si>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</si>
  <si>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</si>
  <si>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</si>
  <si>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</si>
  <si>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</si>
  <si>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</si>
  <si>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</si>
  <si>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</si>
  <si>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</si>
  <si>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</si>
  <si>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</si>
  <si>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</si>
  <si>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</si>
  <si>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</si>
  <si>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</si>
  <si>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</si>
  <si>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</si>
  <si>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</si>
  <si>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Wittmund (03462);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</si>
  <si>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</si>
  <si>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</si>
  <si>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</si>
  <si>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</si>
  <si>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</si>
  <si>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</si>
  <si>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</si>
  <si>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</si>
  <si>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</si>
  <si>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</si>
  <si>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</si>
  <si>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</si>
  <si>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</si>
  <si>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</si>
  <si>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</si>
  <si>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</si>
  <si>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</si>
  <si>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</si>
  <si>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</si>
  <si>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</si>
  <si>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</si>
  <si>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</si>
  <si>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</si>
  <si>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</si>
  <si>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</si>
  <si>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</si>
  <si>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</si>
  <si>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</si>
  <si>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</si>
  <si>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</si>
  <si>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</si>
  <si>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</si>
  <si>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</si>
  <si>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</si>
  <si>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</si>
  <si>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</si>
  <si>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</si>
  <si>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</si>
  <si>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</si>
  <si>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</si>
  <si>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</si>
  <si>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</si>
  <si>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</si>
  <si>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</si>
  <si>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</si>
  <si>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</si>
  <si>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</si>
  <si>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</si>
  <si>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</si>
  <si>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</si>
  <si>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</si>
  <si>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</si>
  <si>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</si>
  <si>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</si>
  <si>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</si>
  <si>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</si>
  <si>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</si>
  <si>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</si>
  <si>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</si>
  <si>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</si>
  <si>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</si>
  <si>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</si>
  <si>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</si>
  <si>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</si>
  <si>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</si>
  <si>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</si>
  <si>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</si>
  <si>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</si>
  <si>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</si>
  <si>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</si>
  <si>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</si>
  <si>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</si>
  <si>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</si>
  <si>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</si>
  <si>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</si>
  <si>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</si>
  <si>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</si>
  <si>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</si>
  <si>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</si>
  <si>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</si>
  <si>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</si>
  <si>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</si>
  <si>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</si>
  <si>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</si>
  <si>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</si>
  <si>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</si>
  <si>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</si>
  <si>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</si>
  <si>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</si>
  <si>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</si>
  <si>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Wittmund (03462)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</si>
  <si>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</si>
  <si>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</si>
  <si>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</si>
  <si>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</si>
  <si>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</si>
  <si>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</si>
  <si>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</si>
  <si>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</si>
  <si>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</si>
  <si>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</si>
  <si>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</si>
  <si>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</si>
  <si>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</si>
  <si>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</si>
  <si>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</si>
  <si>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</si>
  <si>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</si>
  <si>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</si>
  <si>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</si>
  <si>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</si>
  <si>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</si>
  <si>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</si>
  <si>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</si>
  <si>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</si>
  <si>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</si>
  <si>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</si>
  <si>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</si>
  <si>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</si>
  <si>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</si>
  <si>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</si>
  <si>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</si>
  <si>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</si>
  <si>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</si>
  <si>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</si>
  <si>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</si>
  <si>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</si>
  <si>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</si>
  <si>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</si>
  <si>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</si>
  <si>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</si>
  <si>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</si>
  <si>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</si>
  <si>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</si>
  <si>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</si>
  <si>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</si>
  <si>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</si>
  <si>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</si>
  <si>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</si>
  <si>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</si>
  <si>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</si>
  <si>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</si>
  <si>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</si>
  <si>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</si>
  <si>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</si>
  <si>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</si>
  <si>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</si>
  <si>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</si>
  <si>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</si>
  <si>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</si>
  <si>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</si>
  <si>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</si>
  <si>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</si>
  <si>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</si>
  <si>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</si>
  <si>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</si>
  <si>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</si>
  <si>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</si>
  <si>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</si>
  <si>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</si>
  <si>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</si>
  <si>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</si>
  <si>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</si>
  <si>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</si>
  <si>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</si>
  <si>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</si>
  <si>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</si>
  <si>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</si>
  <si>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</si>
  <si>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</si>
  <si>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</si>
  <si>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</si>
  <si>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</si>
  <si>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</si>
  <si>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</si>
  <si>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</si>
  <si>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</si>
  <si>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</si>
  <si>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</si>
  <si>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</si>
  <si>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</si>
  <si>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</si>
  <si>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</si>
  <si>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</si>
  <si>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</si>
  <si>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</si>
  <si>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</si>
  <si>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</si>
  <si>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</si>
  <si>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</si>
  <si>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</si>
  <si>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</si>
  <si>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</si>
  <si>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</si>
  <si>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</si>
  <si>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</si>
  <si>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</si>
  <si>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</si>
  <si>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</si>
  <si>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</si>
  <si>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</si>
  <si>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</si>
  <si>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</si>
  <si>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</si>
  <si>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</si>
  <si>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</si>
  <si>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</si>
  <si>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</si>
  <si>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</si>
  <si>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</si>
  <si>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</si>
  <si>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</si>
  <si>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</si>
  <si>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</si>
  <si>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</si>
  <si>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</si>
  <si>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</si>
  <si>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</si>
  <si>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</si>
  <si>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</si>
  <si>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</si>
  <si>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</si>
  <si>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</si>
  <si>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</si>
  <si>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</si>
  <si>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</si>
  <si>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</si>
  <si>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</si>
  <si>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</si>
  <si>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</si>
  <si>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</si>
  <si>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</si>
  <si>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</si>
  <si>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</si>
  <si>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</si>
  <si>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</si>
  <si>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</si>
  <si>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</si>
  <si>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</si>
  <si>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</si>
  <si>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</si>
  <si>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</si>
  <si>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</si>
  <si>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</si>
  <si>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</si>
  <si>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</si>
  <si>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</si>
  <si>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</si>
  <si>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</si>
  <si>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</si>
  <si>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</si>
  <si>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</si>
  <si>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</si>
  <si>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</si>
  <si>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</si>
  <si>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</si>
  <si>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</si>
  <si>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</si>
  <si>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</si>
  <si>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</si>
  <si>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</si>
  <si>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</si>
  <si>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</si>
  <si>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</si>
  <si>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</si>
  <si>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</si>
  <si>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</si>
  <si>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</si>
  <si>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</si>
  <si>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</si>
  <si>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</si>
  <si>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</si>
  <si>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</si>
  <si>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</si>
  <si>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</si>
  <si>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</si>
  <si>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</si>
  <si>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</si>
  <si>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</si>
  <si>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</si>
  <si>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Wittmund (03462);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</si>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</sst>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{11CF335B-7539-476F-8C25-E6C88AD54C27}</c15:txfldGUID>
                      <c15:f>Daten_Diagramme!$D$6</c15:f>
                      <c15:dlblFieldTableCache>
                        <c:ptCount val="1"/>
                        <c:pt idx="0">
                          <c:v>1.0</c:v>
                        </c:pt>
                      </c15:dlblFieldTableCache>
                    </c15:dlblFTEntry>
                  </c15:dlblFieldTable>
                  <c15:showDataLabelsRange val="0"/>
                </c:ext>
                <c:ext xmlns:c16="http://schemas.microsoft.com/office/drawing/2014/chart" uri="{C3380CC4-5D6E-409C-BE32-E72D297353CC}">
                  <c16:uniqueId val="{00000000-684C-4AB0-88FE-CE351CB48464}"/>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{B9295E69-6B8E-4D83-98A7-7B0CA34E0DD9}</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684C-4AB0-88FE-CE351CB4846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{C724FB2A-B209-42C5-8044-183219FB7AB8}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684C-4AB0-88FE-CE351CB4846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{3D284F39-0340-471E-9B3C-EFE023C016BD}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84C-4AB0-88FE-CE351CB4846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1.0096520193040386</c:v>
                </c:pt>
                <c:pt idx="1">
                  <c:v>1.4040057212208159</c:v>
                </c:pt>
                <c:pt idx="2">
                  <c:v>1.1186464311118853</c:v>
                </c:pt>
                <c:pt idx="3">
                  <c:v>1.0875687030768</c:v>
                </c:pt>
              </c:numCache>
            </c:numRef>
          </c:val>
          <c:extLst>
            <c:ext xmlns:c16="http://schemas.microsoft.com/office/drawing/2014/chart" uri="{C3380CC4-5D6E-409C-BE32-E72D297353CC}">
              <c16:uniqueId val="{00000004-684C-4AB0-88FE-CE351CB4846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{ABA688D6-DA79-4415-BA0D-5FF085BE5E7B}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84C-4AB0-88FE-CE351CB4846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{96916701-0C68-4785-8C3F-A7F14A9EED2B}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84C-4AB0-88FE-CE351CB4846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{C9103E8C-68B2-41CC-9C13-636652B3A2FF}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84C-4AB0-88FE-CE351CB4846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{F7D8047B-469A-4585-899B-85CFD57A6C35}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84C-4AB0-88FE-CE351CB4846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84C-4AB0-88FE-CE351CB4846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84C-4AB0-88FE-CE351CB4846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{ABA7CF88-C6D0-462E-9021-52810631AD79}</c15:txfldGUID>
                      <c15:f>Daten_Diagramme!$E$6</c15:f>
                      <c15:dlblFieldTableCache>
                        <c:ptCount val="1"/>
                        <c:pt idx="0">
                          <c:v>-3.5</c:v>
                        </c:pt>
                      </c15:dlblFieldTableCache>
                    </c15:dlblFTEntry>
                  </c15:dlblFieldTable>
                  <c15:showDataLabelsRange val="0"/>
                </c:ext>
                <c:ext xmlns:c16="http://schemas.microsoft.com/office/drawing/2014/chart" uri="{C3380CC4-5D6E-409C-BE32-E72D297353CC}">
                  <c16:uniqueId val="{00000000-7C7E-4202-8B86-B5C951B0F3B2}"/>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{B41FC76B-D0AE-4D5E-A4E8-4AA6A6BE53C9}</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7C7E-4202-8B86-B5C951B0F3B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{CB76BBB0-667C-4D44-B42B-C7392FC773CC}</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7C7E-4202-8B86-B5C951B0F3B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{F567BE19-49DD-4AB7-9026-EF32DD2953E0}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C7E-4202-8B86-B5C951B0F3B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-3.4917000572409846</c:v>
                </c:pt>
                <c:pt idx="1">
                  <c:v>-2.8801937126160149</c:v>
                </c:pt>
                <c:pt idx="2">
                  <c:v>-2.7637010795899166</c:v>
                </c:pt>
                <c:pt idx="3">
                  <c:v>-2.8655893304673015</c:v>
                </c:pt>
              </c:numCache>
            </c:numRef>
          </c:val>
          <c:extLst>
            <c:ext xmlns:c16="http://schemas.microsoft.com/office/drawing/2014/chart" uri="{C3380CC4-5D6E-409C-BE32-E72D297353CC}">
              <c16:uniqueId val="{00000004-7C7E-4202-8B86-B5C951B0F3B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{04024708-F86D-4FFF-B9A0-814584AAF0EB}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C7E-4202-8B86-B5C951B0F3B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{7A9E2D5D-DE4D-4CCA-BFC0-A8FD1687CBCB}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C7E-4202-8B86-B5C951B0F3B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{557DD3B7-5EA1-464C-A9D8-466FE640D105}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C7E-4202-8B86-B5C951B0F3B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{E58F98D9-A1E5-4947-9BF2-97CA622FC4FB}</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C7E-4202-8B86-B5C951B0F3B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C7E-4202-8B86-B5C951B0F3B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C7E-4202-8B86-B5C951B0F3B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{314FF51F-FF6D-49F9-90B5-68A042C8D2D9}</c15:txfldGUID>
                      <c15:f>Daten_Diagramme!$D$14</c15:f>
                      <c15:dlblFieldTableCache>
                        <c:ptCount val="1"/>
                        <c:pt idx="0">
                          <c:v>1.0</c:v>
                        </c:pt>
                      </c15:dlblFieldTableCache>
                    </c15:dlblFTEntry>
                  </c15:dlblFieldTable>
                  <c15:showDataLabelsRange val="0"/>
                </c:ext>
                <c:ext xmlns:c16="http://schemas.microsoft.com/office/drawing/2014/chart" uri="{C3380CC4-5D6E-409C-BE32-E72D297353CC}">
                  <c16:uniqueId val="{00000000-4B03-4EC0-ADF4-FFB5E33859CF}"/>
                </c:ext>
              </c:extLst>
            </c:dLbl>
            <c:dLbl>
              <c:idx val="1"/>
              <c:tx>
                <c:strRef>
                  <c:f>Daten_Diagramme!$D$15</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{0B74F24B-1F37-42D2-860C-783F89DE5EAE}</c15:txfldGUID>
                      <c15:f>Daten_Diagramme!$D$15</c15:f>
                      <c15:dlblFieldTableCache>
                        <c:ptCount val="1"/>
                        <c:pt idx="0">
                          <c:v>-5.8</c:v>
                        </c:pt>
                      </c15:dlblFieldTableCache>
                    </c15:dlblFTEntry>
                  </c15:dlblFieldTable>
                  <c15:showDataLabelsRange val="0"/>
                </c:ext>
                <c:ext xmlns:c16="http://schemas.microsoft.com/office/drawing/2014/chart" uri="{C3380CC4-5D6E-409C-BE32-E72D297353CC}">
                  <c16:uniqueId val="{00000001-4B03-4EC0-ADF4-FFB5E33859CF}"/>
                </c:ext>
              </c:extLst>
            </c:dLbl>
            <c:dLbl>
              <c:idx val="2"/>
              <c:tx>
                <c:strRef>
                  <c:f>Daten_Diagramme!$D$16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{A94ACEEE-11D3-41CE-9E81-3BE5DEF66830}</c15:txfldGUID>
                      <c15:f>Daten_Diagramme!$D$16</c15:f>
                      <c15:dlblFieldTableCache>
                        <c:ptCount val="1"/>
                        <c:pt idx="0">
                          <c:v>0.4</c:v>
                        </c:pt>
                      </c15:dlblFieldTableCache>
                    </c15:dlblFTEntry>
                  </c15:dlblFieldTable>
                  <c15:showDataLabelsRange val="0"/>
                </c:ext>
                <c:ext xmlns:c16="http://schemas.microsoft.com/office/drawing/2014/chart" uri="{C3380CC4-5D6E-409C-BE32-E72D297353CC}">
                  <c16:uniqueId val="{00000002-4B03-4EC0-ADF4-FFB5E33859CF}"/>
                </c:ext>
              </c:extLst>
            </c:dLbl>
            <c:dLbl>
              <c:idx val="3"/>
              <c:tx>
                <c:strRef>
                  <c:f>Daten_Diagramme!$D$17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{872DC7B3-F9F9-4F85-9E46-5F96F65CF02D}</c15:txfldGUID>
                      <c15:f>Daten_Diagramme!$D$17</c15:f>
                      <c15:dlblFieldTableCache>
                        <c:ptCount val="1"/>
                        <c:pt idx="0">
                          <c:v>-4.6</c:v>
                        </c:pt>
                      </c15:dlblFieldTableCache>
                    </c15:dlblFTEntry>
                  </c15:dlblFieldTable>
                  <c15:showDataLabelsRange val="0"/>
                </c:ext>
                <c:ext xmlns:c16="http://schemas.microsoft.com/office/drawing/2014/chart" uri="{C3380CC4-5D6E-409C-BE32-E72D297353CC}">
                  <c16:uniqueId val="{00000003-4B03-4EC0-ADF4-FFB5E33859CF}"/>
                </c:ext>
              </c:extLst>
            </c:dLbl>
            <c:dLbl>
              <c:idx val="4"/>
              <c:tx>
                <c:strRef>
                  <c:f>Daten_Diagramme!$D$18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{EE3002C5-2008-4D0F-B392-35D8F2292A81}</c15:txfldGUID>
                      <c15:f>Daten_Diagramme!$D$18</c15:f>
                      <c15:dlblFieldTableCache>
                        <c:ptCount val="1"/>
                        <c:pt idx="0">
                          <c:v>-5.1</c:v>
                        </c:pt>
                      </c15:dlblFieldTableCache>
                    </c15:dlblFTEntry>
                  </c15:dlblFieldTable>
                  <c15:showDataLabelsRange val="0"/>
                </c:ext>
                <c:ext xmlns:c16="http://schemas.microsoft.com/office/drawing/2014/chart" uri="{C3380CC4-5D6E-409C-BE32-E72D297353CC}">
                  <c16:uniqueId val="{00000004-4B03-4EC0-ADF4-FFB5E33859CF}"/>
                </c:ext>
              </c:extLst>
            </c:dLbl>
            <c:dLbl>
              <c:idx val="5"/>
              <c:tx>
                <c:strRef>
                  <c:f>Daten_Diagramme!$D$19</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{6FF184C2-ACD7-4F6F-AABF-91C62596C917}</c15:txfldGUID>
                      <c15:f>Daten_Diagramme!$D$19</c15:f>
                      <c15:dlblFieldTableCache>
                        <c:ptCount val="1"/>
                        <c:pt idx="0">
                          <c:v>-7.6</c:v>
                        </c:pt>
                      </c15:dlblFieldTableCache>
                    </c15:dlblFTEntry>
                  </c15:dlblFieldTable>
                  <c15:showDataLabelsRange val="0"/>
                </c:ext>
                <c:ext xmlns:c16="http://schemas.microsoft.com/office/drawing/2014/chart" uri="{C3380CC4-5D6E-409C-BE32-E72D297353CC}">
                  <c16:uniqueId val="{00000005-4B03-4EC0-ADF4-FFB5E33859CF}"/>
                </c:ext>
              </c:extLst>
            </c:dLbl>
            <c:dLbl>
              <c:idx val="6"/>
              <c:tx>
                <c:strRef>
                  <c:f>Daten_Diagramme!$D$20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{2A21CA20-86FE-46F2-B3CB-1A320422E2A2}</c15:txfldGUID>
                      <c15:f>Daten_Diagramme!$D$20</c15:f>
                      <c15:dlblFieldTableCache>
                        <c:ptCount val="1"/>
                        <c:pt idx="0">
                          <c:v>-1.7</c:v>
                        </c:pt>
                      </c15:dlblFieldTableCache>
                    </c15:dlblFTEntry>
                  </c15:dlblFieldTable>
                  <c15:showDataLabelsRange val="0"/>
                </c:ext>
                <c:ext xmlns:c16="http://schemas.microsoft.com/office/drawing/2014/chart" uri="{C3380CC4-5D6E-409C-BE32-E72D297353CC}">
                  <c16:uniqueId val="{00000006-4B03-4EC0-ADF4-FFB5E33859CF}"/>
                </c:ext>
              </c:extLst>
            </c:dLbl>
            <c:dLbl>
              <c:idx val="7"/>
              <c:tx>
                <c:strRef>
                  <c:f>Daten_Diagramme!$D$21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{7A504E82-2AC0-4F01-BCB5-F549FB483879}</c15:txfldGUID>
                      <c15:f>Daten_Diagramme!$D$21</c15:f>
                      <c15:dlblFieldTableCache>
                        <c:ptCount val="1"/>
                        <c:pt idx="0">
                          <c:v>3.7</c:v>
                        </c:pt>
                      </c15:dlblFieldTableCache>
                    </c15:dlblFTEntry>
                  </c15:dlblFieldTable>
                  <c15:showDataLabelsRange val="0"/>
                </c:ext>
                <c:ext xmlns:c16="http://schemas.microsoft.com/office/drawing/2014/chart" uri="{C3380CC4-5D6E-409C-BE32-E72D297353CC}">
                  <c16:uniqueId val="{00000007-4B03-4EC0-ADF4-FFB5E33859CF}"/>
                </c:ext>
              </c:extLst>
            </c:dLbl>
            <c:dLbl>
              <c:idx val="8"/>
              <c:tx>
                <c:strRef>
                  <c:f>Daten_Diagramme!$D$22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{A379CC9F-115E-416B-A97C-119CC0DE3E21}</c15:txfldGUID>
                      <c15:f>Daten_Diagramme!$D$22</c15:f>
                      <c15:dlblFieldTableCache>
                        <c:ptCount val="1"/>
                        <c:pt idx="0">
                          <c:v>1.6</c:v>
                        </c:pt>
                      </c15:dlblFieldTableCache>
                    </c15:dlblFTEntry>
                  </c15:dlblFieldTable>
                  <c15:showDataLabelsRange val="0"/>
                </c:ext>
                <c:ext xmlns:c16="http://schemas.microsoft.com/office/drawing/2014/chart" uri="{C3380CC4-5D6E-409C-BE32-E72D297353CC}">
                  <c16:uniqueId val="{00000008-4B03-4EC0-ADF4-FFB5E33859CF}"/>
                </c:ext>
              </c:extLst>
            </c:dLbl>
            <c:dLbl>
              <c:idx val="9"/>
              <c:tx>
                <c:strRef>
                  <c:f>Daten_Diagramme!$D$23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{B8318E06-07DC-41FD-91E3-E08BB9977258}</c15:txfldGUID>
                      <c15:f>Daten_Diagramme!$D$23</c15:f>
                      <c15:dlblFieldTableCache>
                        <c:ptCount val="1"/>
                        <c:pt idx="0">
                          <c:v>1.0</c:v>
                        </c:pt>
                      </c15:dlblFieldTableCache>
                    </c15:dlblFTEntry>
                  </c15:dlblFieldTable>
                  <c15:showDataLabelsRange val="0"/>
                </c:ext>
                <c:ext xmlns:c16="http://schemas.microsoft.com/office/drawing/2014/chart" uri="{C3380CC4-5D6E-409C-BE32-E72D297353CC}">
                  <c16:uniqueId val="{00000009-4B03-4EC0-ADF4-FFB5E33859CF}"/>
                </c:ext>
              </c:extLst>
            </c:dLbl>
            <c:dLbl>
              <c:idx val="10"/>
              <c:tx>
                <c:strRef>
                  <c:f>Daten_Diagramme!$D$24</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{72E168D3-A437-487E-9FAA-A1E931606358}</c15:txfldGUID>
                      <c15:f>Daten_Diagramme!$D$24</c15:f>
                      <c15:dlblFieldTableCache>
                        <c:ptCount val="1"/>
                        <c:pt idx="0">
                          <c:v>-5.0</c:v>
                        </c:pt>
                      </c15:dlblFieldTableCache>
                    </c15:dlblFTEntry>
                  </c15:dlblFieldTable>
                  <c15:showDataLabelsRange val="0"/>
                </c:ext>
                <c:ext xmlns:c16="http://schemas.microsoft.com/office/drawing/2014/chart" uri="{C3380CC4-5D6E-409C-BE32-E72D297353CC}">
                  <c16:uniqueId val="{0000000A-4B03-4EC0-ADF4-FFB5E33859CF}"/>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{D65AFE8B-23A7-4E05-B9D2-BB846BCEF457}</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4B03-4EC0-ADF4-FFB5E33859CF}"/>
                </c:ext>
              </c:extLst>
            </c:dLbl>
            <c:dLbl>
              <c:idx val="12"/>
              <c:tx>
                <c:strRef>
                  <c:f>Daten_Diagramme!$D$26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{ABADF6F7-B0E0-415A-8067-C0A1B64A2B0B}</c15:txfldGUID>
                      <c15:f>Daten_Diagramme!$D$26</c15:f>
                      <c15:dlblFieldTableCache>
                        <c:ptCount val="1"/>
                        <c:pt idx="0">
                          <c:v>-2.9</c:v>
                        </c:pt>
                      </c15:dlblFieldTableCache>
                    </c15:dlblFTEntry>
                  </c15:dlblFieldTable>
                  <c15:showDataLabelsRange val="0"/>
                </c:ext>
                <c:ext xmlns:c16="http://schemas.microsoft.com/office/drawing/2014/chart" uri="{C3380CC4-5D6E-409C-BE32-E72D297353CC}">
                  <c16:uniqueId val="{0000000C-4B03-4EC0-ADF4-FFB5E33859CF}"/>
                </c:ext>
              </c:extLst>
            </c:dLbl>
            <c:dLbl>
              <c:idx val="13"/>
              <c:tx>
                <c:strRef>
                  <c:f>Daten_Diagramme!$D$27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{8A1CEEDF-188A-458A-A64D-2BE8A5C1C38A}</c15:txfldGUID>
                      <c15:f>Daten_Diagramme!$D$27</c15:f>
                      <c15:dlblFieldTableCache>
                        <c:ptCount val="1"/>
                        <c:pt idx="0">
                          <c:v>2.2</c:v>
                        </c:pt>
                      </c15:dlblFieldTableCache>
                    </c15:dlblFTEntry>
                  </c15:dlblFieldTable>
                  <c15:showDataLabelsRange val="0"/>
                </c:ext>
                <c:ext xmlns:c16="http://schemas.microsoft.com/office/drawing/2014/chart" uri="{C3380CC4-5D6E-409C-BE32-E72D297353CC}">
                  <c16:uniqueId val="{0000000D-4B03-4EC0-ADF4-FFB5E33859CF}"/>
                </c:ext>
              </c:extLst>
            </c:dLbl>
            <c:dLbl>
              <c:idx val="14"/>
              <c:tx>
                <c:strRef>
                  <c:f>Daten_Diagramme!$D$28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{8B3F372F-016A-4576-B0D6-DDE43992B35E}</c15:txfldGUID>
                      <c15:f>Daten_Diagramme!$D$28</c15:f>
                      <c15:dlblFieldTableCache>
                        <c:ptCount val="1"/>
                        <c:pt idx="0">
                          <c:v>5.6</c:v>
                        </c:pt>
                      </c15:dlblFieldTableCache>
                    </c15:dlblFTEntry>
                  </c15:dlblFieldTable>
                  <c15:showDataLabelsRange val="0"/>
                </c:ext>
                <c:ext xmlns:c16="http://schemas.microsoft.com/office/drawing/2014/chart" uri="{C3380CC4-5D6E-409C-BE32-E72D297353CC}">
                  <c16:uniqueId val="{0000000E-4B03-4EC0-ADF4-FFB5E33859CF}"/>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{E6E6A384-2834-4E3F-B807-865CB4254DFA}</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4B03-4EC0-ADF4-FFB5E33859CF}"/>
                </c:ext>
              </c:extLst>
            </c:dLbl>
            <c:dLbl>
              <c:idx val="16"/>
              <c:tx>
                <c:strRef>
                  <c:f>Daten_Diagramme!$D$30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{818CECCB-C975-459E-9053-AB221EA37EC3}</c15:txfldGUID>
                      <c15:f>Daten_Diagramme!$D$30</c15:f>
                      <c15:dlblFieldTableCache>
                        <c:ptCount val="1"/>
                        <c:pt idx="0">
                          <c:v>3.3</c:v>
                        </c:pt>
                      </c15:dlblFieldTableCache>
                    </c15:dlblFTEntry>
                  </c15:dlblFieldTable>
                  <c15:showDataLabelsRange val="0"/>
                </c:ext>
                <c:ext xmlns:c16="http://schemas.microsoft.com/office/drawing/2014/chart" uri="{C3380CC4-5D6E-409C-BE32-E72D297353CC}">
                  <c16:uniqueId val="{00000010-4B03-4EC0-ADF4-FFB5E33859CF}"/>
                </c:ext>
              </c:extLst>
            </c:dLbl>
            <c:dLbl>
              <c:idx val="17"/>
              <c:tx>
                <c:strRef>
                  <c:f>Daten_Diagramme!$D$31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{20C6B1C1-892A-4B42-AFAE-251C56FEFD35}</c15:txfldGUID>
                      <c15:f>Daten_Diagramme!$D$31</c15:f>
                      <c15:dlblFieldTableCache>
                        <c:ptCount val="1"/>
                        <c:pt idx="0">
                          <c:v>3.6</c:v>
                        </c:pt>
                      </c15:dlblFieldTableCache>
                    </c15:dlblFTEntry>
                  </c15:dlblFieldTable>
                  <c15:showDataLabelsRange val="0"/>
                </c:ext>
                <c:ext xmlns:c16="http://schemas.microsoft.com/office/drawing/2014/chart" uri="{C3380CC4-5D6E-409C-BE32-E72D297353CC}">
                  <c16:uniqueId val="{00000011-4B03-4EC0-ADF4-FFB5E33859CF}"/>
                </c:ext>
              </c:extLst>
            </c:dLbl>
            <c:dLbl>
              <c:idx val="18"/>
              <c:tx>
                <c:strRef>
                  <c:f>Daten_Diagramme!$D$32</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{15F395AC-78B0-44FD-946A-2198AB48EC0D}</c15:txfldGUID>
                      <c15:f>Daten_Diagramme!$D$32</c15:f>
                      <c15:dlblFieldTableCache>
                        <c:ptCount val="1"/>
                        <c:pt idx="0">
                          <c:v>8.2</c:v>
                        </c:pt>
                      </c15:dlblFieldTableCache>
                    </c15:dlblFTEntry>
                  </c15:dlblFieldTable>
                  <c15:showDataLabelsRange val="0"/>
                </c:ext>
                <c:ext xmlns:c16="http://schemas.microsoft.com/office/drawing/2014/chart" uri="{C3380CC4-5D6E-409C-BE32-E72D297353CC}">
                  <c16:uniqueId val="{00000012-4B03-4EC0-ADF4-FFB5E33859CF}"/>
                </c:ext>
              </c:extLst>
            </c:dLbl>
            <c:dLbl>
              <c:idx val="19"/>
              <c:tx>
                <c:strRef>
                  <c:f>Daten_Diagramme!$D$33</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{12897FDF-7086-4D03-AA0F-E75C6F371F5A}</c15:txfldGUID>
                      <c15:f>Daten_Diagramme!$D$33</c15:f>
                      <c15:dlblFieldTableCache>
                        <c:ptCount val="1"/>
                        <c:pt idx="0">
                          <c:v>-0.1</c:v>
                        </c:pt>
                      </c15:dlblFieldTableCache>
                    </c15:dlblFTEntry>
                  </c15:dlblFieldTable>
                  <c15:showDataLabelsRange val="0"/>
                </c:ext>
                <c:ext xmlns:c16="http://schemas.microsoft.com/office/drawing/2014/chart" uri="{C3380CC4-5D6E-409C-BE32-E72D297353CC}">
                  <c16:uniqueId val="{00000013-4B03-4EC0-ADF4-FFB5E33859CF}"/>
                </c:ext>
              </c:extLst>
            </c:dLbl>
            <c:dLbl>
              <c:idx val="20"/>
              <c:tx>
                <c:strRef>
                  <c:f>Daten_Diagramme!$D$34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{B50FDF85-244A-4A98-84F0-600330136A23}</c15:txfldGUID>
                      <c15:f>Daten_Diagramme!$D$34</c15:f>
                      <c15:dlblFieldTableCache>
                        <c:ptCount val="1"/>
                        <c:pt idx="0">
                          <c:v>2.6</c:v>
                        </c:pt>
                      </c15:dlblFieldTableCache>
                    </c15:dlblFTEntry>
                  </c15:dlblFieldTable>
                  <c15:showDataLabelsRange val="0"/>
                </c:ext>
                <c:ext xmlns:c16="http://schemas.microsoft.com/office/drawing/2014/chart" uri="{C3380CC4-5D6E-409C-BE32-E72D297353CC}">
                  <c16:uniqueId val="{00000014-4B03-4EC0-ADF4-FFB5E33859CF}"/>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{ABC01B86-3E5E-4041-B6BD-ABCA5A3F3682}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4B03-4EC0-ADF4-FFB5E33859C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{E545C0C6-54DC-41A3-B4AB-C8DA9D3B1DCA}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B03-4EC0-ADF4-FFB5E33859CF}"/>
                </c:ext>
              </c:extLst>
            </c:dLbl>
            <c:dLbl>
              <c:idx val="23"/>
              <c:tx>
                <c:strRef>
                  <c:f>Daten_Diagramme!$D$37</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{6020CB00-5354-47C8-B810-99041B68192C}</c15:txfldGUID>
                      <c15:f>Daten_Diagramme!$D$37</c15:f>
                      <c15:dlblFieldTableCache>
                        <c:ptCount val="1"/>
                        <c:pt idx="0">
                          <c:v>-5.8</c:v>
                        </c:pt>
                      </c15:dlblFieldTableCache>
                    </c15:dlblFTEntry>
                  </c15:dlblFieldTable>
                  <c15:showDataLabelsRange val="0"/>
                </c:ext>
                <c:ext xmlns:c16="http://schemas.microsoft.com/office/drawing/2014/chart" uri="{C3380CC4-5D6E-409C-BE32-E72D297353CC}">
                  <c16:uniqueId val="{00000017-4B03-4EC0-ADF4-FFB5E33859CF}"/>
                </c:ext>
              </c:extLst>
            </c:dLbl>
            <c:dLbl>
              <c:idx val="24"/>
              <c:layout>
                <c:manualLayout>
                  <c:x val="4.7769028871392123E-3"/>
                  <c:y val="-4.6876052205785108E-5"/>
                </c:manualLayout>
              </c:layout>
              <c:tx>
                <c:strRef>
                  <c:f>Daten_Diagramme!$D$38</c:f>
                  <c:strCache>
                    <c:ptCount val="1"/>
                    <c:pt idx="0">
                      <c:v>-0.7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{3F3DE8B1-1E91-4A27-9183-0276BD600653}</c15:txfldGUID>
                      <c15:f>Daten_Diagramme!$D$38</c15:f>
                      <c15:dlblFieldTableCache>
                        <c:ptCount val="1"/>
                        <c:pt idx="0">
                          <c:v>-0.7</c:v>
                        </c:pt>
                      </c15:dlblFieldTableCache>
                    </c15:dlblFTEntry>
                  </c15:dlblFieldTable>
                  <c15:showDataLabelsRange val="0"/>
                </c:ext>
                <c:ext xmlns:c16="http://schemas.microsoft.com/office/drawing/2014/chart" uri="{C3380CC4-5D6E-409C-BE32-E72D297353CC}">
                  <c16:uniqueId val="{00000018-4B03-4EC0-ADF4-FFB5E33859CF}"/>
                </c:ext>
              </c:extLst>
            </c:dLbl>
            <c:dLbl>
              <c:idx val="25"/>
              <c:tx>
                <c:strRef>
                  <c:f>Daten_Diagramme!$D$39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{4936B5A9-9231-45C9-BCF1-6BBD0EF2C43C}</c15:txfldGUID>
                      <c15:f>Daten_Diagramme!$D$39</c15:f>
                      <c15:dlblFieldTableCache>
                        <c:ptCount val="1"/>
                        <c:pt idx="0">
                          <c:v>1.8</c:v>
                        </c:pt>
                      </c15:dlblFieldTableCache>
                    </c15:dlblFTEntry>
                  </c15:dlblFieldTable>
                  <c15:showDataLabelsRange val="0"/>
                </c:ext>
                <c:ext xmlns:c16="http://schemas.microsoft.com/office/drawing/2014/chart" uri="{C3380CC4-5D6E-409C-BE32-E72D297353CC}">
                  <c16:uniqueId val="{00000019-4B03-4EC0-ADF4-FFB5E33859C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{5E26A39B-2499-40F4-A7A7-ECA97B2DF689}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B03-4EC0-ADF4-FFB5E33859C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{B4211350-543E-405F-9AF2-48D0EA1DAC19}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B03-4EC0-ADF4-FFB5E33859C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{84B4ADED-8BE9-4F02-A077-77BF647C0756}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B03-4EC0-ADF4-FFB5E33859C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{268E7647-079C-46B2-BCDA-FA1F92FE3DB7}</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B03-4EC0-ADF4-FFB5E33859C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{06C82B14-4D59-4CE9-87DB-D1E334F5CEC8}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B03-4EC0-ADF4-FFB5E33859CF}"/>
                </c:ext>
              </c:extLst>
            </c:dLbl>
            <c:dLbl>
              <c:idx val="31"/>
              <c:tx>
                <c:strRef>
                  <c:f>Daten_Diagramme!$D$45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{C1FA5380-676C-4C87-8CBF-19802E7C3AE8}</c15:txfldGUID>
                      <c15:f>Daten_Diagramme!$D$45</c15:f>
                      <c15:dlblFieldTableCache>
                        <c:ptCount val="1"/>
                        <c:pt idx="0">
                          <c:v>1.8</c:v>
                        </c:pt>
                      </c15:dlblFieldTableCache>
                    </c15:dlblFTEntry>
                  </c15:dlblFieldTable>
                  <c15:showDataLabelsRange val="0"/>
                </c:ext>
                <c:ext xmlns:c16="http://schemas.microsoft.com/office/drawing/2014/chart" uri="{C3380CC4-5D6E-409C-BE32-E72D297353CC}">
                  <c16:uniqueId val="{0000001F-4B03-4EC0-ADF4-FFB5E33859C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1.0096520193040386</c:v>
                </c:pt>
                <c:pt idx="1">
                  <c:v>-5.8426966292134832</c:v>
                </c:pt>
                <c:pt idx="2">
                  <c:v>0.44642857142857145</c:v>
                </c:pt>
                <c:pt idx="3">
                  <c:v>-4.6458923512747878</c:v>
                </c:pt>
                <c:pt idx="4">
                  <c:v>-5.1094890510948909</c:v>
                </c:pt>
                <c:pt idx="5">
                  <c:v>-7.6205287713841372</c:v>
                </c:pt>
                <c:pt idx="6">
                  <c:v>-1.6877637130801688</c:v>
                </c:pt>
                <c:pt idx="7">
                  <c:v>3.6769533814839135</c:v>
                </c:pt>
                <c:pt idx="8">
                  <c:v>1.5947467166979361</c:v>
                </c:pt>
                <c:pt idx="9">
                  <c:v>1.0123734533183353</c:v>
                </c:pt>
                <c:pt idx="10">
                  <c:v>-4.9504950495049505</c:v>
                </c:pt>
                <c:pt idx="11">
                  <c:v>0</c:v>
                </c:pt>
                <c:pt idx="12">
                  <c:v>-2.9082774049217002</c:v>
                </c:pt>
                <c:pt idx="13">
                  <c:v>2.2336769759450172</c:v>
                </c:pt>
                <c:pt idx="14">
                  <c:v>5.6092843326885884</c:v>
                </c:pt>
                <c:pt idx="15">
                  <c:v>0</c:v>
                </c:pt>
                <c:pt idx="16">
                  <c:v>3.2882011605415862</c:v>
                </c:pt>
                <c:pt idx="17">
                  <c:v>3.5567715458276332</c:v>
                </c:pt>
                <c:pt idx="18">
                  <c:v>8.2413539367181752</c:v>
                </c:pt>
                <c:pt idx="19">
                  <c:v>-9.8425196850393706E-2</c:v>
                </c:pt>
                <c:pt idx="20">
                  <c:v>2.5540275049115913</c:v>
                </c:pt>
                <c:pt idx="21">
                  <c:v>0</c:v>
                </c:pt>
                <c:pt idx="23">
                  <c:v>-5.8426966292134832</c:v>
                </c:pt>
                <c:pt idx="24">
                  <c:v>-0.71184510250569477</c:v>
                </c:pt>
                <c:pt idx="25">
                  <c:v>1.7810194215927402</c:v>
                </c:pt>
              </c:numCache>
            </c:numRef>
          </c:val>
          <c:extLst>
            <c:ext xmlns:c16="http://schemas.microsoft.com/office/drawing/2014/chart" uri="{C3380CC4-5D6E-409C-BE32-E72D297353CC}">
              <c16:uniqueId val="{00000020-4B03-4EC0-ADF4-FFB5E33859C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{F7159DF0-E75B-4B04-B957-E0FB6E5BD20E}</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B03-4EC0-ADF4-FFB5E33859C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{906D22F8-E338-44A8-864B-30F0608DDFCB}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B03-4EC0-ADF4-FFB5E33859C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{73FB2F0C-A8CB-45BF-8F63-96BF5093E917}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B03-4EC0-ADF4-FFB5E33859C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{AE18B1FE-3473-449F-BBED-01EC92AF10EC}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B03-4EC0-ADF4-FFB5E33859C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{9424C29D-6AAA-4A5F-AA80-7091AA43E9E6}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B03-4EC0-ADF4-FFB5E33859C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{755CEFAD-F2E5-455A-8EC3-9EE33D0D6CF3}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B03-4EC0-ADF4-FFB5E33859C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{A864E18F-0CDA-46A9-9FB4-35563DF6E165}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B03-4EC0-ADF4-FFB5E33859C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{614D1DE8-8352-4C12-898D-7FE776854754}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B03-4EC0-ADF4-FFB5E33859C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{4BB73E1A-AB09-41ED-AB73-D11B1E54791C}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B03-4EC0-ADF4-FFB5E33859C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{30ADCAB8-DF3C-4FC9-92ED-C4885B4B0032}</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B03-4EC0-ADF4-FFB5E33859C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{02C2360A-A9D8-4A1E-A160-099CF0711C89}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B03-4EC0-ADF4-FFB5E33859C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{B0DCBF81-9CBB-421F-BA05-2EDE03847D66}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B03-4EC0-ADF4-FFB5E33859C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{78683F8E-598B-4FB0-9FC4-30C2BFDB5648}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B03-4EC0-ADF4-FFB5E33859C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{4DCF4B86-F2C2-4DE1-B6D5-6B4F14E1B419}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B03-4EC0-ADF4-FFB5E33859C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{92EC360D-97DD-479A-B7E2-2904ACC7324A}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B03-4EC0-ADF4-FFB5E33859C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{0D967173-FC15-48C3-82FE-EDC5DD45B2AC}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B03-4EC0-ADF4-FFB5E33859C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{09B84395-A129-4040-A92A-0A393BD0B020}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B03-4EC0-ADF4-FFB5E33859C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{09ADB576-F294-4832-A1EA-B34A39CB736B}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B03-4EC0-ADF4-FFB5E33859C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{2573AC93-7FCE-40DC-A56D-974C798D0393}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B03-4EC0-ADF4-FFB5E33859C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{0221542A-ECAC-46A3-8081-E713C1AAE432}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B03-4EC0-ADF4-FFB5E33859C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{B2CB65EB-D1E6-4DE5-8210-95A0E5C56C27}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B03-4EC0-ADF4-FFB5E33859C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{52A5AFE4-BBD5-4EBA-9B9B-ADDD0EDE712D}</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B03-4EC0-ADF4-FFB5E33859C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{C498CB68-F7A4-466C-A15F-AC1EDC774AA2}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B03-4EC0-ADF4-FFB5E33859C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{0189A6D2-661E-4450-83AD-4648440FDE39}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B03-4EC0-ADF4-FFB5E33859C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{CEC99EE8-BD8E-49DF-9E7C-1FF75588376C}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B03-4EC0-ADF4-FFB5E33859C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{1735A482-CF42-40D8-A9A6-9A90ADAF09ED}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B03-4EC0-ADF4-FFB5E33859C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{9CD7D784-455C-4764-8D05-B563C6C0716A}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B03-4EC0-ADF4-FFB5E33859C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{356C3CA6-F565-400B-8E05-E8EF00928394}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B03-4EC0-ADF4-FFB5E33859C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{AFA56BED-F359-4580-A725-E8326513A6B7}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B03-4EC0-ADF4-FFB5E33859C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{926572B1-60E1-4C95-8A6E-2A6598B4DBBC}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B03-4EC0-ADF4-FFB5E33859C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{D932FEC4-1FE1-488E-A37A-6085C7FDB4ED}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B03-4EC0-ADF4-FFB5E33859C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{AEBB8839-74AE-4AA9-8114-37C750BF1A39}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B03-4EC0-ADF4-FFB5E33859C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B03-4EC0-ADF4-FFB5E33859C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B03-4EC0-ADF4-FFB5E33859C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{FDC0497F-EDB0-41F5-B0E0-F37B2CE5BB19}</c15:txfldGUID>
                      <c15:f>Daten_Diagramme!$E$14</c15:f>
                      <c15:dlblFieldTableCache>
                        <c:ptCount val="1"/>
                        <c:pt idx="0">
                          <c:v>-3.5</c:v>
                        </c:pt>
                      </c15:dlblFieldTableCache>
                    </c15:dlblFTEntry>
                  </c15:dlblFieldTable>
                  <c15:showDataLabelsRange val="0"/>
                </c:ext>
                <c:ext xmlns:c16="http://schemas.microsoft.com/office/drawing/2014/chart" uri="{C3380CC4-5D6E-409C-BE32-E72D297353CC}">
                  <c16:uniqueId val="{00000000-6F01-4393-BA1D-79B337FE7B05}"/>
                </c:ext>
              </c:extLst>
            </c:dLbl>
            <c:dLbl>
              <c:idx val="1"/>
              <c:tx>
                <c:strRef>
                  <c:f>Daten_Diagramme!$E$15</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{16413E18-D97E-471D-A94B-B5C9DC83285D}</c15:txfldGUID>
                      <c15:f>Daten_Diagramme!$E$15</c15:f>
                      <c15:dlblFieldTableCache>
                        <c:ptCount val="1"/>
                        <c:pt idx="0">
                          <c:v>4.4</c:v>
                        </c:pt>
                      </c15:dlblFieldTableCache>
                    </c15:dlblFTEntry>
                  </c15:dlblFieldTable>
                  <c15:showDataLabelsRange val="0"/>
                </c:ext>
                <c:ext xmlns:c16="http://schemas.microsoft.com/office/drawing/2014/chart" uri="{C3380CC4-5D6E-409C-BE32-E72D297353CC}">
                  <c16:uniqueId val="{00000001-6F01-4393-BA1D-79B337FE7B05}"/>
                </c:ext>
              </c:extLst>
            </c:dLbl>
            <c:dLbl>
              <c:idx val="2"/>
              <c:tx>
                <c:strRef>
                  <c:f>Daten_Diagramme!$E$16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{98A4E6AA-09CE-4995-8B8D-F797B4F98B65}</c15:txfldGUID>
                      <c15:f>Daten_Diagramme!$E$16</c15:f>
                      <c15:dlblFieldTableCache>
                        <c:ptCount val="1"/>
                        <c:pt idx="0">
                          <c:v>0.0</c:v>
                        </c:pt>
                      </c15:dlblFieldTableCache>
                    </c15:dlblFTEntry>
                  </c15:dlblFieldTable>
                  <c15:showDataLabelsRange val="0"/>
                </c:ext>
                <c:ext xmlns:c16="http://schemas.microsoft.com/office/drawing/2014/chart" uri="{C3380CC4-5D6E-409C-BE32-E72D297353CC}">
                  <c16:uniqueId val="{00000002-6F01-4393-BA1D-79B337FE7B05}"/>
                </c:ext>
              </c:extLst>
            </c:dLbl>
            <c:dLbl>
              <c:idx val="3"/>
              <c:tx>
                <c:strRef>
                  <c:f>Daten_Diagramme!$E$17</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{87975EB6-EEE2-455C-B49B-65FD74FAA5FA}</c15:txfldGUID>
                      <c15:f>Daten_Diagramme!$E$17</c15:f>
                      <c15:dlblFieldTableCache>
                        <c:ptCount val="1"/>
                        <c:pt idx="0">
                          <c:v>6.3</c:v>
                        </c:pt>
                      </c15:dlblFieldTableCache>
                    </c15:dlblFTEntry>
                  </c15:dlblFieldTable>
                  <c15:showDataLabelsRange val="0"/>
                </c:ext>
                <c:ext xmlns:c16="http://schemas.microsoft.com/office/drawing/2014/chart" uri="{C3380CC4-5D6E-409C-BE32-E72D297353CC}">
                  <c16:uniqueId val="{00000003-6F01-4393-BA1D-79B337FE7B05}"/>
                </c:ext>
              </c:extLst>
            </c:dLbl>
            <c:dLbl>
              <c:idx val="4"/>
              <c:tx>
                <c:strRef>
                  <c:f>Daten_Diagramme!$E$18</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{A412D449-7B07-4BA3-A856-A94D61423519}</c15:txfldGUID>
                      <c15:f>Daten_Diagramme!$E$18</c15:f>
                      <c15:dlblFieldTableCache>
                        <c:ptCount val="1"/>
                        <c:pt idx="0">
                          <c:v>8.3</c:v>
                        </c:pt>
                      </c15:dlblFieldTableCache>
                    </c15:dlblFTEntry>
                  </c15:dlblFieldTable>
                  <c15:showDataLabelsRange val="0"/>
                </c:ext>
                <c:ext xmlns:c16="http://schemas.microsoft.com/office/drawing/2014/chart" uri="{C3380CC4-5D6E-409C-BE32-E72D297353CC}">
                  <c16:uniqueId val="{00000004-6F01-4393-BA1D-79B337FE7B05}"/>
                </c:ext>
              </c:extLst>
            </c:dLbl>
            <c:dLbl>
              <c:idx val="5"/>
              <c:tx>
                <c:strRef>
                  <c:f>Daten_Diagramme!$E$19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{10FF5F6D-40EC-4844-B14B-E7206905F5BF}</c15:txfldGUID>
                      <c15:f>Daten_Diagramme!$E$19</c15:f>
                      <c15:dlblFieldTableCache>
                        <c:ptCount val="1"/>
                        <c:pt idx="0">
                          <c:v>2.4</c:v>
                        </c:pt>
                      </c15:dlblFieldTableCache>
                    </c15:dlblFTEntry>
                  </c15:dlblFieldTable>
                  <c15:showDataLabelsRange val="0"/>
                </c:ext>
                <c:ext xmlns:c16="http://schemas.microsoft.com/office/drawing/2014/chart" uri="{C3380CC4-5D6E-409C-BE32-E72D297353CC}">
                  <c16:uniqueId val="{00000005-6F01-4393-BA1D-79B337FE7B05}"/>
                </c:ext>
              </c:extLst>
            </c:dLbl>
            <c:dLbl>
              <c:idx val="6"/>
              <c:tx>
                <c:strRef>
                  <c:f>Daten_Diagramme!$E$20</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{AE565A9B-FF86-43DB-A984-A61EBA7920A0}</c15:txfldGUID>
                      <c15:f>Daten_Diagramme!$E$20</c15:f>
                      <c15:dlblFieldTableCache>
                        <c:ptCount val="1"/>
                        <c:pt idx="0">
                          <c:v>10.0</c:v>
                        </c:pt>
                      </c15:dlblFieldTableCache>
                    </c15:dlblFTEntry>
                  </c15:dlblFieldTable>
                  <c15:showDataLabelsRange val="0"/>
                </c:ext>
                <c:ext xmlns:c16="http://schemas.microsoft.com/office/drawing/2014/chart" uri="{C3380CC4-5D6E-409C-BE32-E72D297353CC}">
                  <c16:uniqueId val="{00000006-6F01-4393-BA1D-79B337FE7B05}"/>
                </c:ext>
              </c:extLst>
            </c:dLbl>
            <c:dLbl>
              <c:idx val="7"/>
              <c:tx>
                <c:strRef>
                  <c:f>Daten_Diagramme!$E$21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{99D4C4EA-6FFD-4CFC-9E0D-F7FA92B1F486}</c15:txfldGUID>
                      <c15:f>Daten_Diagramme!$E$21</c15:f>
                      <c15:dlblFieldTableCache>
                        <c:ptCount val="1"/>
                        <c:pt idx="0">
                          <c:v>-3.7</c:v>
                        </c:pt>
                      </c15:dlblFieldTableCache>
                    </c15:dlblFTEntry>
                  </c15:dlblFieldTable>
                  <c15:showDataLabelsRange val="0"/>
                </c:ext>
                <c:ext xmlns:c16="http://schemas.microsoft.com/office/drawing/2014/chart" uri="{C3380CC4-5D6E-409C-BE32-E72D297353CC}">
                  <c16:uniqueId val="{00000007-6F01-4393-BA1D-79B337FE7B05}"/>
                </c:ext>
              </c:extLst>
            </c:dLbl>
            <c:dLbl>
              <c:idx val="8"/>
              <c:tx>
                <c:strRef>
                  <c:f>Daten_Diagramme!$E$22</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{E4D8DF8E-9F92-4E25-8976-1619C30A9248}</c15:txfldGUID>
                      <c15:f>Daten_Diagramme!$E$22</c15:f>
                      <c15:dlblFieldTableCache>
                        <c:ptCount val="1"/>
                        <c:pt idx="0">
                          <c:v>-3.6</c:v>
                        </c:pt>
                      </c15:dlblFieldTableCache>
                    </c15:dlblFTEntry>
                  </c15:dlblFieldTable>
                  <c15:showDataLabelsRange val="0"/>
                </c:ext>
                <c:ext xmlns:c16="http://schemas.microsoft.com/office/drawing/2014/chart" uri="{C3380CC4-5D6E-409C-BE32-E72D297353CC}">
                  <c16:uniqueId val="{00000008-6F01-4393-BA1D-79B337FE7B05}"/>
                </c:ext>
              </c:extLst>
            </c:dLbl>
            <c:dLbl>
              <c:idx val="9"/>
              <c:tx>
                <c:strRef>
                  <c:f>Daten_Diagramme!$E$23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{C31A32C3-F5BC-4EF6-BA0B-6B1AF89C304E}</c15:txfldGUID>
                      <c15:f>Daten_Diagramme!$E$23</c15:f>
                      <c15:dlblFieldTableCache>
                        <c:ptCount val="1"/>
                        <c:pt idx="0">
                          <c:v>1.1</c:v>
                        </c:pt>
                      </c15:dlblFieldTableCache>
                    </c15:dlblFTEntry>
                  </c15:dlblFieldTable>
                  <c15:showDataLabelsRange val="0"/>
                </c:ext>
                <c:ext xmlns:c16="http://schemas.microsoft.com/office/drawing/2014/chart" uri="{C3380CC4-5D6E-409C-BE32-E72D297353CC}">
                  <c16:uniqueId val="{00000009-6F01-4393-BA1D-79B337FE7B05}"/>
                </c:ext>
              </c:extLst>
            </c:dLbl>
            <c:dLbl>
              <c:idx val="10"/>
              <c:tx>
                <c:strRef>
                  <c:f>Daten_Diagramme!$E$24</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{B8053E57-6021-4AEB-9D34-91429C27819F}</c15:txfldGUID>
                      <c15:f>Daten_Diagramme!$E$24</c15:f>
                      <c15:dlblFieldTableCache>
                        <c:ptCount val="1"/>
                        <c:pt idx="0">
                          <c:v>-12.5</c:v>
                        </c:pt>
                      </c15:dlblFieldTableCache>
                    </c15:dlblFTEntry>
                  </c15:dlblFieldTable>
                  <c15:showDataLabelsRange val="0"/>
                </c:ext>
                <c:ext xmlns:c16="http://schemas.microsoft.com/office/drawing/2014/chart" uri="{C3380CC4-5D6E-409C-BE32-E72D297353CC}">
                  <c16:uniqueId val="{0000000A-6F01-4393-BA1D-79B337FE7B05}"/>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{C34E376B-328A-4E85-911D-051894721688}</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6F01-4393-BA1D-79B337FE7B05}"/>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{80E3206C-D551-4F0B-A714-79124FD95FE6}</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6F01-4393-BA1D-79B337FE7B05}"/>
                </c:ext>
              </c:extLst>
            </c:dLbl>
            <c:dLbl>
              <c:idx val="13"/>
              <c:tx>
                <c:strRef>
                  <c:f>Daten_Diagramme!$E$27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{6640C97A-CD0B-4708-AAF4-83951ABCF4F9}</c15:txfldGUID>
                      <c15:f>Daten_Diagramme!$E$27</c15:f>
                      <c15:dlblFieldTableCache>
                        <c:ptCount val="1"/>
                        <c:pt idx="0">
                          <c:v>4.5</c:v>
                        </c:pt>
                      </c15:dlblFieldTableCache>
                    </c15:dlblFTEntry>
                  </c15:dlblFieldTable>
                  <c15:showDataLabelsRange val="0"/>
                </c:ext>
                <c:ext xmlns:c16="http://schemas.microsoft.com/office/drawing/2014/chart" uri="{C3380CC4-5D6E-409C-BE32-E72D297353CC}">
                  <c16:uniqueId val="{0000000D-6F01-4393-BA1D-79B337FE7B05}"/>
                </c:ext>
              </c:extLst>
            </c:dLbl>
            <c:dLbl>
              <c:idx val="14"/>
              <c:tx>
                <c:strRef>
                  <c:f>Daten_Diagramme!$E$28</c:f>
                  <c:strCache>
                    <c:ptCount val="1"/>
                    <c:pt idx="0">
                      <c:v>-17.4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{B45F49A0-F92B-403B-A428-72499C94D5BF}</c15:txfldGUID>
                      <c15:f>Daten_Diagramme!$E$28</c15:f>
                      <c15:dlblFieldTableCache>
                        <c:ptCount val="1"/>
                        <c:pt idx="0">
                          <c:v>-17.4</c:v>
                        </c:pt>
                      </c15:dlblFieldTableCache>
                    </c15:dlblFTEntry>
                  </c15:dlblFieldTable>
                  <c15:showDataLabelsRange val="0"/>
                </c:ext>
                <c:ext xmlns:c16="http://schemas.microsoft.com/office/drawing/2014/chart" uri="{C3380CC4-5D6E-409C-BE32-E72D297353CC}">
                  <c16:uniqueId val="{0000000E-6F01-4393-BA1D-79B337FE7B05}"/>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{8FA44BB8-BC3F-4841-BFBB-2F13A504E1A6}</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6F01-4393-BA1D-79B337FE7B05}"/>
                </c:ext>
              </c:extLst>
            </c:dLbl>
            <c:dLbl>
              <c:idx val="16"/>
              <c:tx>
                <c:strRef>
                  <c:f>Daten_Diagramme!$E$30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{351F2B9C-B7BD-45FB-8E7F-435538EDFE0A}</c15:txfldGUID>
                      <c15:f>Daten_Diagramme!$E$30</c15:f>
                      <c15:dlblFieldTableCache>
                        <c:ptCount val="1"/>
                        <c:pt idx="0">
                          <c:v>-2.8</c:v>
                        </c:pt>
                      </c15:dlblFieldTableCache>
                    </c15:dlblFTEntry>
                  </c15:dlblFieldTable>
                  <c15:showDataLabelsRange val="0"/>
                </c:ext>
                <c:ext xmlns:c16="http://schemas.microsoft.com/office/drawing/2014/chart" uri="{C3380CC4-5D6E-409C-BE32-E72D297353CC}">
                  <c16:uniqueId val="{00000010-6F01-4393-BA1D-79B337FE7B05}"/>
                </c:ext>
              </c:extLst>
            </c:dLbl>
            <c:dLbl>
              <c:idx val="17"/>
              <c:tx>
                <c:strRef>
                  <c:f>Daten_Diagramme!$E$31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{DEBB08DE-2EE5-4FE7-ACB0-FB9A8BE0EABD}</c15:txfldGUID>
                      <c15:f>Daten_Diagramme!$E$31</c15:f>
                      <c15:dlblFieldTableCache>
                        <c:ptCount val="1"/>
                        <c:pt idx="0">
                          <c:v>-1.7</c:v>
                        </c:pt>
                      </c15:dlblFieldTableCache>
                    </c15:dlblFTEntry>
                  </c15:dlblFieldTable>
                  <c15:showDataLabelsRange val="0"/>
                </c:ext>
                <c:ext xmlns:c16="http://schemas.microsoft.com/office/drawing/2014/chart" uri="{C3380CC4-5D6E-409C-BE32-E72D297353CC}">
                  <c16:uniqueId val="{00000011-6F01-4393-BA1D-79B337FE7B05}"/>
                </c:ext>
              </c:extLst>
            </c:dLbl>
            <c:dLbl>
              <c:idx val="18"/>
              <c:tx>
                <c:strRef>
                  <c:f>Daten_Diagramme!$E$32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{0E82885C-CC9E-49AC-B4C2-1F4E9E9A0A3D}</c15:txfldGUID>
                      <c15:f>Daten_Diagramme!$E$32</c15:f>
                      <c15:dlblFieldTableCache>
                        <c:ptCount val="1"/>
                        <c:pt idx="0">
                          <c:v>-1.7</c:v>
                        </c:pt>
                      </c15:dlblFieldTableCache>
                    </c15:dlblFTEntry>
                  </c15:dlblFieldTable>
                  <c15:showDataLabelsRange val="0"/>
                </c:ext>
                <c:ext xmlns:c16="http://schemas.microsoft.com/office/drawing/2014/chart" uri="{C3380CC4-5D6E-409C-BE32-E72D297353CC}">
                  <c16:uniqueId val="{00000012-6F01-4393-BA1D-79B337FE7B05}"/>
                </c:ext>
              </c:extLst>
            </c:dLbl>
            <c:dLbl>
              <c:idx val="19"/>
              <c:tx>
                <c:strRef>
                  <c:f>Daten_Diagramme!$E$33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{521A4DB7-D56E-4C8F-9BFE-37D2F818E713}</c15:txfldGUID>
                      <c15:f>Daten_Diagramme!$E$33</c15:f>
                      <c15:dlblFieldTableCache>
                        <c:ptCount val="1"/>
                        <c:pt idx="0">
                          <c:v>-1.9</c:v>
                        </c:pt>
                      </c15:dlblFieldTableCache>
                    </c15:dlblFTEntry>
                  </c15:dlblFieldTable>
                  <c15:showDataLabelsRange val="0"/>
                </c:ext>
                <c:ext xmlns:c16="http://schemas.microsoft.com/office/drawing/2014/chart" uri="{C3380CC4-5D6E-409C-BE32-E72D297353CC}">
                  <c16:uniqueId val="{00000013-6F01-4393-BA1D-79B337FE7B05}"/>
                </c:ext>
              </c:extLst>
            </c:dLbl>
            <c:dLbl>
              <c:idx val="20"/>
              <c:tx>
                <c:strRef>
                  <c:f>Daten_Diagramme!$E$34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{21B9EB9D-8F74-4D49-83E8-E7F49802FBA4}</c15:txfldGUID>
                      <c15:f>Daten_Diagramme!$E$34</c15:f>
                      <c15:dlblFieldTableCache>
                        <c:ptCount val="1"/>
                        <c:pt idx="0">
                          <c:v>-3.0</c:v>
                        </c:pt>
                      </c15:dlblFieldTableCache>
                    </c15:dlblFTEntry>
                  </c15:dlblFieldTable>
                  <c15:showDataLabelsRange val="0"/>
                </c:ext>
                <c:ext xmlns:c16="http://schemas.microsoft.com/office/drawing/2014/chart" uri="{C3380CC4-5D6E-409C-BE32-E72D297353CC}">
                  <c16:uniqueId val="{00000014-6F01-4393-BA1D-79B337FE7B05}"/>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{BB00A6E5-782E-46A6-94E9-976D048F7078}</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6F01-4393-BA1D-79B337FE7B0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{2FC8E028-83EC-4907-9116-E599355A87E1}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F01-4393-BA1D-79B337FE7B05}"/>
                </c:ext>
              </c:extLst>
            </c:dLbl>
            <c:dLbl>
              <c:idx val="23"/>
              <c:tx>
                <c:strRef>
                  <c:f>Daten_Diagramme!$E$37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{119DAC61-3F7F-40D0-A34E-9A5562216C54}</c15:txfldGUID>
                      <c15:f>Daten_Diagramme!$E$37</c15:f>
                      <c15:dlblFieldTableCache>
                        <c:ptCount val="1"/>
                        <c:pt idx="0">
                          <c:v>4.4</c:v>
                        </c:pt>
                      </c15:dlblFieldTableCache>
                    </c15:dlblFTEntry>
                  </c15:dlblFieldTable>
                  <c15:showDataLabelsRange val="0"/>
                </c:ext>
                <c:ext xmlns:c16="http://schemas.microsoft.com/office/drawing/2014/chart" uri="{C3380CC4-5D6E-409C-BE32-E72D297353CC}">
                  <c16:uniqueId val="{00000017-6F01-4393-BA1D-79B337FE7B05}"/>
                </c:ext>
              </c:extLst>
            </c:dLbl>
            <c:dLbl>
              <c:idx val="24"/>
              <c:tx>
                <c:strRef>
                  <c:f>Daten_Diagramme!$E$38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{7291F4FC-0FDA-4B81-A89A-FFA680CA94D8}</c15:txfldGUID>
                      <c15:f>Daten_Diagramme!$E$38</c15:f>
                      <c15:dlblFieldTableCache>
                        <c:ptCount val="1"/>
                        <c:pt idx="0">
                          <c:v>1.0</c:v>
                        </c:pt>
                      </c15:dlblFieldTableCache>
                    </c15:dlblFTEntry>
                  </c15:dlblFieldTable>
                  <c15:showDataLabelsRange val="0"/>
                </c:ext>
                <c:ext xmlns:c16="http://schemas.microsoft.com/office/drawing/2014/chart" uri="{C3380CC4-5D6E-409C-BE32-E72D297353CC}">
                  <c16:uniqueId val="{00000018-6F01-4393-BA1D-79B337FE7B05}"/>
                </c:ext>
              </c:extLst>
            </c:dLbl>
            <c:dLbl>
              <c:idx val="25"/>
              <c:tx>
                <c:strRef>
                  <c:f>Daten_Diagramme!$E$39</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{E543BAFE-6875-4B91-820A-EFC540B6C093}</c15:txfldGUID>
                      <c15:f>Daten_Diagramme!$E$39</c15:f>
                      <c15:dlblFieldTableCache>
                        <c:ptCount val="1"/>
                        <c:pt idx="0">
                          <c:v>-4.5</c:v>
                        </c:pt>
                      </c15:dlblFieldTableCache>
                    </c15:dlblFTEntry>
                  </c15:dlblFieldTable>
                  <c15:showDataLabelsRange val="0"/>
                </c:ext>
                <c:ext xmlns:c16="http://schemas.microsoft.com/office/drawing/2014/chart" uri="{C3380CC4-5D6E-409C-BE32-E72D297353CC}">
                  <c16:uniqueId val="{00000019-6F01-4393-BA1D-79B337FE7B0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{84E45B71-A465-4587-ADC5-AE5A5A4838A0}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F01-4393-BA1D-79B337FE7B0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{0E736B52-E2D5-42F1-B862-A9A42B3B8AA0}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F01-4393-BA1D-79B337FE7B0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{CADCDE83-D80D-429E-B2F8-037E87BB9938}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F01-4393-BA1D-79B337FE7B0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{6D476386-360E-45A7-8960-6AA1B8765EA8}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F01-4393-BA1D-79B337FE7B0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{342848E1-134E-409A-B9CD-8463E2294637}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F01-4393-BA1D-79B337FE7B05}"/>
                </c:ext>
              </c:extLst>
            </c:dLbl>
            <c:dLbl>
              <c:idx val="31"/>
              <c:tx>
                <c:strRef>
                  <c:f>Daten_Diagramme!$E$45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{DDA769A0-F78A-49C2-9A46-6AF5170327BD}</c15:txfldGUID>
                      <c15:f>Daten_Diagramme!$E$45</c15:f>
                      <c15:dlblFieldTableCache>
                        <c:ptCount val="1"/>
                        <c:pt idx="0">
                          <c:v>-4.5</c:v>
                        </c:pt>
                      </c15:dlblFieldTableCache>
                    </c15:dlblFTEntry>
                  </c15:dlblFieldTable>
                  <c15:showDataLabelsRange val="0"/>
                </c:ext>
                <c:ext xmlns:c16="http://schemas.microsoft.com/office/drawing/2014/chart" uri="{C3380CC4-5D6E-409C-BE32-E72D297353CC}">
                  <c16:uniqueId val="{0000001F-6F01-4393-BA1D-79B337FE7B0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-3.4917000572409846</c:v>
                </c:pt>
                <c:pt idx="1">
                  <c:v>4.4444444444444446</c:v>
                </c:pt>
                <c:pt idx="2">
                  <c:v>0</c:v>
                </c:pt>
                <c:pt idx="3">
                  <c:v>6.3348416289592757</c:v>
                </c:pt>
                <c:pt idx="4">
                  <c:v>8.2568807339449535</c:v>
                </c:pt>
                <c:pt idx="5">
                  <c:v>2.4390243902439024</c:v>
                </c:pt>
                <c:pt idx="6">
                  <c:v>10</c:v>
                </c:pt>
                <c:pt idx="7">
                  <c:v>-3.6885245901639343</c:v>
                </c:pt>
                <c:pt idx="8">
                  <c:v>-3.6199095022624435</c:v>
                </c:pt>
                <c:pt idx="9">
                  <c:v>1.1254019292604502</c:v>
                </c:pt>
                <c:pt idx="10">
                  <c:v>-12.452107279693486</c:v>
                </c:pt>
                <c:pt idx="11">
                  <c:v>0</c:v>
                </c:pt>
                <c:pt idx="12">
                  <c:v>0</c:v>
                </c:pt>
                <c:pt idx="13">
                  <c:v>4.4568245125348191</c:v>
                </c:pt>
                <c:pt idx="14">
                  <c:v>-17.441860465116278</c:v>
                </c:pt>
                <c:pt idx="15">
                  <c:v>0</c:v>
                </c:pt>
                <c:pt idx="16">
                  <c:v>-2.816901408450704</c:v>
                </c:pt>
                <c:pt idx="17">
                  <c:v>-1.6666666666666667</c:v>
                </c:pt>
                <c:pt idx="18">
                  <c:v>-1.745635910224439</c:v>
                </c:pt>
                <c:pt idx="19">
                  <c:v>-1.8867924528301887</c:v>
                </c:pt>
                <c:pt idx="20">
                  <c:v>-2.982107355864811</c:v>
                </c:pt>
                <c:pt idx="21">
                  <c:v>0</c:v>
                </c:pt>
                <c:pt idx="23">
                  <c:v>4.4444444444444446</c:v>
                </c:pt>
                <c:pt idx="24">
                  <c:v>0.99206349206349209</c:v>
                </c:pt>
                <c:pt idx="25">
                  <c:v>-4.4558889386475595</c:v>
                </c:pt>
              </c:numCache>
            </c:numRef>
          </c:val>
          <c:extLst>
            <c:ext xmlns:c16="http://schemas.microsoft.com/office/drawing/2014/chart" uri="{C3380CC4-5D6E-409C-BE32-E72D297353CC}">
              <c16:uniqueId val="{00000020-6F01-4393-BA1D-79B337FE7B0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{AAEC244A-03E1-4AD3-B9C4-E418D6F59F10}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F01-4393-BA1D-79B337FE7B0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{07E45C62-8E28-43A7-AF2C-E1DB8E7F4A43}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F01-4393-BA1D-79B337FE7B0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{B1769159-B62D-4C10-891E-05B49727098E}</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F01-4393-BA1D-79B337FE7B0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{40FE18C7-177E-4711-B53B-1E1EB2EAE193}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F01-4393-BA1D-79B337FE7B0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{65AB0B38-F68A-4B69-95A9-7472F548C2B7}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F01-4393-BA1D-79B337FE7B0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{0F1AC8B1-2D76-4442-82FC-589B375F338F}</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F01-4393-BA1D-79B337FE7B0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{8AEE446D-E478-4ECF-9751-7974D91EF82B}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F01-4393-BA1D-79B337FE7B0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{4BF3F51F-C1BD-46E6-96AA-7E26AEEAA9DB}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F01-4393-BA1D-79B337FE7B0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{31A59CA5-CFCE-4387-A8C4-E3FBA1F759D6}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F01-4393-BA1D-79B337FE7B0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{0C1FF1D5-9308-41A6-B63D-BE3E2AAD68FA}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F01-4393-BA1D-79B337FE7B0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{1A75CF18-22C9-4494-BF1B-0A7B028889AD}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F01-4393-BA1D-79B337FE7B0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{B67DFC8F-E767-488F-ACA4-471497EDACFC}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F01-4393-BA1D-79B337FE7B0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{BFB662EB-14AE-4835-8B05-EBDE4F6E7532}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F01-4393-BA1D-79B337FE7B0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{1A529D51-CD8E-4EE0-8804-4A4F5CB68142}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F01-4393-BA1D-79B337FE7B0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{B9E116B5-10A0-4FEC-B1BD-2E6D3A485A45}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F01-4393-BA1D-79B337FE7B0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{5DC2A112-74C8-4822-9246-09C21C851878}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F01-4393-BA1D-79B337FE7B0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{B95DF021-D956-4B80-BEAD-5BD174192C08}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F01-4393-BA1D-79B337FE7B0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{ED3C5159-ADF9-48F8-8A2E-FF9C47FE6482}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F01-4393-BA1D-79B337FE7B0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{87F000E9-121C-4593-A4FC-0F663C9F4AE4}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F01-4393-BA1D-79B337FE7B0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{5CF1812A-AD20-48BA-BD37-B48565DCED14}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F01-4393-BA1D-79B337FE7B0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{57B0A001-10F9-451C-ADE2-78A7415AE8F2}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F01-4393-BA1D-79B337FE7B0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{4B22A8E7-C2D9-48EC-BFD9-03ABE651FF99}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F01-4393-BA1D-79B337FE7B0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{56623EBB-5B1B-489F-8343-39ABABFD2FA5}</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F01-4393-BA1D-79B337FE7B0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{3DFC5AF5-AE9D-4ECC-BF0A-11296F186159}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F01-4393-BA1D-79B337FE7B0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{CCC3C832-1B92-41A2-B119-96052FB5C2C1}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F01-4393-BA1D-79B337FE7B0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{CCCBAAD2-1B9C-4D97-AC81-4D2510630F41}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F01-4393-BA1D-79B337FE7B0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{50C7E181-0EBF-4391-8591-40628A2A1CC2}</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F01-4393-BA1D-79B337FE7B0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{E7E4661C-5B6D-4FB5-9634-6DDEEE2AEF61}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F01-4393-BA1D-79B337FE7B0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{D2A7B1B3-D0DE-483E-9885-5719FB298E6A}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F01-4393-BA1D-79B337FE7B0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{BB59E2D6-9197-4983-8682-FB004137E246}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F01-4393-BA1D-79B337FE7B0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{0A18F147-49B9-4FFC-A4C7-CEF4FEEB3FB0}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F01-4393-BA1D-79B337FE7B0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{AEDA15A5-9F72-4D16-9444-36BBE3A6111D}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F01-4393-BA1D-79B337FE7B0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6F01-4393-BA1D-79B337FE7B0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6F01-4393-BA1D-79B337FE7B0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{F8DF0C77-F61D-4121-9234-1F7EE63B7EB0}</c15:txfldGUID>
                      <c15:f>Diagramm!$I$46</c15:f>
                      <c15:dlblFieldTableCache>
                        <c:ptCount val="1"/>
                      </c15:dlblFieldTableCache>
                    </c15:dlblFTEntry>
                  </c15:dlblFieldTable>
                  <c15:showDataLabelsRange val="0"/>
                </c:ext>
                <c:ext xmlns:c16="http://schemas.microsoft.com/office/drawing/2014/chart" uri="{C3380CC4-5D6E-409C-BE32-E72D297353CC}">
                  <c16:uniqueId val="{00000000-C6A6-4561-B2E2-F920AED23D1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{7B4C5752-63E4-4395-9020-41FF7C06FCA9}</c15:txfldGUID>
                      <c15:f>Diagramm!$I$47</c15:f>
                      <c15:dlblFieldTableCache>
                        <c:ptCount val="1"/>
                      </c15:dlblFieldTableCache>
                    </c15:dlblFTEntry>
                  </c15:dlblFieldTable>
                  <c15:showDataLabelsRange val="0"/>
                </c:ext>
                <c:ext xmlns:c16="http://schemas.microsoft.com/office/drawing/2014/chart" uri="{C3380CC4-5D6E-409C-BE32-E72D297353CC}">
                  <c16:uniqueId val="{00000001-C6A6-4561-B2E2-F920AED23D1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{43D79157-5A6E-4DEB-A11E-A5BB59090C30}</c15:txfldGUID>
                      <c15:f>Diagramm!$I$48</c15:f>
                      <c15:dlblFieldTableCache>
                        <c:ptCount val="1"/>
                      </c15:dlblFieldTableCache>
                    </c15:dlblFTEntry>
                  </c15:dlblFieldTable>
                  <c15:showDataLabelsRange val="0"/>
                </c:ext>
                <c:ext xmlns:c16="http://schemas.microsoft.com/office/drawing/2014/chart" uri="{C3380CC4-5D6E-409C-BE32-E72D297353CC}">
                  <c16:uniqueId val="{00000002-C6A6-4561-B2E2-F920AED23D1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{97DDE49A-F335-4D83-815B-11DFE49CEBA0}</c15:txfldGUID>
                      <c15:f>Diagramm!$I$49</c15:f>
                      <c15:dlblFieldTableCache>
                        <c:ptCount val="1"/>
                      </c15:dlblFieldTableCache>
                    </c15:dlblFTEntry>
                  </c15:dlblFieldTable>
                  <c15:showDataLabelsRange val="0"/>
                </c:ext>
                <c:ext xmlns:c16="http://schemas.microsoft.com/office/drawing/2014/chart" uri="{C3380CC4-5D6E-409C-BE32-E72D297353CC}">
                  <c16:uniqueId val="{00000003-C6A6-4561-B2E2-F920AED23D1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{C96C187E-29EC-4942-8F3D-B680F17E95AD}</c15:txfldGUID>
                      <c15:f>Diagramm!$I$50</c15:f>
                      <c15:dlblFieldTableCache>
                        <c:ptCount val="1"/>
                      </c15:dlblFieldTableCache>
                    </c15:dlblFTEntry>
                  </c15:dlblFieldTable>
                  <c15:showDataLabelsRange val="0"/>
                </c:ext>
                <c:ext xmlns:c16="http://schemas.microsoft.com/office/drawing/2014/chart" uri="{C3380CC4-5D6E-409C-BE32-E72D297353CC}">
                  <c16:uniqueId val="{00000004-C6A6-4561-B2E2-F920AED23D1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{72E0B9BA-F82A-4C6B-BF95-EF58306EA74C}</c15:txfldGUID>
                      <c15:f>Diagramm!$I$51</c15:f>
                      <c15:dlblFieldTableCache>
                        <c:ptCount val="1"/>
                      </c15:dlblFieldTableCache>
                    </c15:dlblFTEntry>
                  </c15:dlblFieldTable>
                  <c15:showDataLabelsRange val="0"/>
                </c:ext>
                <c:ext xmlns:c16="http://schemas.microsoft.com/office/drawing/2014/chart" uri="{C3380CC4-5D6E-409C-BE32-E72D297353CC}">
                  <c16:uniqueId val="{00000005-C6A6-4561-B2E2-F920AED23D1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{E5C7E163-9341-4942-9E61-A722FDA89A62}</c15:txfldGUID>
                      <c15:f>Diagramm!$I$52</c15:f>
                      <c15:dlblFieldTableCache>
                        <c:ptCount val="1"/>
                      </c15:dlblFieldTableCache>
                    </c15:dlblFTEntry>
                  </c15:dlblFieldTable>
                  <c15:showDataLabelsRange val="0"/>
                </c:ext>
                <c:ext xmlns:c16="http://schemas.microsoft.com/office/drawing/2014/chart" uri="{C3380CC4-5D6E-409C-BE32-E72D297353CC}">
                  <c16:uniqueId val="{00000006-C6A6-4561-B2E2-F920AED23D1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{2F8D4375-23B6-4C6E-8CC4-88743306A715}</c15:txfldGUID>
                      <c15:f>Diagramm!$I$53</c15:f>
                      <c15:dlblFieldTableCache>
                        <c:ptCount val="1"/>
                      </c15:dlblFieldTableCache>
                    </c15:dlblFTEntry>
                  </c15:dlblFieldTable>
                  <c15:showDataLabelsRange val="0"/>
                </c:ext>
                <c:ext xmlns:c16="http://schemas.microsoft.com/office/drawing/2014/chart" uri="{C3380CC4-5D6E-409C-BE32-E72D297353CC}">
                  <c16:uniqueId val="{00000007-C6A6-4561-B2E2-F920AED23D1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{EA93A26E-CE61-4EBE-B348-22100655F331}</c15:txfldGUID>
                      <c15:f>Diagramm!$I$54</c15:f>
                      <c15:dlblFieldTableCache>
                        <c:ptCount val="1"/>
                      </c15:dlblFieldTableCache>
                    </c15:dlblFTEntry>
                  </c15:dlblFieldTable>
                  <c15:showDataLabelsRange val="0"/>
                </c:ext>
                <c:ext xmlns:c16="http://schemas.microsoft.com/office/drawing/2014/chart" uri="{C3380CC4-5D6E-409C-BE32-E72D297353CC}">
                  <c16:uniqueId val="{00000008-C6A6-4561-B2E2-F920AED23D1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{A38D86DC-70C1-41D4-B093-6252EC13D47F}</c15:txfldGUID>
                      <c15:f>Diagramm!$I$55</c15:f>
                      <c15:dlblFieldTableCache>
                        <c:ptCount val="1"/>
                      </c15:dlblFieldTableCache>
                    </c15:dlblFTEntry>
                  </c15:dlblFieldTable>
                  <c15:showDataLabelsRange val="0"/>
                </c:ext>
                <c:ext xmlns:c16="http://schemas.microsoft.com/office/drawing/2014/chart" uri="{C3380CC4-5D6E-409C-BE32-E72D297353CC}">
                  <c16:uniqueId val="{00000009-C6A6-4561-B2E2-F920AED23D1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{CE7E87EA-7B51-4636-B2E4-0F1CE9658075}</c15:txfldGUID>
                      <c15:f>Diagramm!$I$56</c15:f>
                      <c15:dlblFieldTableCache>
                        <c:ptCount val="1"/>
                      </c15:dlblFieldTableCache>
                    </c15:dlblFTEntry>
                  </c15:dlblFieldTable>
                  <c15:showDataLabelsRange val="0"/>
                </c:ext>
                <c:ext xmlns:c16="http://schemas.microsoft.com/office/drawing/2014/chart" uri="{C3380CC4-5D6E-409C-BE32-E72D297353CC}">
                  <c16:uniqueId val="{0000000A-C6A6-4561-B2E2-F920AED23D1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{04620603-F7C9-4279-8080-740F3E150F0C}</c15:txfldGUID>
                      <c15:f>Diagramm!$I$57</c15:f>
                      <c15:dlblFieldTableCache>
                        <c:ptCount val="1"/>
                      </c15:dlblFieldTableCache>
                    </c15:dlblFTEntry>
                  </c15:dlblFieldTable>
                  <c15:showDataLabelsRange val="0"/>
                </c:ext>
                <c:ext xmlns:c16="http://schemas.microsoft.com/office/drawing/2014/chart" uri="{C3380CC4-5D6E-409C-BE32-E72D297353CC}">
                  <c16:uniqueId val="{0000000B-C6A6-4561-B2E2-F920AED23D1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{45841466-83D2-44D6-A961-961CA97EB343}</c15:txfldGUID>
                      <c15:f>Diagramm!$I$58</c15:f>
                      <c15:dlblFieldTableCache>
                        <c:ptCount val="1"/>
                      </c15:dlblFieldTableCache>
                    </c15:dlblFTEntry>
                  </c15:dlblFieldTable>
                  <c15:showDataLabelsRange val="0"/>
                </c:ext>
                <c:ext xmlns:c16="http://schemas.microsoft.com/office/drawing/2014/chart" uri="{C3380CC4-5D6E-409C-BE32-E72D297353CC}">
                  <c16:uniqueId val="{0000000C-C6A6-4561-B2E2-F920AED23D1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{196E5305-F158-4BB9-A5E8-86FD720B3233}</c15:txfldGUID>
                      <c15:f>Diagramm!$I$59</c15:f>
                      <c15:dlblFieldTableCache>
                        <c:ptCount val="1"/>
                      </c15:dlblFieldTableCache>
                    </c15:dlblFTEntry>
                  </c15:dlblFieldTable>
                  <c15:showDataLabelsRange val="0"/>
                </c:ext>
                <c:ext xmlns:c16="http://schemas.microsoft.com/office/drawing/2014/chart" uri="{C3380CC4-5D6E-409C-BE32-E72D297353CC}">
                  <c16:uniqueId val="{0000000D-C6A6-4561-B2E2-F920AED23D1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{B42ED521-88D0-4871-B7E9-8E26A3CCFDCE}</c15:txfldGUID>
                      <c15:f>Diagramm!$I$60</c15:f>
                      <c15:dlblFieldTableCache>
                        <c:ptCount val="1"/>
                      </c15:dlblFieldTableCache>
                    </c15:dlblFTEntry>
                  </c15:dlblFieldTable>
                  <c15:showDataLabelsRange val="0"/>
                </c:ext>
                <c:ext xmlns:c16="http://schemas.microsoft.com/office/drawing/2014/chart" uri="{C3380CC4-5D6E-409C-BE32-E72D297353CC}">
                  <c16:uniqueId val="{0000000E-C6A6-4561-B2E2-F920AED23D1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{C3ECD71B-2203-4561-807D-835D20CDBB9A}</c15:txfldGUID>
                      <c15:f>Diagramm!$I$61</c15:f>
                      <c15:dlblFieldTableCache>
                        <c:ptCount val="1"/>
                      </c15:dlblFieldTableCache>
                    </c15:dlblFTEntry>
                  </c15:dlblFieldTable>
                  <c15:showDataLabelsRange val="0"/>
                </c:ext>
                <c:ext xmlns:c16="http://schemas.microsoft.com/office/drawing/2014/chart" uri="{C3380CC4-5D6E-409C-BE32-E72D297353CC}">
                  <c16:uniqueId val="{0000000F-C6A6-4561-B2E2-F920AED23D1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{365CA178-4497-45F8-BD93-FBD632F69F70}</c15:txfldGUID>
                      <c15:f>Diagramm!$I$62</c15:f>
                      <c15:dlblFieldTableCache>
                        <c:ptCount val="1"/>
                      </c15:dlblFieldTableCache>
                    </c15:dlblFTEntry>
                  </c15:dlblFieldTable>
                  <c15:showDataLabelsRange val="0"/>
                </c:ext>
                <c:ext xmlns:c16="http://schemas.microsoft.com/office/drawing/2014/chart" uri="{C3380CC4-5D6E-409C-BE32-E72D297353CC}">
                  <c16:uniqueId val="{00000010-C6A6-4561-B2E2-F920AED23D1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{E178D362-73F5-4533-86F0-7869354A25AB}</c15:txfldGUID>
                      <c15:f>Diagramm!$I$63</c15:f>
                      <c15:dlblFieldTableCache>
                        <c:ptCount val="1"/>
                      </c15:dlblFieldTableCache>
                    </c15:dlblFTEntry>
                  </c15:dlblFieldTable>
                  <c15:showDataLabelsRange val="0"/>
                </c:ext>
                <c:ext xmlns:c16="http://schemas.microsoft.com/office/drawing/2014/chart" uri="{C3380CC4-5D6E-409C-BE32-E72D297353CC}">
                  <c16:uniqueId val="{00000011-C6A6-4561-B2E2-F920AED23D1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{F81A3354-DDAF-4A8E-A565-FCD29CEC3772}</c15:txfldGUID>
                      <c15:f>Diagramm!$I$64</c15:f>
                      <c15:dlblFieldTableCache>
                        <c:ptCount val="1"/>
                      </c15:dlblFieldTableCache>
                    </c15:dlblFTEntry>
                  </c15:dlblFieldTable>
                  <c15:showDataLabelsRange val="0"/>
                </c:ext>
                <c:ext xmlns:c16="http://schemas.microsoft.com/office/drawing/2014/chart" uri="{C3380CC4-5D6E-409C-BE32-E72D297353CC}">
                  <c16:uniqueId val="{00000012-C6A6-4561-B2E2-F920AED23D1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{4492D16B-E480-4136-802C-4FC590D47CA1}</c15:txfldGUID>
                      <c15:f>Diagramm!$I$65</c15:f>
                      <c15:dlblFieldTableCache>
                        <c:ptCount val="1"/>
                      </c15:dlblFieldTableCache>
                    </c15:dlblFTEntry>
                  </c15:dlblFieldTable>
                  <c15:showDataLabelsRange val="0"/>
                </c:ext>
                <c:ext xmlns:c16="http://schemas.microsoft.com/office/drawing/2014/chart" uri="{C3380CC4-5D6E-409C-BE32-E72D297353CC}">
                  <c16:uniqueId val="{00000013-C6A6-4561-B2E2-F920AED23D1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{AAE347DD-CCD8-4CB8-BB7A-45CF34184D65}</c15:txfldGUID>
                      <c15:f>Diagramm!$I$66</c15:f>
                      <c15:dlblFieldTableCache>
                        <c:ptCount val="1"/>
                      </c15:dlblFieldTableCache>
                    </c15:dlblFTEntry>
                  </c15:dlblFieldTable>
                  <c15:showDataLabelsRange val="0"/>
                </c:ext>
                <c:ext xmlns:c16="http://schemas.microsoft.com/office/drawing/2014/chart" uri="{C3380CC4-5D6E-409C-BE32-E72D297353CC}">
                  <c16:uniqueId val="{00000014-C6A6-4561-B2E2-F920AED23D1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{D68FBA3A-8E18-44C2-9FAA-19D86BD1AB3E}</c15:txfldGUID>
                      <c15:f>Diagramm!$I$67</c15:f>
                      <c15:dlblFieldTableCache>
                        <c:ptCount val="1"/>
                      </c15:dlblFieldTableCache>
                    </c15:dlblFTEntry>
                  </c15:dlblFieldTable>
                  <c15:showDataLabelsRange val="0"/>
                </c:ext>
                <c:ext xmlns:c16="http://schemas.microsoft.com/office/drawing/2014/chart" uri="{C3380CC4-5D6E-409C-BE32-E72D297353CC}">
                  <c16:uniqueId val="{00000015-C6A6-4561-B2E2-F920AED23D1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6A6-4561-B2E2-F920AED23D1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{F5813216-8A4C-44D1-81E4-DC2948F0F6BC}</c15:txfldGUID>
                      <c15:f>Diagramm!$K$46</c15:f>
                      <c15:dlblFieldTableCache>
                        <c:ptCount val="1"/>
                      </c15:dlblFieldTableCache>
                    </c15:dlblFTEntry>
                  </c15:dlblFieldTable>
                  <c15:showDataLabelsRange val="0"/>
                </c:ext>
                <c:ext xmlns:c16="http://schemas.microsoft.com/office/drawing/2014/chart" uri="{C3380CC4-5D6E-409C-BE32-E72D297353CC}">
                  <c16:uniqueId val="{00000017-C6A6-4561-B2E2-F920AED23D1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{A01B8F4A-82F9-42E1-8E25-6CB8252738BD}</c15:txfldGUID>
                      <c15:f>Diagramm!$K$47</c15:f>
                      <c15:dlblFieldTableCache>
                        <c:ptCount val="1"/>
                      </c15:dlblFieldTableCache>
                    </c15:dlblFTEntry>
                  </c15:dlblFieldTable>
                  <c15:showDataLabelsRange val="0"/>
                </c:ext>
                <c:ext xmlns:c16="http://schemas.microsoft.com/office/drawing/2014/chart" uri="{C3380CC4-5D6E-409C-BE32-E72D297353CC}">
                  <c16:uniqueId val="{00000018-C6A6-4561-B2E2-F920AED23D1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{D15EE62F-BFF4-4205-8731-F559923E8D60}</c15:txfldGUID>
                      <c15:f>Diagramm!$K$48</c15:f>
                      <c15:dlblFieldTableCache>
                        <c:ptCount val="1"/>
                      </c15:dlblFieldTableCache>
                    </c15:dlblFTEntry>
                  </c15:dlblFieldTable>
                  <c15:showDataLabelsRange val="0"/>
                </c:ext>
                <c:ext xmlns:c16="http://schemas.microsoft.com/office/drawing/2014/chart" uri="{C3380CC4-5D6E-409C-BE32-E72D297353CC}">
                  <c16:uniqueId val="{00000019-C6A6-4561-B2E2-F920AED23D1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{8045F8F8-330E-489A-86C0-7391ECC251C0}</c15:txfldGUID>
                      <c15:f>Diagramm!$K$49</c15:f>
                      <c15:dlblFieldTableCache>
                        <c:ptCount val="1"/>
                      </c15:dlblFieldTableCache>
                    </c15:dlblFTEntry>
                  </c15:dlblFieldTable>
                  <c15:showDataLabelsRange val="0"/>
                </c:ext>
                <c:ext xmlns:c16="http://schemas.microsoft.com/office/drawing/2014/chart" uri="{C3380CC4-5D6E-409C-BE32-E72D297353CC}">
                  <c16:uniqueId val="{0000001A-C6A6-4561-B2E2-F920AED23D1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{C3C08AF8-22F3-49EF-AC34-7FA8C34F4E28}</c15:txfldGUID>
                      <c15:f>Diagramm!$K$50</c15:f>
                      <c15:dlblFieldTableCache>
                        <c:ptCount val="1"/>
                      </c15:dlblFieldTableCache>
                    </c15:dlblFTEntry>
                  </c15:dlblFieldTable>
                  <c15:showDataLabelsRange val="0"/>
                </c:ext>
                <c:ext xmlns:c16="http://schemas.microsoft.com/office/drawing/2014/chart" uri="{C3380CC4-5D6E-409C-BE32-E72D297353CC}">
                  <c16:uniqueId val="{0000001B-C6A6-4561-B2E2-F920AED23D1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{778C341A-9D8D-4ADC-BBD7-AE583F9EA9C4}</c15:txfldGUID>
                      <c15:f>Diagramm!$K$51</c15:f>
                      <c15:dlblFieldTableCache>
                        <c:ptCount val="1"/>
                      </c15:dlblFieldTableCache>
                    </c15:dlblFTEntry>
                  </c15:dlblFieldTable>
                  <c15:showDataLabelsRange val="0"/>
                </c:ext>
                <c:ext xmlns:c16="http://schemas.microsoft.com/office/drawing/2014/chart" uri="{C3380CC4-5D6E-409C-BE32-E72D297353CC}">
                  <c16:uniqueId val="{0000001C-C6A6-4561-B2E2-F920AED23D1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{4081F1BD-970C-4354-8FD8-758599928BC3}</c15:txfldGUID>
                      <c15:f>Diagramm!$K$52</c15:f>
                      <c15:dlblFieldTableCache>
                        <c:ptCount val="1"/>
                      </c15:dlblFieldTableCache>
                    </c15:dlblFTEntry>
                  </c15:dlblFieldTable>
                  <c15:showDataLabelsRange val="0"/>
                </c:ext>
                <c:ext xmlns:c16="http://schemas.microsoft.com/office/drawing/2014/chart" uri="{C3380CC4-5D6E-409C-BE32-E72D297353CC}">
                  <c16:uniqueId val="{0000001D-C6A6-4561-B2E2-F920AED23D1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{BA2678C8-365E-4720-95DC-CDFCC90F73D0}</c15:txfldGUID>
                      <c15:f>Diagramm!$K$53</c15:f>
                      <c15:dlblFieldTableCache>
                        <c:ptCount val="1"/>
                      </c15:dlblFieldTableCache>
                    </c15:dlblFTEntry>
                  </c15:dlblFieldTable>
                  <c15:showDataLabelsRange val="0"/>
                </c:ext>
                <c:ext xmlns:c16="http://schemas.microsoft.com/office/drawing/2014/chart" uri="{C3380CC4-5D6E-409C-BE32-E72D297353CC}">
                  <c16:uniqueId val="{0000001E-C6A6-4561-B2E2-F920AED23D1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{C0D917A5-A076-4C00-B2EC-0399786B12E7}</c15:txfldGUID>
                      <c15:f>Diagramm!$K$54</c15:f>
                      <c15:dlblFieldTableCache>
                        <c:ptCount val="1"/>
                      </c15:dlblFieldTableCache>
                    </c15:dlblFTEntry>
                  </c15:dlblFieldTable>
                  <c15:showDataLabelsRange val="0"/>
                </c:ext>
                <c:ext xmlns:c16="http://schemas.microsoft.com/office/drawing/2014/chart" uri="{C3380CC4-5D6E-409C-BE32-E72D297353CC}">
                  <c16:uniqueId val="{0000001F-C6A6-4561-B2E2-F920AED23D1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{0F60011C-C537-461A-B91C-1939BB94F239}</c15:txfldGUID>
                      <c15:f>Diagramm!$K$55</c15:f>
                      <c15:dlblFieldTableCache>
                        <c:ptCount val="1"/>
                      </c15:dlblFieldTableCache>
                    </c15:dlblFTEntry>
                  </c15:dlblFieldTable>
                  <c15:showDataLabelsRange val="0"/>
                </c:ext>
                <c:ext xmlns:c16="http://schemas.microsoft.com/office/drawing/2014/chart" uri="{C3380CC4-5D6E-409C-BE32-E72D297353CC}">
                  <c16:uniqueId val="{00000020-C6A6-4561-B2E2-F920AED23D1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{3E47F70E-E7E7-42DF-9172-9602993339AC}</c15:txfldGUID>
                      <c15:f>Diagramm!$K$56</c15:f>
                      <c15:dlblFieldTableCache>
                        <c:ptCount val="1"/>
                      </c15:dlblFieldTableCache>
                    </c15:dlblFTEntry>
                  </c15:dlblFieldTable>
                  <c15:showDataLabelsRange val="0"/>
                </c:ext>
                <c:ext xmlns:c16="http://schemas.microsoft.com/office/drawing/2014/chart" uri="{C3380CC4-5D6E-409C-BE32-E72D297353CC}">
                  <c16:uniqueId val="{00000021-C6A6-4561-B2E2-F920AED23D1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{DE460BF9-101F-4A83-959B-4BC7ADED8BD7}</c15:txfldGUID>
                      <c15:f>Diagramm!$K$57</c15:f>
                      <c15:dlblFieldTableCache>
                        <c:ptCount val="1"/>
                      </c15:dlblFieldTableCache>
                    </c15:dlblFTEntry>
                  </c15:dlblFieldTable>
                  <c15:showDataLabelsRange val="0"/>
                </c:ext>
                <c:ext xmlns:c16="http://schemas.microsoft.com/office/drawing/2014/chart" uri="{C3380CC4-5D6E-409C-BE32-E72D297353CC}">
                  <c16:uniqueId val="{00000022-C6A6-4561-B2E2-F920AED23D1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{FDB04040-A629-4CBC-863D-2B719B264881}</c15:txfldGUID>
                      <c15:f>Diagramm!$K$58</c15:f>
                      <c15:dlblFieldTableCache>
                        <c:ptCount val="1"/>
                      </c15:dlblFieldTableCache>
                    </c15:dlblFTEntry>
                  </c15:dlblFieldTable>
                  <c15:showDataLabelsRange val="0"/>
                </c:ext>
                <c:ext xmlns:c16="http://schemas.microsoft.com/office/drawing/2014/chart" uri="{C3380CC4-5D6E-409C-BE32-E72D297353CC}">
                  <c16:uniqueId val="{00000023-C6A6-4561-B2E2-F920AED23D1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{936BFDF6-F0D8-4764-9542-E0E39E9E2FE0}</c15:txfldGUID>
                      <c15:f>Diagramm!$K$59</c15:f>
                      <c15:dlblFieldTableCache>
                        <c:ptCount val="1"/>
                      </c15:dlblFieldTableCache>
                    </c15:dlblFTEntry>
                  </c15:dlblFieldTable>
                  <c15:showDataLabelsRange val="0"/>
                </c:ext>
                <c:ext xmlns:c16="http://schemas.microsoft.com/office/drawing/2014/chart" uri="{C3380CC4-5D6E-409C-BE32-E72D297353CC}">
                  <c16:uniqueId val="{00000024-C6A6-4561-B2E2-F920AED23D1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{F6866B68-24C2-4D6E-9916-BDC1BC6391C2}</c15:txfldGUID>
                      <c15:f>Diagramm!$K$60</c15:f>
                      <c15:dlblFieldTableCache>
                        <c:ptCount val="1"/>
                      </c15:dlblFieldTableCache>
                    </c15:dlblFTEntry>
                  </c15:dlblFieldTable>
                  <c15:showDataLabelsRange val="0"/>
                </c:ext>
                <c:ext xmlns:c16="http://schemas.microsoft.com/office/drawing/2014/chart" uri="{C3380CC4-5D6E-409C-BE32-E72D297353CC}">
                  <c16:uniqueId val="{00000025-C6A6-4561-B2E2-F920AED23D1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{3144C20E-01C8-4547-B99D-2D378193BC4E}</c15:txfldGUID>
                      <c15:f>Diagramm!$K$61</c15:f>
                      <c15:dlblFieldTableCache>
                        <c:ptCount val="1"/>
                      </c15:dlblFieldTableCache>
                    </c15:dlblFTEntry>
                  </c15:dlblFieldTable>
                  <c15:showDataLabelsRange val="0"/>
                </c:ext>
                <c:ext xmlns:c16="http://schemas.microsoft.com/office/drawing/2014/chart" uri="{C3380CC4-5D6E-409C-BE32-E72D297353CC}">
                  <c16:uniqueId val="{00000026-C6A6-4561-B2E2-F920AED23D1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{ED73DE1C-5287-404D-B56F-50AC693BCE92}</c15:txfldGUID>
                      <c15:f>Diagramm!$K$62</c15:f>
                      <c15:dlblFieldTableCache>
                        <c:ptCount val="1"/>
                      </c15:dlblFieldTableCache>
                    </c15:dlblFTEntry>
                  </c15:dlblFieldTable>
                  <c15:showDataLabelsRange val="0"/>
                </c:ext>
                <c:ext xmlns:c16="http://schemas.microsoft.com/office/drawing/2014/chart" uri="{C3380CC4-5D6E-409C-BE32-E72D297353CC}">
                  <c16:uniqueId val="{00000027-C6A6-4561-B2E2-F920AED23D1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{13F132B1-4ECF-4DC2-BED5-320BD3AC0B18}</c15:txfldGUID>
                      <c15:f>Diagramm!$K$63</c15:f>
                      <c15:dlblFieldTableCache>
                        <c:ptCount val="1"/>
                      </c15:dlblFieldTableCache>
                    </c15:dlblFTEntry>
                  </c15:dlblFieldTable>
                  <c15:showDataLabelsRange val="0"/>
                </c:ext>
                <c:ext xmlns:c16="http://schemas.microsoft.com/office/drawing/2014/chart" uri="{C3380CC4-5D6E-409C-BE32-E72D297353CC}">
                  <c16:uniqueId val="{00000028-C6A6-4561-B2E2-F920AED23D1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{9E79B964-0E67-40D7-A43E-51519348AA3D}</c15:txfldGUID>
                      <c15:f>Diagramm!$K$64</c15:f>
                      <c15:dlblFieldTableCache>
                        <c:ptCount val="1"/>
                      </c15:dlblFieldTableCache>
                    </c15:dlblFTEntry>
                  </c15:dlblFieldTable>
                  <c15:showDataLabelsRange val="0"/>
                </c:ext>
                <c:ext xmlns:c16="http://schemas.microsoft.com/office/drawing/2014/chart" uri="{C3380CC4-5D6E-409C-BE32-E72D297353CC}">
                  <c16:uniqueId val="{00000029-C6A6-4561-B2E2-F920AED23D1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{80A8EA5F-F8AF-4784-AE35-3DBA90583F7C}</c15:txfldGUID>
                      <c15:f>Diagramm!$K$65</c15:f>
                      <c15:dlblFieldTableCache>
                        <c:ptCount val="1"/>
                      </c15:dlblFieldTableCache>
                    </c15:dlblFTEntry>
                  </c15:dlblFieldTable>
                  <c15:showDataLabelsRange val="0"/>
                </c:ext>
                <c:ext xmlns:c16="http://schemas.microsoft.com/office/drawing/2014/chart" uri="{C3380CC4-5D6E-409C-BE32-E72D297353CC}">
                  <c16:uniqueId val="{0000002A-C6A6-4561-B2E2-F920AED23D1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{80966164-83A0-472C-A318-53376B0DA204}</c15:txfldGUID>
                      <c15:f>Diagramm!$K$66</c15:f>
                      <c15:dlblFieldTableCache>
                        <c:ptCount val="1"/>
                      </c15:dlblFieldTableCache>
                    </c15:dlblFTEntry>
                  </c15:dlblFieldTable>
                  <c15:showDataLabelsRange val="0"/>
                </c:ext>
                <c:ext xmlns:c16="http://schemas.microsoft.com/office/drawing/2014/chart" uri="{C3380CC4-5D6E-409C-BE32-E72D297353CC}">
                  <c16:uniqueId val="{0000002B-C6A6-4561-B2E2-F920AED23D1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{551F4871-C253-4C50-AE5B-CC0C40547C2D}</c15:txfldGUID>
                      <c15:f>Diagramm!$K$67</c15:f>
                      <c15:dlblFieldTableCache>
                        <c:ptCount val="1"/>
                      </c15:dlblFieldTableCache>
                    </c15:dlblFTEntry>
                  </c15:dlblFieldTable>
                  <c15:showDataLabelsRange val="0"/>
                </c:ext>
                <c:ext xmlns:c16="http://schemas.microsoft.com/office/drawing/2014/chart" uri="{C3380CC4-5D6E-409C-BE32-E72D297353CC}">
                  <c16:uniqueId val="{0000002C-C6A6-4561-B2E2-F920AED23D1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6A6-4561-B2E2-F920AED23D1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{7D939BED-1D9F-4650-B131-DAB91E253A67}</c15:txfldGUID>
                      <c15:f>Diagramm!$J$46</c15:f>
                      <c15:dlblFieldTableCache>
                        <c:ptCount val="1"/>
                      </c15:dlblFieldTableCache>
                    </c15:dlblFTEntry>
                  </c15:dlblFieldTable>
                  <c15:showDataLabelsRange val="0"/>
                </c:ext>
                <c:ext xmlns:c16="http://schemas.microsoft.com/office/drawing/2014/chart" uri="{C3380CC4-5D6E-409C-BE32-E72D297353CC}">
                  <c16:uniqueId val="{0000002E-C6A6-4561-B2E2-F920AED23D1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{1A527526-58F6-4C03-BA86-FFDC8ECDA5C0}</c15:txfldGUID>
                      <c15:f>Diagramm!$J$47</c15:f>
                      <c15:dlblFieldTableCache>
                        <c:ptCount val="1"/>
                      </c15:dlblFieldTableCache>
                    </c15:dlblFTEntry>
                  </c15:dlblFieldTable>
                  <c15:showDataLabelsRange val="0"/>
                </c:ext>
                <c:ext xmlns:c16="http://schemas.microsoft.com/office/drawing/2014/chart" uri="{C3380CC4-5D6E-409C-BE32-E72D297353CC}">
                  <c16:uniqueId val="{0000002F-C6A6-4561-B2E2-F920AED23D1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{E610AD04-B5F3-4697-B683-A937B3761945}</c15:txfldGUID>
                      <c15:f>Diagramm!$J$48</c15:f>
                      <c15:dlblFieldTableCache>
                        <c:ptCount val="1"/>
                      </c15:dlblFieldTableCache>
                    </c15:dlblFTEntry>
                  </c15:dlblFieldTable>
                  <c15:showDataLabelsRange val="0"/>
                </c:ext>
                <c:ext xmlns:c16="http://schemas.microsoft.com/office/drawing/2014/chart" uri="{C3380CC4-5D6E-409C-BE32-E72D297353CC}">
                  <c16:uniqueId val="{00000030-C6A6-4561-B2E2-F920AED23D1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{617478CB-4967-481B-9EE6-5017E787BF69}</c15:txfldGUID>
                      <c15:f>Diagramm!$J$49</c15:f>
                      <c15:dlblFieldTableCache>
                        <c:ptCount val="1"/>
                      </c15:dlblFieldTableCache>
                    </c15:dlblFTEntry>
                  </c15:dlblFieldTable>
                  <c15:showDataLabelsRange val="0"/>
                </c:ext>
                <c:ext xmlns:c16="http://schemas.microsoft.com/office/drawing/2014/chart" uri="{C3380CC4-5D6E-409C-BE32-E72D297353CC}">
                  <c16:uniqueId val="{00000031-C6A6-4561-B2E2-F920AED23D1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{875AFA71-E86D-408F-9ED5-401486A2C6EA}</c15:txfldGUID>
                      <c15:f>Diagramm!$J$50</c15:f>
                      <c15:dlblFieldTableCache>
                        <c:ptCount val="1"/>
                      </c15:dlblFieldTableCache>
                    </c15:dlblFTEntry>
                  </c15:dlblFieldTable>
                  <c15:showDataLabelsRange val="0"/>
                </c:ext>
                <c:ext xmlns:c16="http://schemas.microsoft.com/office/drawing/2014/chart" uri="{C3380CC4-5D6E-409C-BE32-E72D297353CC}">
                  <c16:uniqueId val="{00000032-C6A6-4561-B2E2-F920AED23D1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{489BA2E8-E5B7-48C1-9AE3-297FE700A68A}</c15:txfldGUID>
                      <c15:f>Diagramm!$J$51</c15:f>
                      <c15:dlblFieldTableCache>
                        <c:ptCount val="1"/>
                      </c15:dlblFieldTableCache>
                    </c15:dlblFTEntry>
                  </c15:dlblFieldTable>
                  <c15:showDataLabelsRange val="0"/>
                </c:ext>
                <c:ext xmlns:c16="http://schemas.microsoft.com/office/drawing/2014/chart" uri="{C3380CC4-5D6E-409C-BE32-E72D297353CC}">
                  <c16:uniqueId val="{00000033-C6A6-4561-B2E2-F920AED23D1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{24A523EC-CC2B-4A89-9A85-D57FEF2CBB36}</c15:txfldGUID>
                      <c15:f>Diagramm!$J$52</c15:f>
                      <c15:dlblFieldTableCache>
                        <c:ptCount val="1"/>
                      </c15:dlblFieldTableCache>
                    </c15:dlblFTEntry>
                  </c15:dlblFieldTable>
                  <c15:showDataLabelsRange val="0"/>
                </c:ext>
                <c:ext xmlns:c16="http://schemas.microsoft.com/office/drawing/2014/chart" uri="{C3380CC4-5D6E-409C-BE32-E72D297353CC}">
                  <c16:uniqueId val="{00000034-C6A6-4561-B2E2-F920AED23D1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{1D7C6D2E-1E9A-48B9-834B-7B21E7522186}</c15:txfldGUID>
                      <c15:f>Diagramm!$J$53</c15:f>
                      <c15:dlblFieldTableCache>
                        <c:ptCount val="1"/>
                      </c15:dlblFieldTableCache>
                    </c15:dlblFTEntry>
                  </c15:dlblFieldTable>
                  <c15:showDataLabelsRange val="0"/>
                </c:ext>
                <c:ext xmlns:c16="http://schemas.microsoft.com/office/drawing/2014/chart" uri="{C3380CC4-5D6E-409C-BE32-E72D297353CC}">
                  <c16:uniqueId val="{00000035-C6A6-4561-B2E2-F920AED23D1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{0F90690F-4337-4B58-8A8A-DDF478447858}</c15:txfldGUID>
                      <c15:f>Diagramm!$J$54</c15:f>
                      <c15:dlblFieldTableCache>
                        <c:ptCount val="1"/>
                      </c15:dlblFieldTableCache>
                    </c15:dlblFTEntry>
                  </c15:dlblFieldTable>
                  <c15:showDataLabelsRange val="0"/>
                </c:ext>
                <c:ext xmlns:c16="http://schemas.microsoft.com/office/drawing/2014/chart" uri="{C3380CC4-5D6E-409C-BE32-E72D297353CC}">
                  <c16:uniqueId val="{00000036-C6A6-4561-B2E2-F920AED23D1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{97E26F29-E6D3-4453-A4DC-8A6390168A73}</c15:txfldGUID>
                      <c15:f>Diagramm!$J$55</c15:f>
                      <c15:dlblFieldTableCache>
                        <c:ptCount val="1"/>
                      </c15:dlblFieldTableCache>
                    </c15:dlblFTEntry>
                  </c15:dlblFieldTable>
                  <c15:showDataLabelsRange val="0"/>
                </c:ext>
                <c:ext xmlns:c16="http://schemas.microsoft.com/office/drawing/2014/chart" uri="{C3380CC4-5D6E-409C-BE32-E72D297353CC}">
                  <c16:uniqueId val="{00000037-C6A6-4561-B2E2-F920AED23D1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{961EC99A-30D3-4B20-9681-AE21AA77CAA2}</c15:txfldGUID>
                      <c15:f>Diagramm!$J$56</c15:f>
                      <c15:dlblFieldTableCache>
                        <c:ptCount val="1"/>
                      </c15:dlblFieldTableCache>
                    </c15:dlblFTEntry>
                  </c15:dlblFieldTable>
                  <c15:showDataLabelsRange val="0"/>
                </c:ext>
                <c:ext xmlns:c16="http://schemas.microsoft.com/office/drawing/2014/chart" uri="{C3380CC4-5D6E-409C-BE32-E72D297353CC}">
                  <c16:uniqueId val="{00000038-C6A6-4561-B2E2-F920AED23D1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{C7FB5674-149A-45FB-BC8D-23639A13BE3C}</c15:txfldGUID>
                      <c15:f>Diagramm!$J$57</c15:f>
                      <c15:dlblFieldTableCache>
                        <c:ptCount val="1"/>
                      </c15:dlblFieldTableCache>
                    </c15:dlblFTEntry>
                  </c15:dlblFieldTable>
                  <c15:showDataLabelsRange val="0"/>
                </c:ext>
                <c:ext xmlns:c16="http://schemas.microsoft.com/office/drawing/2014/chart" uri="{C3380CC4-5D6E-409C-BE32-E72D297353CC}">
                  <c16:uniqueId val="{00000039-C6A6-4561-B2E2-F920AED23D1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{A5764990-867A-4393-930E-CEAC56A6C90D}</c15:txfldGUID>
                      <c15:f>Diagramm!$J$58</c15:f>
                      <c15:dlblFieldTableCache>
                        <c:ptCount val="1"/>
                      </c15:dlblFieldTableCache>
                    </c15:dlblFTEntry>
                  </c15:dlblFieldTable>
                  <c15:showDataLabelsRange val="0"/>
                </c:ext>
                <c:ext xmlns:c16="http://schemas.microsoft.com/office/drawing/2014/chart" uri="{C3380CC4-5D6E-409C-BE32-E72D297353CC}">
                  <c16:uniqueId val="{0000003A-C6A6-4561-B2E2-F920AED23D1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{52EBD30B-8EF2-48F2-A0D0-872E019C8366}</c15:txfldGUID>
                      <c15:f>Diagramm!$J$59</c15:f>
                      <c15:dlblFieldTableCache>
                        <c:ptCount val="1"/>
                      </c15:dlblFieldTableCache>
                    </c15:dlblFTEntry>
                  </c15:dlblFieldTable>
                  <c15:showDataLabelsRange val="0"/>
                </c:ext>
                <c:ext xmlns:c16="http://schemas.microsoft.com/office/drawing/2014/chart" uri="{C3380CC4-5D6E-409C-BE32-E72D297353CC}">
                  <c16:uniqueId val="{0000003B-C6A6-4561-B2E2-F920AED23D1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{33048F30-AAD0-4475-A837-3870E8A08E4D}</c15:txfldGUID>
                      <c15:f>Diagramm!$J$60</c15:f>
                      <c15:dlblFieldTableCache>
                        <c:ptCount val="1"/>
                      </c15:dlblFieldTableCache>
                    </c15:dlblFTEntry>
                  </c15:dlblFieldTable>
                  <c15:showDataLabelsRange val="0"/>
                </c:ext>
                <c:ext xmlns:c16="http://schemas.microsoft.com/office/drawing/2014/chart" uri="{C3380CC4-5D6E-409C-BE32-E72D297353CC}">
                  <c16:uniqueId val="{0000003C-C6A6-4561-B2E2-F920AED23D1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{C5F18385-5058-4A7A-A9F9-D93706D29197}</c15:txfldGUID>
                      <c15:f>Diagramm!$J$61</c15:f>
                      <c15:dlblFieldTableCache>
                        <c:ptCount val="1"/>
                      </c15:dlblFieldTableCache>
                    </c15:dlblFTEntry>
                  </c15:dlblFieldTable>
                  <c15:showDataLabelsRange val="0"/>
                </c:ext>
                <c:ext xmlns:c16="http://schemas.microsoft.com/office/drawing/2014/chart" uri="{C3380CC4-5D6E-409C-BE32-E72D297353CC}">
                  <c16:uniqueId val="{0000003D-C6A6-4561-B2E2-F920AED23D1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{B9188E9D-002B-4532-B9C3-B0124775D054}</c15:txfldGUID>
                      <c15:f>Diagramm!$J$62</c15:f>
                      <c15:dlblFieldTableCache>
                        <c:ptCount val="1"/>
                      </c15:dlblFieldTableCache>
                    </c15:dlblFTEntry>
                  </c15:dlblFieldTable>
                  <c15:showDataLabelsRange val="0"/>
                </c:ext>
                <c:ext xmlns:c16="http://schemas.microsoft.com/office/drawing/2014/chart" uri="{C3380CC4-5D6E-409C-BE32-E72D297353CC}">
                  <c16:uniqueId val="{0000003E-C6A6-4561-B2E2-F920AED23D1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{ADBA05C3-49F3-42F3-A682-5E68F4A8AEFA}</c15:txfldGUID>
                      <c15:f>Diagramm!$J$63</c15:f>
                      <c15:dlblFieldTableCache>
                        <c:ptCount val="1"/>
                      </c15:dlblFieldTableCache>
                    </c15:dlblFTEntry>
                  </c15:dlblFieldTable>
                  <c15:showDataLabelsRange val="0"/>
                </c:ext>
                <c:ext xmlns:c16="http://schemas.microsoft.com/office/drawing/2014/chart" uri="{C3380CC4-5D6E-409C-BE32-E72D297353CC}">
                  <c16:uniqueId val="{0000003F-C6A6-4561-B2E2-F920AED23D1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{09BD0F14-09F8-4927-8EE6-FFDD3C8064F5}</c15:txfldGUID>
                      <c15:f>Diagramm!$J$64</c15:f>
                      <c15:dlblFieldTableCache>
                        <c:ptCount val="1"/>
                      </c15:dlblFieldTableCache>
                    </c15:dlblFTEntry>
                  </c15:dlblFieldTable>
                  <c15:showDataLabelsRange val="0"/>
                </c:ext>
                <c:ext xmlns:c16="http://schemas.microsoft.com/office/drawing/2014/chart" uri="{C3380CC4-5D6E-409C-BE32-E72D297353CC}">
                  <c16:uniqueId val="{00000040-C6A6-4561-B2E2-F920AED23D1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{0AB57C4D-0613-4155-85CB-53E653A057D4}</c15:txfldGUID>
                      <c15:f>Diagramm!$J$65</c15:f>
                      <c15:dlblFieldTableCache>
                        <c:ptCount val="1"/>
                      </c15:dlblFieldTableCache>
                    </c15:dlblFTEntry>
                  </c15:dlblFieldTable>
                  <c15:showDataLabelsRange val="0"/>
                </c:ext>
                <c:ext xmlns:c16="http://schemas.microsoft.com/office/drawing/2014/chart" uri="{C3380CC4-5D6E-409C-BE32-E72D297353CC}">
                  <c16:uniqueId val="{00000041-C6A6-4561-B2E2-F920AED23D1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{4898995C-E9F5-404E-8620-FE66AB2F5AC3}</c15:txfldGUID>
                      <c15:f>Diagramm!$J$66</c15:f>
                      <c15:dlblFieldTableCache>
                        <c:ptCount val="1"/>
                      </c15:dlblFieldTableCache>
                    </c15:dlblFTEntry>
                  </c15:dlblFieldTable>
                  <c15:showDataLabelsRange val="0"/>
                </c:ext>
                <c:ext xmlns:c16="http://schemas.microsoft.com/office/drawing/2014/chart" uri="{C3380CC4-5D6E-409C-BE32-E72D297353CC}">
                  <c16:uniqueId val="{00000042-C6A6-4561-B2E2-F920AED23D1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{CF76DFA2-817A-4EBB-B58D-5026C0782714}</c15:txfldGUID>
                      <c15:f>Diagramm!$J$67</c15:f>
                      <c15:dlblFieldTableCache>
                        <c:ptCount val="1"/>
                      </c15:dlblFieldTableCache>
                    </c15:dlblFTEntry>
                  </c15:dlblFieldTable>
                  <c15:showDataLabelsRange val="0"/>
                </c:ext>
                <c:ext xmlns:c16="http://schemas.microsoft.com/office/drawing/2014/chart" uri="{C3380CC4-5D6E-409C-BE32-E72D297353CC}">
                  <c16:uniqueId val="{00000043-C6A6-4561-B2E2-F920AED23D1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6A6-4561-B2E2-F920AED23D1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E0F-451A-836B-599980B9E0B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E0F-451A-836B-599980B9E0B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E0F-451A-836B-599980B9E0B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0F-451A-836B-599980B9E0B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E0F-451A-836B-599980B9E0B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E0F-451A-836B-599980B9E0B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E0F-451A-836B-599980B9E0B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E0F-451A-836B-599980B9E0B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E0F-451A-836B-599980B9E0B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E0F-451A-836B-599980B9E0B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E0F-451A-836B-599980B9E0B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E0F-451A-836B-599980B9E0B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E0F-451A-836B-599980B9E0B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E0F-451A-836B-599980B9E0B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E0F-451A-836B-599980B9E0B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E0F-451A-836B-599980B9E0B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E0F-451A-836B-599980B9E0B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E0F-451A-836B-599980B9E0B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E0F-451A-836B-599980B9E0B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E0F-451A-836B-599980B9E0B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E0F-451A-836B-599980B9E0B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E0F-451A-836B-599980B9E0B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E0F-451A-836B-599980B9E0B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E0F-451A-836B-599980B9E0B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E0F-451A-836B-599980B9E0B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E0F-451A-836B-599980B9E0B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E0F-451A-836B-599980B9E0B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E0F-451A-836B-599980B9E0B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E0F-451A-836B-599980B9E0B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E0F-451A-836B-599980B9E0B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E0F-451A-836B-599980B9E0B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E0F-451A-836B-599980B9E0B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E0F-451A-836B-599980B9E0B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E0F-451A-836B-599980B9E0B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E0F-451A-836B-599980B9E0B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E0F-451A-836B-599980B9E0B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E0F-451A-836B-599980B9E0B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E0F-451A-836B-599980B9E0B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E0F-451A-836B-599980B9E0B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E0F-451A-836B-599980B9E0B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E0F-451A-836B-599980B9E0B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E0F-451A-836B-599980B9E0B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E0F-451A-836B-599980B9E0B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E0F-451A-836B-599980B9E0B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E0F-451A-836B-599980B9E0B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E0F-451A-836B-599980B9E0B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E0F-451A-836B-599980B9E0B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E0F-451A-836B-599980B9E0B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E0F-451A-836B-599980B9E0B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E0F-451A-836B-599980B9E0B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E0F-451A-836B-599980B9E0B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E0F-451A-836B-599980B9E0B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E0F-451A-836B-599980B9E0B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E0F-451A-836B-599980B9E0B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E0F-451A-836B-599980B9E0B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E0F-451A-836B-599980B9E0B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E0F-451A-836B-599980B9E0B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E0F-451A-836B-599980B9E0B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E0F-451A-836B-599980B9E0B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E0F-451A-836B-599980B9E0B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E0F-451A-836B-599980B9E0B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E0F-451A-836B-599980B9E0B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E0F-451A-836B-599980B9E0B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E0F-451A-836B-599980B9E0B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E0F-451A-836B-599980B9E0B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E0F-451A-836B-599980B9E0B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E0F-451A-836B-599980B9E0B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E0F-451A-836B-599980B9E0B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E0F-451A-836B-599980B9E0B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106.15540589470636</c:v>
                </c:pt>
                <c:pt idx="2">
                  <c:v>108.80585125642696</c:v>
                </c:pt>
                <c:pt idx="3">
                  <c:v>99.898616844087186</c:v>
                </c:pt>
                <c:pt idx="4">
                  <c:v>104.4029256282135</c:v>
                </c:pt>
                <c:pt idx="5">
                  <c:v>109.57346657976682</c:v>
                </c:pt>
                <c:pt idx="6">
                  <c:v>111.31146353827215</c:v>
                </c:pt>
                <c:pt idx="7">
                  <c:v>103.02701136939676</c:v>
                </c:pt>
                <c:pt idx="8">
                  <c:v>107.53856180751684</c:v>
                </c:pt>
                <c:pt idx="9">
                  <c:v>110.60178144688247</c:v>
                </c:pt>
                <c:pt idx="10">
                  <c:v>113.85328409008618</c:v>
                </c:pt>
                <c:pt idx="11">
                  <c:v>105.54710695922948</c:v>
                </c:pt>
                <c:pt idx="12">
                  <c:v>108.09616916503731</c:v>
                </c:pt>
                <c:pt idx="13">
                  <c:v>113.06394380476502</c:v>
                </c:pt>
                <c:pt idx="14">
                  <c:v>115.45368962270983</c:v>
                </c:pt>
                <c:pt idx="15">
                  <c:v>107.05337098993411</c:v>
                </c:pt>
                <c:pt idx="16">
                  <c:v>111.89803751176768</c:v>
                </c:pt>
                <c:pt idx="17">
                  <c:v>115.28713158085307</c:v>
                </c:pt>
                <c:pt idx="18">
                  <c:v>119.04555000362083</c:v>
                </c:pt>
                <c:pt idx="19">
                  <c:v>111.89079585777391</c:v>
                </c:pt>
                <c:pt idx="20">
                  <c:v>114.04156709392426</c:v>
                </c:pt>
                <c:pt idx="21">
                  <c:v>119.11072488956478</c:v>
                </c:pt>
                <c:pt idx="22">
                  <c:v>122.10876964298645</c:v>
                </c:pt>
                <c:pt idx="23">
                  <c:v>114.82366572525164</c:v>
                </c:pt>
                <c:pt idx="24">
                  <c:v>115.19299007893402</c:v>
                </c:pt>
              </c:numCache>
            </c:numRef>
          </c:val>
          <c:smooth val="0"/>
          <c:extLst>
            <c:ext xmlns:c16="http://schemas.microsoft.com/office/drawing/2014/chart" uri="{C3380CC4-5D6E-409C-BE32-E72D297353CC}">
              <c16:uniqueId val="{00000000-3D1D-4452-9002-B12820B4FC3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113.65998515219005</c:v>
                </c:pt>
                <c:pt idx="2">
                  <c:v>117.81737193763919</c:v>
                </c:pt>
                <c:pt idx="3">
                  <c:v>102.96956198960655</c:v>
                </c:pt>
                <c:pt idx="4">
                  <c:v>104.97401633259094</c:v>
                </c:pt>
                <c:pt idx="5">
                  <c:v>117.89161098737937</c:v>
                </c:pt>
                <c:pt idx="6">
                  <c:v>121.97475872308834</c:v>
                </c:pt>
                <c:pt idx="7">
                  <c:v>107.49814402375651</c:v>
                </c:pt>
                <c:pt idx="8">
                  <c:v>113.06607275426875</c:v>
                </c:pt>
                <c:pt idx="9">
                  <c:v>122.93986636971046</c:v>
                </c:pt>
                <c:pt idx="10">
                  <c:v>126.94877505567929</c:v>
                </c:pt>
                <c:pt idx="11">
                  <c:v>108.24053452115814</c:v>
                </c:pt>
                <c:pt idx="12">
                  <c:v>108.24053452115814</c:v>
                </c:pt>
                <c:pt idx="13">
                  <c:v>126.80029695619896</c:v>
                </c:pt>
                <c:pt idx="14">
                  <c:v>132.73942093541203</c:v>
                </c:pt>
                <c:pt idx="15">
                  <c:v>117.37193763919822</c:v>
                </c:pt>
                <c:pt idx="16">
                  <c:v>121.75204157386786</c:v>
                </c:pt>
                <c:pt idx="17">
                  <c:v>133.630289532294</c:v>
                </c:pt>
                <c:pt idx="18">
                  <c:v>142.16778025241277</c:v>
                </c:pt>
                <c:pt idx="19">
                  <c:v>125.01855976243503</c:v>
                </c:pt>
                <c:pt idx="20">
                  <c:v>125.68671121009652</c:v>
                </c:pt>
                <c:pt idx="21">
                  <c:v>144.39495174461769</c:v>
                </c:pt>
                <c:pt idx="22">
                  <c:v>149.59168522642909</c:v>
                </c:pt>
                <c:pt idx="23">
                  <c:v>134.89235337787676</c:v>
                </c:pt>
                <c:pt idx="24">
                  <c:v>130.73496659242764</c:v>
                </c:pt>
              </c:numCache>
            </c:numRef>
          </c:val>
          <c:smooth val="0"/>
          <c:extLst>
            <c:ext xmlns:c16="http://schemas.microsoft.com/office/drawing/2014/chart" uri="{C3380CC4-5D6E-409C-BE32-E72D297353CC}">
              <c16:uniqueId val="{00000001-3D1D-4452-9002-B12820B4FC3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105.82448873932178</c:v>
                </c:pt>
                <c:pt idx="2">
                  <c:v>104.86668392441108</c:v>
                </c:pt>
                <c:pt idx="3">
                  <c:v>103.15816722754336</c:v>
                </c:pt>
                <c:pt idx="4">
                  <c:v>92.570541030287345</c:v>
                </c:pt>
                <c:pt idx="5">
                  <c:v>96.272327206834063</c:v>
                </c:pt>
                <c:pt idx="6">
                  <c:v>93.864871861247735</c:v>
                </c:pt>
                <c:pt idx="7">
                  <c:v>94.279057727155063</c:v>
                </c:pt>
                <c:pt idx="8">
                  <c:v>92.829407196479423</c:v>
                </c:pt>
                <c:pt idx="9">
                  <c:v>96.660626456122188</c:v>
                </c:pt>
                <c:pt idx="10">
                  <c:v>93.140046595909922</c:v>
                </c:pt>
                <c:pt idx="11">
                  <c:v>94.589697126585563</c:v>
                </c:pt>
                <c:pt idx="12">
                  <c:v>90.654931400465955</c:v>
                </c:pt>
                <c:pt idx="13">
                  <c:v>95.236862542065751</c:v>
                </c:pt>
                <c:pt idx="14">
                  <c:v>93.631892311674875</c:v>
                </c:pt>
                <c:pt idx="15">
                  <c:v>94.977996375873673</c:v>
                </c:pt>
                <c:pt idx="16">
                  <c:v>92.026922081283985</c:v>
                </c:pt>
                <c:pt idx="17">
                  <c:v>94.926223142635251</c:v>
                </c:pt>
                <c:pt idx="18">
                  <c:v>94.175511260678221</c:v>
                </c:pt>
                <c:pt idx="19">
                  <c:v>94.719130209681595</c:v>
                </c:pt>
                <c:pt idx="20">
                  <c:v>91.845715764949517</c:v>
                </c:pt>
                <c:pt idx="21">
                  <c:v>94.770903442920002</c:v>
                </c:pt>
                <c:pt idx="22">
                  <c:v>93.114159979290719</c:v>
                </c:pt>
                <c:pt idx="23">
                  <c:v>93.398912762101986</c:v>
                </c:pt>
                <c:pt idx="24">
                  <c:v>85.348174993528346</c:v>
                </c:pt>
              </c:numCache>
            </c:numRef>
          </c:val>
          <c:smooth val="0"/>
          <c:extLst>
            <c:ext xmlns:c16="http://schemas.microsoft.com/office/drawing/2014/chart" uri="{C3380CC4-5D6E-409C-BE32-E72D297353CC}">
              <c16:uniqueId val="{00000002-3D1D-4452-9002-B12820B4FC3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D1D-4452-9002-B12820B4FC31}"/>
                </c:ext>
              </c:extLst>
            </c:dLbl>
            <c:dLbl>
              <c:idx val="1"/>
              <c:delete val="1"/>
              <c:extLst>
                <c:ext xmlns:c15="http://schemas.microsoft.com/office/drawing/2012/chart" uri="{CE6537A1-D6FC-4f65-9D91-7224C49458BB}"/>
                <c:ext xmlns:c16="http://schemas.microsoft.com/office/drawing/2014/chart" uri="{C3380CC4-5D6E-409C-BE32-E72D297353CC}">
                  <c16:uniqueId val="{00000004-3D1D-4452-9002-B12820B4FC31}"/>
                </c:ext>
              </c:extLst>
            </c:dLbl>
            <c:dLbl>
              <c:idx val="2"/>
              <c:delete val="1"/>
              <c:extLst>
                <c:ext xmlns:c15="http://schemas.microsoft.com/office/drawing/2012/chart" uri="{CE6537A1-D6FC-4f65-9D91-7224C49458BB}"/>
                <c:ext xmlns:c16="http://schemas.microsoft.com/office/drawing/2014/chart" uri="{C3380CC4-5D6E-409C-BE32-E72D297353CC}">
                  <c16:uniqueId val="{00000005-3D1D-4452-9002-B12820B4FC31}"/>
                </c:ext>
              </c:extLst>
            </c:dLbl>
            <c:dLbl>
              <c:idx val="3"/>
              <c:delete val="1"/>
              <c:extLst>
                <c:ext xmlns:c15="http://schemas.microsoft.com/office/drawing/2012/chart" uri="{CE6537A1-D6FC-4f65-9D91-7224C49458BB}"/>
                <c:ext xmlns:c16="http://schemas.microsoft.com/office/drawing/2014/chart" uri="{C3380CC4-5D6E-409C-BE32-E72D297353CC}">
                  <c16:uniqueId val="{00000006-3D1D-4452-9002-B12820B4FC31}"/>
                </c:ext>
              </c:extLst>
            </c:dLbl>
            <c:dLbl>
              <c:idx val="4"/>
              <c:delete val="1"/>
              <c:extLst>
                <c:ext xmlns:c15="http://schemas.microsoft.com/office/drawing/2012/chart" uri="{CE6537A1-D6FC-4f65-9D91-7224C49458BB}"/>
                <c:ext xmlns:c16="http://schemas.microsoft.com/office/drawing/2014/chart" uri="{C3380CC4-5D6E-409C-BE32-E72D297353CC}">
                  <c16:uniqueId val="{00000007-3D1D-4452-9002-B12820B4FC31}"/>
                </c:ext>
              </c:extLst>
            </c:dLbl>
            <c:dLbl>
              <c:idx val="5"/>
              <c:delete val="1"/>
              <c:extLst>
                <c:ext xmlns:c15="http://schemas.microsoft.com/office/drawing/2012/chart" uri="{CE6537A1-D6FC-4f65-9D91-7224C49458BB}"/>
                <c:ext xmlns:c16="http://schemas.microsoft.com/office/drawing/2014/chart" uri="{C3380CC4-5D6E-409C-BE32-E72D297353CC}">
                  <c16:uniqueId val="{00000008-3D1D-4452-9002-B12820B4FC31}"/>
                </c:ext>
              </c:extLst>
            </c:dLbl>
            <c:dLbl>
              <c:idx val="6"/>
              <c:delete val="1"/>
              <c:extLst>
                <c:ext xmlns:c15="http://schemas.microsoft.com/office/drawing/2012/chart" uri="{CE6537A1-D6FC-4f65-9D91-7224C49458BB}"/>
                <c:ext xmlns:c16="http://schemas.microsoft.com/office/drawing/2014/chart" uri="{C3380CC4-5D6E-409C-BE32-E72D297353CC}">
                  <c16:uniqueId val="{00000009-3D1D-4452-9002-B12820B4FC31}"/>
                </c:ext>
              </c:extLst>
            </c:dLbl>
            <c:dLbl>
              <c:idx val="7"/>
              <c:delete val="1"/>
              <c:extLst>
                <c:ext xmlns:c15="http://schemas.microsoft.com/office/drawing/2012/chart" uri="{CE6537A1-D6FC-4f65-9D91-7224C49458BB}"/>
                <c:ext xmlns:c16="http://schemas.microsoft.com/office/drawing/2014/chart" uri="{C3380CC4-5D6E-409C-BE32-E72D297353CC}">
                  <c16:uniqueId val="{0000000A-3D1D-4452-9002-B12820B4FC31}"/>
                </c:ext>
              </c:extLst>
            </c:dLbl>
            <c:dLbl>
              <c:idx val="8"/>
              <c:delete val="1"/>
              <c:extLst>
                <c:ext xmlns:c15="http://schemas.microsoft.com/office/drawing/2012/chart" uri="{CE6537A1-D6FC-4f65-9D91-7224C49458BB}"/>
                <c:ext xmlns:c16="http://schemas.microsoft.com/office/drawing/2014/chart" uri="{C3380CC4-5D6E-409C-BE32-E72D297353CC}">
                  <c16:uniqueId val="{0000000B-3D1D-4452-9002-B12820B4FC31}"/>
                </c:ext>
              </c:extLst>
            </c:dLbl>
            <c:dLbl>
              <c:idx val="9"/>
              <c:delete val="1"/>
              <c:extLst>
                <c:ext xmlns:c15="http://schemas.microsoft.com/office/drawing/2012/chart" uri="{CE6537A1-D6FC-4f65-9D91-7224C49458BB}"/>
                <c:ext xmlns:c16="http://schemas.microsoft.com/office/drawing/2014/chart" uri="{C3380CC4-5D6E-409C-BE32-E72D297353CC}">
                  <c16:uniqueId val="{0000000C-3D1D-4452-9002-B12820B4FC31}"/>
                </c:ext>
              </c:extLst>
            </c:dLbl>
            <c:dLbl>
              <c:idx val="10"/>
              <c:delete val="1"/>
              <c:extLst>
                <c:ext xmlns:c15="http://schemas.microsoft.com/office/drawing/2012/chart" uri="{CE6537A1-D6FC-4f65-9D91-7224C49458BB}"/>
                <c:ext xmlns:c16="http://schemas.microsoft.com/office/drawing/2014/chart" uri="{C3380CC4-5D6E-409C-BE32-E72D297353CC}">
                  <c16:uniqueId val="{0000000D-3D1D-4452-9002-B12820B4FC31}"/>
                </c:ext>
              </c:extLst>
            </c:dLbl>
            <c:dLbl>
              <c:idx val="11"/>
              <c:delete val="1"/>
              <c:extLst>
                <c:ext xmlns:c15="http://schemas.microsoft.com/office/drawing/2012/chart" uri="{CE6537A1-D6FC-4f65-9D91-7224C49458BB}"/>
                <c:ext xmlns:c16="http://schemas.microsoft.com/office/drawing/2014/chart" uri="{C3380CC4-5D6E-409C-BE32-E72D297353CC}">
                  <c16:uniqueId val="{0000000E-3D1D-4452-9002-B12820B4FC31}"/>
                </c:ext>
              </c:extLst>
            </c:dLbl>
            <c:dLbl>
              <c:idx val="12"/>
              <c:delete val="1"/>
              <c:extLst>
                <c:ext xmlns:c15="http://schemas.microsoft.com/office/drawing/2012/chart" uri="{CE6537A1-D6FC-4f65-9D91-7224C49458BB}"/>
                <c:ext xmlns:c16="http://schemas.microsoft.com/office/drawing/2014/chart" uri="{C3380CC4-5D6E-409C-BE32-E72D297353CC}">
                  <c16:uniqueId val="{0000000F-3D1D-4452-9002-B12820B4FC3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D1D-4452-9002-B12820B4FC31}"/>
                </c:ext>
              </c:extLst>
            </c:dLbl>
            <c:dLbl>
              <c:idx val="14"/>
              <c:delete val="1"/>
              <c:extLst>
                <c:ext xmlns:c15="http://schemas.microsoft.com/office/drawing/2012/chart" uri="{CE6537A1-D6FC-4f65-9D91-7224C49458BB}"/>
                <c:ext xmlns:c16="http://schemas.microsoft.com/office/drawing/2014/chart" uri="{C3380CC4-5D6E-409C-BE32-E72D297353CC}">
                  <c16:uniqueId val="{00000011-3D1D-4452-9002-B12820B4FC31}"/>
                </c:ext>
              </c:extLst>
            </c:dLbl>
            <c:dLbl>
              <c:idx val="15"/>
              <c:delete val="1"/>
              <c:extLst>
                <c:ext xmlns:c15="http://schemas.microsoft.com/office/drawing/2012/chart" uri="{CE6537A1-D6FC-4f65-9D91-7224C49458BB}"/>
                <c:ext xmlns:c16="http://schemas.microsoft.com/office/drawing/2014/chart" uri="{C3380CC4-5D6E-409C-BE32-E72D297353CC}">
                  <c16:uniqueId val="{00000012-3D1D-4452-9002-B12820B4FC31}"/>
                </c:ext>
              </c:extLst>
            </c:dLbl>
            <c:dLbl>
              <c:idx val="16"/>
              <c:delete val="1"/>
              <c:extLst>
                <c:ext xmlns:c15="http://schemas.microsoft.com/office/drawing/2012/chart" uri="{CE6537A1-D6FC-4f65-9D91-7224C49458BB}"/>
                <c:ext xmlns:c16="http://schemas.microsoft.com/office/drawing/2014/chart" uri="{C3380CC4-5D6E-409C-BE32-E72D297353CC}">
                  <c16:uniqueId val="{00000013-3D1D-4452-9002-B12820B4FC31}"/>
                </c:ext>
              </c:extLst>
            </c:dLbl>
            <c:dLbl>
              <c:idx val="17"/>
              <c:delete val="1"/>
              <c:extLst>
                <c:ext xmlns:c15="http://schemas.microsoft.com/office/drawing/2012/chart" uri="{CE6537A1-D6FC-4f65-9D91-7224C49458BB}"/>
                <c:ext xmlns:c16="http://schemas.microsoft.com/office/drawing/2014/chart" uri="{C3380CC4-5D6E-409C-BE32-E72D297353CC}">
                  <c16:uniqueId val="{00000014-3D1D-4452-9002-B12820B4FC31}"/>
                </c:ext>
              </c:extLst>
            </c:dLbl>
            <c:dLbl>
              <c:idx val="18"/>
              <c:delete val="1"/>
              <c:extLst>
                <c:ext xmlns:c15="http://schemas.microsoft.com/office/drawing/2012/chart" uri="{CE6537A1-D6FC-4f65-9D91-7224C49458BB}"/>
                <c:ext xmlns:c16="http://schemas.microsoft.com/office/drawing/2014/chart" uri="{C3380CC4-5D6E-409C-BE32-E72D297353CC}">
                  <c16:uniqueId val="{00000015-3D1D-4452-9002-B12820B4FC31}"/>
                </c:ext>
              </c:extLst>
            </c:dLbl>
            <c:dLbl>
              <c:idx val="19"/>
              <c:delete val="1"/>
              <c:extLst>
                <c:ext xmlns:c15="http://schemas.microsoft.com/office/drawing/2012/chart" uri="{CE6537A1-D6FC-4f65-9D91-7224C49458BB}"/>
                <c:ext xmlns:c16="http://schemas.microsoft.com/office/drawing/2014/chart" uri="{C3380CC4-5D6E-409C-BE32-E72D297353CC}">
                  <c16:uniqueId val="{00000016-3D1D-4452-9002-B12820B4FC31}"/>
                </c:ext>
              </c:extLst>
            </c:dLbl>
            <c:dLbl>
              <c:idx val="20"/>
              <c:delete val="1"/>
              <c:extLst>
                <c:ext xmlns:c15="http://schemas.microsoft.com/office/drawing/2012/chart" uri="{CE6537A1-D6FC-4f65-9D91-7224C49458BB}"/>
                <c:ext xmlns:c16="http://schemas.microsoft.com/office/drawing/2014/chart" uri="{C3380CC4-5D6E-409C-BE32-E72D297353CC}">
                  <c16:uniqueId val="{00000017-3D1D-4452-9002-B12820B4FC31}"/>
                </c:ext>
              </c:extLst>
            </c:dLbl>
            <c:dLbl>
              <c:idx val="21"/>
              <c:delete val="1"/>
              <c:extLst>
                <c:ext xmlns:c15="http://schemas.microsoft.com/office/drawing/2012/chart" uri="{CE6537A1-D6FC-4f65-9D91-7224C49458BB}"/>
                <c:ext xmlns:c16="http://schemas.microsoft.com/office/drawing/2014/chart" uri="{C3380CC4-5D6E-409C-BE32-E72D297353CC}">
                  <c16:uniqueId val="{00000018-3D1D-4452-9002-B12820B4FC31}"/>
                </c:ext>
              </c:extLst>
            </c:dLbl>
            <c:dLbl>
              <c:idx val="22"/>
              <c:delete val="1"/>
              <c:extLst>
                <c:ext xmlns:c15="http://schemas.microsoft.com/office/drawing/2012/chart" uri="{CE6537A1-D6FC-4f65-9D91-7224C49458BB}"/>
                <c:ext xmlns:c16="http://schemas.microsoft.com/office/drawing/2014/chart" uri="{C3380CC4-5D6E-409C-BE32-E72D297353CC}">
                  <c16:uniqueId val="{00000019-3D1D-4452-9002-B12820B4FC31}"/>
                </c:ext>
              </c:extLst>
            </c:dLbl>
            <c:dLbl>
              <c:idx val="23"/>
              <c:delete val="1"/>
              <c:extLst>
                <c:ext xmlns:c15="http://schemas.microsoft.com/office/drawing/2012/chart" uri="{CE6537A1-D6FC-4f65-9D91-7224C49458BB}"/>
                <c:ext xmlns:c16="http://schemas.microsoft.com/office/drawing/2014/chart" uri="{C3380CC4-5D6E-409C-BE32-E72D297353CC}">
                  <c16:uniqueId val="{0000001A-3D1D-4452-9002-B12820B4FC31}"/>
                </c:ext>
              </c:extLst>
            </c:dLbl>
            <c:dLbl>
              <c:idx val="24"/>
              <c:delete val="1"/>
              <c:extLst>
                <c:ext xmlns:c15="http://schemas.microsoft.com/office/drawing/2012/chart" uri="{CE6537A1-D6FC-4f65-9D91-7224C49458BB}"/>
                <c:ext xmlns:c16="http://schemas.microsoft.com/office/drawing/2014/chart" uri="{C3380CC4-5D6E-409C-BE32-E72D297353CC}">
                  <c16:uniqueId val="{0000001B-3D1D-4452-9002-B12820B4FC3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D1D-4452-9002-B12820B4FC3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Wittmund (03462)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15907</v>
      </c>
      <c r="F11" s="238">
        <v>15856</v>
      </c>
      <c r="G11" s="238">
        <v>16862</v>
      </c>
      <c r="H11" s="238">
        <v>16448</v>
      </c>
      <c r="I11" s="265">
        <v>15748</v>
      </c>
      <c r="J11" s="263">
        <v>159</v>
      </c>
      <c r="K11" s="266">
        <v>1.0096520193040386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19.255673602816369</v>
      </c>
      <c r="E13" s="115">
        <v>3063</v>
      </c>
      <c r="F13" s="114">
        <v>3017</v>
      </c>
      <c r="G13" s="114">
        <v>3442</v>
      </c>
      <c r="H13" s="114">
        <v>3453</v>
      </c>
      <c r="I13" s="140">
        <v>3146</v>
      </c>
      <c r="J13" s="115">
        <v>-83</v>
      </c>
      <c r="K13" s="116">
        <v>-2.6382708200890019</v>
      </c>
    </row>
    <row r="14" spans="1:255" ht="14.1" customHeight="1" x14ac:dyDescent="0.2">
      <c r="A14" s="306" t="s">
        <v>230</v>
      </c>
      <c r="B14" s="307"/>
      <c r="C14" s="308"/>
      <c r="D14" s="113">
        <v>67.203118124096306</v>
      </c>
      <c r="E14" s="115">
        <v>10690</v>
      </c>
      <c r="F14" s="114">
        <v>10679</v>
      </c>
      <c r="G14" s="114">
        <v>11227</v>
      </c>
      <c r="H14" s="114">
        <v>10855</v>
      </c>
      <c r="I14" s="140">
        <v>10467</v>
      </c>
      <c r="J14" s="115">
        <v>223</v>
      </c>
      <c r="K14" s="116">
        <v>2.1305053979172639</v>
      </c>
    </row>
    <row r="15" spans="1:255" ht="14.1" customHeight="1" x14ac:dyDescent="0.2">
      <c r="A15" s="306" t="s">
        <v>231</v>
      </c>
      <c r="B15" s="307"/>
      <c r="C15" s="308"/>
      <c r="D15" s="113">
        <v>6.6825925693091088</v>
      </c>
      <c r="E15" s="115">
        <v>1063</v>
      </c>
      <c r="F15" s="114">
        <v>1079</v>
      </c>
      <c r="G15" s="114">
        <v>1110</v>
      </c>
      <c r="H15" s="114">
        <v>1095</v>
      </c>
      <c r="I15" s="140">
        <v>1085</v>
      </c>
      <c r="J15" s="115">
        <v>-22</v>
      </c>
      <c r="K15" s="116">
        <v>-2.0276497695852536</v>
      </c>
    </row>
    <row r="16" spans="1:255" ht="14.1" customHeight="1" x14ac:dyDescent="0.2">
      <c r="A16" s="306" t="s">
        <v>232</v>
      </c>
      <c r="B16" s="307"/>
      <c r="C16" s="308"/>
      <c r="D16" s="113">
        <v>6.8586157037782112</v>
      </c>
      <c r="E16" s="115">
        <v>1091</v>
      </c>
      <c r="F16" s="114">
        <v>1081</v>
      </c>
      <c r="G16" s="114">
        <v>1083</v>
      </c>
      <c r="H16" s="114">
        <v>1045</v>
      </c>
      <c r="I16" s="140">
        <v>1050</v>
      </c>
      <c r="J16" s="115">
        <v>41</v>
      </c>
      <c r="K16" s="116">
        <v>3.9047619047619047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2.1877160998302636</v>
      </c>
      <c r="E18" s="115">
        <v>348</v>
      </c>
      <c r="F18" s="114">
        <v>341</v>
      </c>
      <c r="G18" s="114">
        <v>372</v>
      </c>
      <c r="H18" s="114">
        <v>372</v>
      </c>
      <c r="I18" s="140">
        <v>363</v>
      </c>
      <c r="J18" s="115">
        <v>-15</v>
      </c>
      <c r="K18" s="116">
        <v>-4.1322314049586772</v>
      </c>
    </row>
    <row r="19" spans="1:255" ht="14.1" customHeight="1" x14ac:dyDescent="0.2">
      <c r="A19" s="306" t="s">
        <v>235</v>
      </c>
      <c r="B19" s="307" t="s">
        <v>236</v>
      </c>
      <c r="C19" s="308"/>
      <c r="D19" s="113">
        <v>1.9488275601936254</v>
      </c>
      <c r="E19" s="115">
        <v>310</v>
      </c>
      <c r="F19" s="114">
        <v>304</v>
      </c>
      <c r="G19" s="114">
        <v>324</v>
      </c>
      <c r="H19" s="114">
        <v>324</v>
      </c>
      <c r="I19" s="140">
        <v>316</v>
      </c>
      <c r="J19" s="115">
        <v>-6</v>
      </c>
      <c r="K19" s="116">
        <v>-1.8987341772151898</v>
      </c>
    </row>
    <row r="20" spans="1:255" ht="14.1" customHeight="1" x14ac:dyDescent="0.2">
      <c r="A20" s="306">
        <v>12</v>
      </c>
      <c r="B20" s="307" t="s">
        <v>237</v>
      </c>
      <c r="C20" s="308"/>
      <c r="D20" s="113">
        <v>1.4333312378198277</v>
      </c>
      <c r="E20" s="115">
        <v>228</v>
      </c>
      <c r="F20" s="114">
        <v>209</v>
      </c>
      <c r="G20" s="114">
        <v>231</v>
      </c>
      <c r="H20" s="114">
        <v>227</v>
      </c>
      <c r="I20" s="140">
        <v>203</v>
      </c>
      <c r="J20" s="115">
        <v>25</v>
      </c>
      <c r="K20" s="116">
        <v>12.315270935960591</v>
      </c>
    </row>
    <row r="21" spans="1:255" ht="14.1" customHeight="1" x14ac:dyDescent="0.2">
      <c r="A21" s="306">
        <v>21</v>
      </c>
      <c r="B21" s="307" t="s">
        <v>238</v>
      </c>
      <c r="C21" s="308"/>
      <c r="D21" s="113">
        <v>0.37719243100521782</v>
      </c>
      <c r="E21" s="115">
        <v>60</v>
      </c>
      <c r="F21" s="114">
        <v>56</v>
      </c>
      <c r="G21" s="114">
        <v>77</v>
      </c>
      <c r="H21" s="114">
        <v>82</v>
      </c>
      <c r="I21" s="140">
        <v>79</v>
      </c>
      <c r="J21" s="115">
        <v>-19</v>
      </c>
      <c r="K21" s="116">
        <v>-24.050632911392405</v>
      </c>
    </row>
    <row r="22" spans="1:255" ht="14.1" customHeight="1" x14ac:dyDescent="0.2">
      <c r="A22" s="306">
        <v>22</v>
      </c>
      <c r="B22" s="307" t="s">
        <v>239</v>
      </c>
      <c r="C22" s="308"/>
      <c r="D22" s="113">
        <v>3.3758722574966997</v>
      </c>
      <c r="E22" s="115">
        <v>537</v>
      </c>
      <c r="F22" s="114">
        <v>568</v>
      </c>
      <c r="G22" s="114">
        <v>572</v>
      </c>
      <c r="H22" s="114">
        <v>572</v>
      </c>
      <c r="I22" s="140">
        <v>560</v>
      </c>
      <c r="J22" s="115">
        <v>-23</v>
      </c>
      <c r="K22" s="116">
        <v>-4.1071428571428568</v>
      </c>
    </row>
    <row r="23" spans="1:255" ht="14.1" customHeight="1" x14ac:dyDescent="0.2">
      <c r="A23" s="306">
        <v>23</v>
      </c>
      <c r="B23" s="307" t="s">
        <v>240</v>
      </c>
      <c r="C23" s="308"/>
      <c r="D23" s="113">
        <v>0.30175394480417428</v>
      </c>
      <c r="E23" s="115">
        <v>48</v>
      </c>
      <c r="F23" s="114">
        <v>48</v>
      </c>
      <c r="G23" s="114">
        <v>52</v>
      </c>
      <c r="H23" s="114">
        <v>50</v>
      </c>
      <c r="I23" s="140">
        <v>50</v>
      </c>
      <c r="J23" s="115">
        <v>-2</v>
      </c>
      <c r="K23" s="116">
        <v>-4</v>
      </c>
    </row>
    <row r="24" spans="1:255" ht="14.1" customHeight="1" x14ac:dyDescent="0.2">
      <c r="A24" s="306">
        <v>24</v>
      </c>
      <c r="B24" s="307" t="s">
        <v>241</v>
      </c>
      <c r="C24" s="308"/>
      <c r="D24" s="113">
        <v>2.231721883447539</v>
      </c>
      <c r="E24" s="115">
        <v>355</v>
      </c>
      <c r="F24" s="114">
        <v>371</v>
      </c>
      <c r="G24" s="114">
        <v>389</v>
      </c>
      <c r="H24" s="114">
        <v>392</v>
      </c>
      <c r="I24" s="140">
        <v>395</v>
      </c>
      <c r="J24" s="115">
        <v>-40</v>
      </c>
      <c r="K24" s="116">
        <v>-10.126582278481013</v>
      </c>
    </row>
    <row r="25" spans="1:255" ht="14.1" customHeight="1" x14ac:dyDescent="0.2">
      <c r="A25" s="306">
        <v>25</v>
      </c>
      <c r="B25" s="307" t="s">
        <v>242</v>
      </c>
      <c r="C25" s="308"/>
      <c r="D25" s="113">
        <v>3.6084742566165837</v>
      </c>
      <c r="E25" s="115">
        <v>574</v>
      </c>
      <c r="F25" s="114">
        <v>580</v>
      </c>
      <c r="G25" s="114">
        <v>600</v>
      </c>
      <c r="H25" s="114">
        <v>578</v>
      </c>
      <c r="I25" s="140">
        <v>576</v>
      </c>
      <c r="J25" s="115">
        <v>-2</v>
      </c>
      <c r="K25" s="116">
        <v>-0.34722222222222221</v>
      </c>
    </row>
    <row r="26" spans="1:255" ht="14.1" customHeight="1" x14ac:dyDescent="0.2">
      <c r="A26" s="306">
        <v>26</v>
      </c>
      <c r="B26" s="307" t="s">
        <v>243</v>
      </c>
      <c r="C26" s="308"/>
      <c r="D26" s="113">
        <v>2.8792355566731627</v>
      </c>
      <c r="E26" s="115">
        <v>458</v>
      </c>
      <c r="F26" s="114">
        <v>481</v>
      </c>
      <c r="G26" s="114">
        <v>495</v>
      </c>
      <c r="H26" s="114">
        <v>451</v>
      </c>
      <c r="I26" s="140">
        <v>439</v>
      </c>
      <c r="J26" s="115">
        <v>19</v>
      </c>
      <c r="K26" s="116">
        <v>4.3280182232346238</v>
      </c>
    </row>
    <row r="27" spans="1:255" ht="14.1" customHeight="1" x14ac:dyDescent="0.2">
      <c r="A27" s="306">
        <v>27</v>
      </c>
      <c r="B27" s="307" t="s">
        <v>244</v>
      </c>
      <c r="C27" s="308"/>
      <c r="D27" s="113">
        <v>1.0624253473313636</v>
      </c>
      <c r="E27" s="115">
        <v>169</v>
      </c>
      <c r="F27" s="114">
        <v>171</v>
      </c>
      <c r="G27" s="114">
        <v>166</v>
      </c>
      <c r="H27" s="114">
        <v>163</v>
      </c>
      <c r="I27" s="140">
        <v>161</v>
      </c>
      <c r="J27" s="115">
        <v>8</v>
      </c>
      <c r="K27" s="116">
        <v>4.9689440993788816</v>
      </c>
    </row>
    <row r="28" spans="1:255" ht="14.1" customHeight="1" x14ac:dyDescent="0.2">
      <c r="A28" s="306">
        <v>28</v>
      </c>
      <c r="B28" s="307" t="s">
        <v>245</v>
      </c>
      <c r="C28" s="308"/>
      <c r="D28" s="113">
        <v>0.11315772930156535</v>
      </c>
      <c r="E28" s="115">
        <v>18</v>
      </c>
      <c r="F28" s="114">
        <v>25</v>
      </c>
      <c r="G28" s="114">
        <v>25</v>
      </c>
      <c r="H28" s="114">
        <v>25</v>
      </c>
      <c r="I28" s="140">
        <v>22</v>
      </c>
      <c r="J28" s="115">
        <v>-4</v>
      </c>
      <c r="K28" s="116">
        <v>-18.181818181818183</v>
      </c>
    </row>
    <row r="29" spans="1:255" ht="14.1" customHeight="1" x14ac:dyDescent="0.2">
      <c r="A29" s="306">
        <v>29</v>
      </c>
      <c r="B29" s="307" t="s">
        <v>246</v>
      </c>
      <c r="C29" s="308"/>
      <c r="D29" s="113">
        <v>3.0929779342427861</v>
      </c>
      <c r="E29" s="115">
        <v>492</v>
      </c>
      <c r="F29" s="114">
        <v>501</v>
      </c>
      <c r="G29" s="114">
        <v>625</v>
      </c>
      <c r="H29" s="114">
        <v>638</v>
      </c>
      <c r="I29" s="140">
        <v>536</v>
      </c>
      <c r="J29" s="115">
        <v>-44</v>
      </c>
      <c r="K29" s="116">
        <v>-8.2089552238805972</v>
      </c>
    </row>
    <row r="30" spans="1:255" ht="14.1" customHeight="1" x14ac:dyDescent="0.2">
      <c r="A30" s="306" t="s">
        <v>247</v>
      </c>
      <c r="B30" s="307" t="s">
        <v>248</v>
      </c>
      <c r="C30" s="308"/>
      <c r="D30" s="113">
        <v>0.408625133588986</v>
      </c>
      <c r="E30" s="115">
        <v>65</v>
      </c>
      <c r="F30" s="114" t="s">
        <v>513</v>
      </c>
      <c r="G30" s="114" t="s">
        <v>513</v>
      </c>
      <c r="H30" s="114" t="s">
        <v>513</v>
      </c>
      <c r="I30" s="140" t="s">
        <v>513</v>
      </c>
      <c r="J30" s="115" t="s">
        <v>513</v>
      </c>
      <c r="K30" s="116" t="s">
        <v>513</v>
      </c>
    </row>
    <row r="31" spans="1:255" ht="14.1" customHeight="1" x14ac:dyDescent="0.2">
      <c r="A31" s="306" t="s">
        <v>249</v>
      </c>
      <c r="B31" s="307" t="s">
        <v>250</v>
      </c>
      <c r="C31" s="308"/>
      <c r="D31" s="113">
        <v>2.6654931791035392</v>
      </c>
      <c r="E31" s="115">
        <v>424</v>
      </c>
      <c r="F31" s="114">
        <v>442</v>
      </c>
      <c r="G31" s="114">
        <v>547</v>
      </c>
      <c r="H31" s="114">
        <v>559</v>
      </c>
      <c r="I31" s="140">
        <v>466</v>
      </c>
      <c r="J31" s="115">
        <v>-42</v>
      </c>
      <c r="K31" s="116">
        <v>-9.0128755364806867</v>
      </c>
    </row>
    <row r="32" spans="1:255" ht="14.1" customHeight="1" x14ac:dyDescent="0.2">
      <c r="A32" s="306">
        <v>31</v>
      </c>
      <c r="B32" s="307" t="s">
        <v>251</v>
      </c>
      <c r="C32" s="308"/>
      <c r="D32" s="113">
        <v>0.52178286289055131</v>
      </c>
      <c r="E32" s="115">
        <v>83</v>
      </c>
      <c r="F32" s="114">
        <v>82</v>
      </c>
      <c r="G32" s="114">
        <v>84</v>
      </c>
      <c r="H32" s="114">
        <v>83</v>
      </c>
      <c r="I32" s="140">
        <v>83</v>
      </c>
      <c r="J32" s="115">
        <v>0</v>
      </c>
      <c r="K32" s="116">
        <v>0</v>
      </c>
    </row>
    <row r="33" spans="1:11" ht="14.1" customHeight="1" x14ac:dyDescent="0.2">
      <c r="A33" s="306">
        <v>32</v>
      </c>
      <c r="B33" s="307" t="s">
        <v>252</v>
      </c>
      <c r="C33" s="308"/>
      <c r="D33" s="113">
        <v>4.9097881435845858</v>
      </c>
      <c r="E33" s="115">
        <v>781</v>
      </c>
      <c r="F33" s="114">
        <v>769</v>
      </c>
      <c r="G33" s="114">
        <v>805</v>
      </c>
      <c r="H33" s="114">
        <v>795</v>
      </c>
      <c r="I33" s="140">
        <v>772</v>
      </c>
      <c r="J33" s="115">
        <v>9</v>
      </c>
      <c r="K33" s="116">
        <v>1.1658031088082901</v>
      </c>
    </row>
    <row r="34" spans="1:11" ht="14.1" customHeight="1" x14ac:dyDescent="0.2">
      <c r="A34" s="306">
        <v>33</v>
      </c>
      <c r="B34" s="307" t="s">
        <v>253</v>
      </c>
      <c r="C34" s="308"/>
      <c r="D34" s="113">
        <v>1.3704658326522914</v>
      </c>
      <c r="E34" s="115">
        <v>218</v>
      </c>
      <c r="F34" s="114">
        <v>209</v>
      </c>
      <c r="G34" s="114">
        <v>210</v>
      </c>
      <c r="H34" s="114">
        <v>199</v>
      </c>
      <c r="I34" s="140">
        <v>194</v>
      </c>
      <c r="J34" s="115">
        <v>24</v>
      </c>
      <c r="K34" s="116">
        <v>12.371134020618557</v>
      </c>
    </row>
    <row r="35" spans="1:11" ht="14.1" customHeight="1" x14ac:dyDescent="0.2">
      <c r="A35" s="306">
        <v>34</v>
      </c>
      <c r="B35" s="307" t="s">
        <v>254</v>
      </c>
      <c r="C35" s="308"/>
      <c r="D35" s="113">
        <v>3.9290878229710189</v>
      </c>
      <c r="E35" s="115">
        <v>625</v>
      </c>
      <c r="F35" s="114">
        <v>621</v>
      </c>
      <c r="G35" s="114">
        <v>647</v>
      </c>
      <c r="H35" s="114">
        <v>661</v>
      </c>
      <c r="I35" s="140">
        <v>634</v>
      </c>
      <c r="J35" s="115">
        <v>-9</v>
      </c>
      <c r="K35" s="116">
        <v>-1.4195583596214512</v>
      </c>
    </row>
    <row r="36" spans="1:11" ht="14.1" customHeight="1" x14ac:dyDescent="0.2">
      <c r="A36" s="306">
        <v>41</v>
      </c>
      <c r="B36" s="307" t="s">
        <v>255</v>
      </c>
      <c r="C36" s="308"/>
      <c r="D36" s="113">
        <v>1.2698811843842333</v>
      </c>
      <c r="E36" s="115">
        <v>202</v>
      </c>
      <c r="F36" s="114">
        <v>203</v>
      </c>
      <c r="G36" s="114">
        <v>201</v>
      </c>
      <c r="H36" s="114">
        <v>200</v>
      </c>
      <c r="I36" s="140">
        <v>199</v>
      </c>
      <c r="J36" s="115">
        <v>3</v>
      </c>
      <c r="K36" s="116">
        <v>1.5075376884422111</v>
      </c>
    </row>
    <row r="37" spans="1:11" ht="14.1" customHeight="1" x14ac:dyDescent="0.2">
      <c r="A37" s="306">
        <v>42</v>
      </c>
      <c r="B37" s="307" t="s">
        <v>256</v>
      </c>
      <c r="C37" s="308"/>
      <c r="D37" s="113" t="s">
        <v>513</v>
      </c>
      <c r="E37" s="115" t="s">
        <v>513</v>
      </c>
      <c r="F37" s="114">
        <v>11</v>
      </c>
      <c r="G37" s="114">
        <v>10</v>
      </c>
      <c r="H37" s="114">
        <v>14</v>
      </c>
      <c r="I37" s="140">
        <v>14</v>
      </c>
      <c r="J37" s="115" t="s">
        <v>513</v>
      </c>
      <c r="K37" s="116" t="s">
        <v>513</v>
      </c>
    </row>
    <row r="38" spans="1:11" ht="14.1" customHeight="1" x14ac:dyDescent="0.2">
      <c r="A38" s="306">
        <v>43</v>
      </c>
      <c r="B38" s="307" t="s">
        <v>257</v>
      </c>
      <c r="C38" s="308"/>
      <c r="D38" s="113">
        <v>0.42748475513924689</v>
      </c>
      <c r="E38" s="115">
        <v>68</v>
      </c>
      <c r="F38" s="114">
        <v>65</v>
      </c>
      <c r="G38" s="114">
        <v>66</v>
      </c>
      <c r="H38" s="114">
        <v>68</v>
      </c>
      <c r="I38" s="140">
        <v>67</v>
      </c>
      <c r="J38" s="115">
        <v>1</v>
      </c>
      <c r="K38" s="116">
        <v>1.4925373134328359</v>
      </c>
    </row>
    <row r="39" spans="1:11" ht="14.1" customHeight="1" x14ac:dyDescent="0.2">
      <c r="A39" s="306">
        <v>51</v>
      </c>
      <c r="B39" s="307" t="s">
        <v>258</v>
      </c>
      <c r="C39" s="308"/>
      <c r="D39" s="113">
        <v>5.7207518702458033</v>
      </c>
      <c r="E39" s="115">
        <v>910</v>
      </c>
      <c r="F39" s="114">
        <v>926</v>
      </c>
      <c r="G39" s="114">
        <v>976</v>
      </c>
      <c r="H39" s="114">
        <v>912</v>
      </c>
      <c r="I39" s="140">
        <v>917</v>
      </c>
      <c r="J39" s="115">
        <v>-7</v>
      </c>
      <c r="K39" s="116">
        <v>-0.76335877862595425</v>
      </c>
    </row>
    <row r="40" spans="1:11" ht="14.1" customHeight="1" x14ac:dyDescent="0.2">
      <c r="A40" s="306" t="s">
        <v>259</v>
      </c>
      <c r="B40" s="307" t="s">
        <v>260</v>
      </c>
      <c r="C40" s="308"/>
      <c r="D40" s="113">
        <v>4.8280631168667885</v>
      </c>
      <c r="E40" s="115">
        <v>768</v>
      </c>
      <c r="F40" s="114">
        <v>789</v>
      </c>
      <c r="G40" s="114">
        <v>830</v>
      </c>
      <c r="H40" s="114">
        <v>799</v>
      </c>
      <c r="I40" s="140">
        <v>813</v>
      </c>
      <c r="J40" s="115">
        <v>-45</v>
      </c>
      <c r="K40" s="116">
        <v>-5.5350553505535052</v>
      </c>
    </row>
    <row r="41" spans="1:11" ht="14.1" customHeight="1" x14ac:dyDescent="0.2">
      <c r="A41" s="306"/>
      <c r="B41" s="307" t="s">
        <v>261</v>
      </c>
      <c r="C41" s="308"/>
      <c r="D41" s="113">
        <v>2.7975105299553658</v>
      </c>
      <c r="E41" s="115">
        <v>445</v>
      </c>
      <c r="F41" s="114">
        <v>452</v>
      </c>
      <c r="G41" s="114">
        <v>496</v>
      </c>
      <c r="H41" s="114">
        <v>465</v>
      </c>
      <c r="I41" s="140">
        <v>458</v>
      </c>
      <c r="J41" s="115">
        <v>-13</v>
      </c>
      <c r="K41" s="116">
        <v>-2.8384279475982535</v>
      </c>
    </row>
    <row r="42" spans="1:11" ht="14.1" customHeight="1" x14ac:dyDescent="0.2">
      <c r="A42" s="306">
        <v>52</v>
      </c>
      <c r="B42" s="307" t="s">
        <v>262</v>
      </c>
      <c r="C42" s="308"/>
      <c r="D42" s="113">
        <v>3.4073049600804679</v>
      </c>
      <c r="E42" s="115">
        <v>542</v>
      </c>
      <c r="F42" s="114">
        <v>529</v>
      </c>
      <c r="G42" s="114">
        <v>541</v>
      </c>
      <c r="H42" s="114">
        <v>529</v>
      </c>
      <c r="I42" s="140">
        <v>514</v>
      </c>
      <c r="J42" s="115">
        <v>28</v>
      </c>
      <c r="K42" s="116">
        <v>5.4474708171206228</v>
      </c>
    </row>
    <row r="43" spans="1:11" ht="14.1" customHeight="1" x14ac:dyDescent="0.2">
      <c r="A43" s="306" t="s">
        <v>263</v>
      </c>
      <c r="B43" s="307" t="s">
        <v>264</v>
      </c>
      <c r="C43" s="308"/>
      <c r="D43" s="113">
        <v>2.3511661532658579</v>
      </c>
      <c r="E43" s="115">
        <v>374</v>
      </c>
      <c r="F43" s="114">
        <v>363</v>
      </c>
      <c r="G43" s="114">
        <v>363</v>
      </c>
      <c r="H43" s="114">
        <v>358</v>
      </c>
      <c r="I43" s="140">
        <v>349</v>
      </c>
      <c r="J43" s="115">
        <v>25</v>
      </c>
      <c r="K43" s="116">
        <v>7.1633237822349569</v>
      </c>
    </row>
    <row r="44" spans="1:11" ht="14.1" customHeight="1" x14ac:dyDescent="0.2">
      <c r="A44" s="306">
        <v>53</v>
      </c>
      <c r="B44" s="307" t="s">
        <v>265</v>
      </c>
      <c r="C44" s="308"/>
      <c r="D44" s="113">
        <v>0.75438486201043564</v>
      </c>
      <c r="E44" s="115">
        <v>120</v>
      </c>
      <c r="F44" s="114">
        <v>128</v>
      </c>
      <c r="G44" s="114">
        <v>128</v>
      </c>
      <c r="H44" s="114">
        <v>127</v>
      </c>
      <c r="I44" s="140">
        <v>127</v>
      </c>
      <c r="J44" s="115">
        <v>-7</v>
      </c>
      <c r="K44" s="116">
        <v>-5.5118110236220472</v>
      </c>
    </row>
    <row r="45" spans="1:11" ht="14.1" customHeight="1" x14ac:dyDescent="0.2">
      <c r="A45" s="306" t="s">
        <v>266</v>
      </c>
      <c r="B45" s="307" t="s">
        <v>267</v>
      </c>
      <c r="C45" s="308"/>
      <c r="D45" s="113">
        <v>0.71666561890991387</v>
      </c>
      <c r="E45" s="115">
        <v>114</v>
      </c>
      <c r="F45" s="114">
        <v>122</v>
      </c>
      <c r="G45" s="114">
        <v>122</v>
      </c>
      <c r="H45" s="114">
        <v>121</v>
      </c>
      <c r="I45" s="140">
        <v>121</v>
      </c>
      <c r="J45" s="115">
        <v>-7</v>
      </c>
      <c r="K45" s="116">
        <v>-5.785123966942149</v>
      </c>
    </row>
    <row r="46" spans="1:11" ht="14.1" customHeight="1" x14ac:dyDescent="0.2">
      <c r="A46" s="306">
        <v>54</v>
      </c>
      <c r="B46" s="307" t="s">
        <v>268</v>
      </c>
      <c r="C46" s="308"/>
      <c r="D46" s="113">
        <v>3.539322310932294</v>
      </c>
      <c r="E46" s="115">
        <v>563</v>
      </c>
      <c r="F46" s="114">
        <v>514</v>
      </c>
      <c r="G46" s="114">
        <v>611</v>
      </c>
      <c r="H46" s="114">
        <v>621</v>
      </c>
      <c r="I46" s="140">
        <v>522</v>
      </c>
      <c r="J46" s="115">
        <v>41</v>
      </c>
      <c r="K46" s="116">
        <v>7.8544061302681989</v>
      </c>
    </row>
    <row r="47" spans="1:11" ht="14.1" customHeight="1" x14ac:dyDescent="0.2">
      <c r="A47" s="306">
        <v>61</v>
      </c>
      <c r="B47" s="307" t="s">
        <v>269</v>
      </c>
      <c r="C47" s="308"/>
      <c r="D47" s="113">
        <v>1.2887408059344942</v>
      </c>
      <c r="E47" s="115">
        <v>205</v>
      </c>
      <c r="F47" s="114">
        <v>211</v>
      </c>
      <c r="G47" s="114">
        <v>220</v>
      </c>
      <c r="H47" s="114">
        <v>220</v>
      </c>
      <c r="I47" s="140">
        <v>214</v>
      </c>
      <c r="J47" s="115">
        <v>-9</v>
      </c>
      <c r="K47" s="116">
        <v>-4.2056074766355138</v>
      </c>
    </row>
    <row r="48" spans="1:11" ht="14.1" customHeight="1" x14ac:dyDescent="0.2">
      <c r="A48" s="306">
        <v>62</v>
      </c>
      <c r="B48" s="307" t="s">
        <v>270</v>
      </c>
      <c r="C48" s="308"/>
      <c r="D48" s="113">
        <v>9.4172376940969382</v>
      </c>
      <c r="E48" s="115">
        <v>1498</v>
      </c>
      <c r="F48" s="114">
        <v>1462</v>
      </c>
      <c r="G48" s="114">
        <v>1653</v>
      </c>
      <c r="H48" s="114">
        <v>1610</v>
      </c>
      <c r="I48" s="140">
        <v>1454</v>
      </c>
      <c r="J48" s="115">
        <v>44</v>
      </c>
      <c r="K48" s="116">
        <v>3.0261348005502064</v>
      </c>
    </row>
    <row r="49" spans="1:11" ht="14.1" customHeight="1" x14ac:dyDescent="0.2">
      <c r="A49" s="306">
        <v>63</v>
      </c>
      <c r="B49" s="307" t="s">
        <v>271</v>
      </c>
      <c r="C49" s="308"/>
      <c r="D49" s="113">
        <v>4.3565725781102662</v>
      </c>
      <c r="E49" s="115">
        <v>693</v>
      </c>
      <c r="F49" s="114">
        <v>694</v>
      </c>
      <c r="G49" s="114">
        <v>959</v>
      </c>
      <c r="H49" s="114">
        <v>946</v>
      </c>
      <c r="I49" s="140">
        <v>744</v>
      </c>
      <c r="J49" s="115">
        <v>-51</v>
      </c>
      <c r="K49" s="116">
        <v>-6.854838709677419</v>
      </c>
    </row>
    <row r="50" spans="1:11" ht="14.1" customHeight="1" x14ac:dyDescent="0.2">
      <c r="A50" s="306" t="s">
        <v>272</v>
      </c>
      <c r="B50" s="307" t="s">
        <v>273</v>
      </c>
      <c r="C50" s="308"/>
      <c r="D50" s="113">
        <v>1.4396177783365813</v>
      </c>
      <c r="E50" s="115">
        <v>229</v>
      </c>
      <c r="F50" s="114">
        <v>216</v>
      </c>
      <c r="G50" s="114">
        <v>292</v>
      </c>
      <c r="H50" s="114">
        <v>297</v>
      </c>
      <c r="I50" s="140">
        <v>257</v>
      </c>
      <c r="J50" s="115">
        <v>-28</v>
      </c>
      <c r="K50" s="116">
        <v>-10.894941634241246</v>
      </c>
    </row>
    <row r="51" spans="1:11" ht="14.1" customHeight="1" x14ac:dyDescent="0.2">
      <c r="A51" s="306" t="s">
        <v>274</v>
      </c>
      <c r="B51" s="307" t="s">
        <v>275</v>
      </c>
      <c r="C51" s="308"/>
      <c r="D51" s="113">
        <v>2.3825988558496261</v>
      </c>
      <c r="E51" s="115">
        <v>379</v>
      </c>
      <c r="F51" s="114">
        <v>393</v>
      </c>
      <c r="G51" s="114">
        <v>563</v>
      </c>
      <c r="H51" s="114">
        <v>549</v>
      </c>
      <c r="I51" s="140">
        <v>394</v>
      </c>
      <c r="J51" s="115">
        <v>-15</v>
      </c>
      <c r="K51" s="116">
        <v>-3.8071065989847717</v>
      </c>
    </row>
    <row r="52" spans="1:11" ht="14.1" customHeight="1" x14ac:dyDescent="0.2">
      <c r="A52" s="306">
        <v>71</v>
      </c>
      <c r="B52" s="307" t="s">
        <v>276</v>
      </c>
      <c r="C52" s="308"/>
      <c r="D52" s="113">
        <v>9.1154837492927641</v>
      </c>
      <c r="E52" s="115">
        <v>1450</v>
      </c>
      <c r="F52" s="114">
        <v>1435</v>
      </c>
      <c r="G52" s="114">
        <v>1471</v>
      </c>
      <c r="H52" s="114">
        <v>1443</v>
      </c>
      <c r="I52" s="140">
        <v>1438</v>
      </c>
      <c r="J52" s="115">
        <v>12</v>
      </c>
      <c r="K52" s="116">
        <v>0.83449235048678716</v>
      </c>
    </row>
    <row r="53" spans="1:11" ht="14.1" customHeight="1" x14ac:dyDescent="0.2">
      <c r="A53" s="306" t="s">
        <v>277</v>
      </c>
      <c r="B53" s="307" t="s">
        <v>278</v>
      </c>
      <c r="C53" s="308"/>
      <c r="D53" s="113">
        <v>2.671779719620293</v>
      </c>
      <c r="E53" s="115">
        <v>425</v>
      </c>
      <c r="F53" s="114">
        <v>427</v>
      </c>
      <c r="G53" s="114">
        <v>434</v>
      </c>
      <c r="H53" s="114">
        <v>418</v>
      </c>
      <c r="I53" s="140">
        <v>424</v>
      </c>
      <c r="J53" s="115">
        <v>1</v>
      </c>
      <c r="K53" s="116">
        <v>0.23584905660377359</v>
      </c>
    </row>
    <row r="54" spans="1:11" ht="14.1" customHeight="1" x14ac:dyDescent="0.2">
      <c r="A54" s="306" t="s">
        <v>279</v>
      </c>
      <c r="B54" s="307" t="s">
        <v>280</v>
      </c>
      <c r="C54" s="308"/>
      <c r="D54" s="113">
        <v>5.7961903564468473</v>
      </c>
      <c r="E54" s="115">
        <v>922</v>
      </c>
      <c r="F54" s="114">
        <v>900</v>
      </c>
      <c r="G54" s="114">
        <v>923</v>
      </c>
      <c r="H54" s="114">
        <v>905</v>
      </c>
      <c r="I54" s="140">
        <v>893</v>
      </c>
      <c r="J54" s="115">
        <v>29</v>
      </c>
      <c r="K54" s="116">
        <v>3.2474804031354982</v>
      </c>
    </row>
    <row r="55" spans="1:11" ht="14.1" customHeight="1" x14ac:dyDescent="0.2">
      <c r="A55" s="306">
        <v>72</v>
      </c>
      <c r="B55" s="307" t="s">
        <v>281</v>
      </c>
      <c r="C55" s="308"/>
      <c r="D55" s="113">
        <v>3.6524800402338595</v>
      </c>
      <c r="E55" s="115">
        <v>581</v>
      </c>
      <c r="F55" s="114">
        <v>579</v>
      </c>
      <c r="G55" s="114">
        <v>578</v>
      </c>
      <c r="H55" s="114">
        <v>544</v>
      </c>
      <c r="I55" s="140">
        <v>557</v>
      </c>
      <c r="J55" s="115">
        <v>24</v>
      </c>
      <c r="K55" s="116">
        <v>4.3087971274685817</v>
      </c>
    </row>
    <row r="56" spans="1:11" ht="14.1" customHeight="1" x14ac:dyDescent="0.2">
      <c r="A56" s="306" t="s">
        <v>282</v>
      </c>
      <c r="B56" s="307" t="s">
        <v>283</v>
      </c>
      <c r="C56" s="308"/>
      <c r="D56" s="113">
        <v>2.1248506946627272</v>
      </c>
      <c r="E56" s="115">
        <v>338</v>
      </c>
      <c r="F56" s="114">
        <v>336</v>
      </c>
      <c r="G56" s="114">
        <v>333</v>
      </c>
      <c r="H56" s="114">
        <v>330</v>
      </c>
      <c r="I56" s="140">
        <v>333</v>
      </c>
      <c r="J56" s="115">
        <v>5</v>
      </c>
      <c r="K56" s="116">
        <v>1.5015015015015014</v>
      </c>
    </row>
    <row r="57" spans="1:11" ht="14.1" customHeight="1" x14ac:dyDescent="0.2">
      <c r="A57" s="306" t="s">
        <v>284</v>
      </c>
      <c r="B57" s="307" t="s">
        <v>285</v>
      </c>
      <c r="C57" s="308"/>
      <c r="D57" s="113">
        <v>0.55950210599107308</v>
      </c>
      <c r="E57" s="115">
        <v>89</v>
      </c>
      <c r="F57" s="114">
        <v>90</v>
      </c>
      <c r="G57" s="114">
        <v>90</v>
      </c>
      <c r="H57" s="114">
        <v>84</v>
      </c>
      <c r="I57" s="140">
        <v>86</v>
      </c>
      <c r="J57" s="115">
        <v>3</v>
      </c>
      <c r="K57" s="116">
        <v>3.4883720930232558</v>
      </c>
    </row>
    <row r="58" spans="1:11" ht="14.1" customHeight="1" x14ac:dyDescent="0.2">
      <c r="A58" s="306">
        <v>73</v>
      </c>
      <c r="B58" s="307" t="s">
        <v>286</v>
      </c>
      <c r="C58" s="308"/>
      <c r="D58" s="113">
        <v>3.4890299867982648</v>
      </c>
      <c r="E58" s="115">
        <v>555</v>
      </c>
      <c r="F58" s="114">
        <v>560</v>
      </c>
      <c r="G58" s="114">
        <v>568</v>
      </c>
      <c r="H58" s="114">
        <v>546</v>
      </c>
      <c r="I58" s="140">
        <v>546</v>
      </c>
      <c r="J58" s="115">
        <v>9</v>
      </c>
      <c r="K58" s="116">
        <v>1.6483516483516483</v>
      </c>
    </row>
    <row r="59" spans="1:11" ht="14.1" customHeight="1" x14ac:dyDescent="0.2">
      <c r="A59" s="306" t="s">
        <v>287</v>
      </c>
      <c r="B59" s="307" t="s">
        <v>288</v>
      </c>
      <c r="C59" s="308"/>
      <c r="D59" s="113">
        <v>2.9295278808071918</v>
      </c>
      <c r="E59" s="115">
        <v>466</v>
      </c>
      <c r="F59" s="114">
        <v>469</v>
      </c>
      <c r="G59" s="114">
        <v>475</v>
      </c>
      <c r="H59" s="114">
        <v>460</v>
      </c>
      <c r="I59" s="140">
        <v>455</v>
      </c>
      <c r="J59" s="115">
        <v>11</v>
      </c>
      <c r="K59" s="116">
        <v>2.4175824175824174</v>
      </c>
    </row>
    <row r="60" spans="1:11" ht="14.1" customHeight="1" x14ac:dyDescent="0.2">
      <c r="A60" s="306">
        <v>81</v>
      </c>
      <c r="B60" s="307" t="s">
        <v>289</v>
      </c>
      <c r="C60" s="308"/>
      <c r="D60" s="113">
        <v>10.083610988872824</v>
      </c>
      <c r="E60" s="115">
        <v>1604</v>
      </c>
      <c r="F60" s="114">
        <v>1614</v>
      </c>
      <c r="G60" s="114">
        <v>1610</v>
      </c>
      <c r="H60" s="114">
        <v>1523</v>
      </c>
      <c r="I60" s="140">
        <v>1465</v>
      </c>
      <c r="J60" s="115">
        <v>139</v>
      </c>
      <c r="K60" s="116">
        <v>9.4880546075085324</v>
      </c>
    </row>
    <row r="61" spans="1:11" ht="14.1" customHeight="1" x14ac:dyDescent="0.2">
      <c r="A61" s="306" t="s">
        <v>290</v>
      </c>
      <c r="B61" s="307" t="s">
        <v>291</v>
      </c>
      <c r="C61" s="308"/>
      <c r="D61" s="113">
        <v>2.8415163135726411</v>
      </c>
      <c r="E61" s="115">
        <v>452</v>
      </c>
      <c r="F61" s="114">
        <v>472</v>
      </c>
      <c r="G61" s="114">
        <v>472</v>
      </c>
      <c r="H61" s="114">
        <v>419</v>
      </c>
      <c r="I61" s="140">
        <v>430</v>
      </c>
      <c r="J61" s="115">
        <v>22</v>
      </c>
      <c r="K61" s="116">
        <v>5.1162790697674421</v>
      </c>
    </row>
    <row r="62" spans="1:11" ht="14.1" customHeight="1" x14ac:dyDescent="0.2">
      <c r="A62" s="306" t="s">
        <v>292</v>
      </c>
      <c r="B62" s="307" t="s">
        <v>293</v>
      </c>
      <c r="C62" s="308"/>
      <c r="D62" s="113">
        <v>4.8343496573835418</v>
      </c>
      <c r="E62" s="115">
        <v>769</v>
      </c>
      <c r="F62" s="114">
        <v>758</v>
      </c>
      <c r="G62" s="114">
        <v>756</v>
      </c>
      <c r="H62" s="114">
        <v>736</v>
      </c>
      <c r="I62" s="140">
        <v>674</v>
      </c>
      <c r="J62" s="115">
        <v>95</v>
      </c>
      <c r="K62" s="116">
        <v>14.094955489614243</v>
      </c>
    </row>
    <row r="63" spans="1:11" ht="14.1" customHeight="1" x14ac:dyDescent="0.2">
      <c r="A63" s="306"/>
      <c r="B63" s="307" t="s">
        <v>294</v>
      </c>
      <c r="C63" s="308"/>
      <c r="D63" s="113">
        <v>2.8855220971899165</v>
      </c>
      <c r="E63" s="115">
        <v>459</v>
      </c>
      <c r="F63" s="114">
        <v>458</v>
      </c>
      <c r="G63" s="114">
        <v>460</v>
      </c>
      <c r="H63" s="114">
        <v>447</v>
      </c>
      <c r="I63" s="140">
        <v>387</v>
      </c>
      <c r="J63" s="115">
        <v>72</v>
      </c>
      <c r="K63" s="116">
        <v>18.604651162790699</v>
      </c>
    </row>
    <row r="64" spans="1:11" ht="14.1" customHeight="1" x14ac:dyDescent="0.2">
      <c r="A64" s="306" t="s">
        <v>295</v>
      </c>
      <c r="B64" s="307" t="s">
        <v>296</v>
      </c>
      <c r="C64" s="308"/>
      <c r="D64" s="113">
        <v>0.57207518702458038</v>
      </c>
      <c r="E64" s="115">
        <v>91</v>
      </c>
      <c r="F64" s="114">
        <v>91</v>
      </c>
      <c r="G64" s="114">
        <v>93</v>
      </c>
      <c r="H64" s="114">
        <v>83</v>
      </c>
      <c r="I64" s="140">
        <v>83</v>
      </c>
      <c r="J64" s="115">
        <v>8</v>
      </c>
      <c r="K64" s="116">
        <v>9.6385542168674707</v>
      </c>
    </row>
    <row r="65" spans="1:11" ht="14.1" customHeight="1" x14ac:dyDescent="0.2">
      <c r="A65" s="306" t="s">
        <v>297</v>
      </c>
      <c r="B65" s="307" t="s">
        <v>298</v>
      </c>
      <c r="C65" s="308"/>
      <c r="D65" s="113">
        <v>1.0058464826805809</v>
      </c>
      <c r="E65" s="115">
        <v>160</v>
      </c>
      <c r="F65" s="114">
        <v>161</v>
      </c>
      <c r="G65" s="114">
        <v>164</v>
      </c>
      <c r="H65" s="114">
        <v>165</v>
      </c>
      <c r="I65" s="140">
        <v>159</v>
      </c>
      <c r="J65" s="115">
        <v>1</v>
      </c>
      <c r="K65" s="116">
        <v>0.62893081761006286</v>
      </c>
    </row>
    <row r="66" spans="1:11" ht="14.1" customHeight="1" x14ac:dyDescent="0.2">
      <c r="A66" s="306">
        <v>82</v>
      </c>
      <c r="B66" s="307" t="s">
        <v>299</v>
      </c>
      <c r="C66" s="308"/>
      <c r="D66" s="113">
        <v>3.4261645816307285</v>
      </c>
      <c r="E66" s="115">
        <v>545</v>
      </c>
      <c r="F66" s="114">
        <v>562</v>
      </c>
      <c r="G66" s="114">
        <v>570</v>
      </c>
      <c r="H66" s="114">
        <v>558</v>
      </c>
      <c r="I66" s="140">
        <v>596</v>
      </c>
      <c r="J66" s="115">
        <v>-51</v>
      </c>
      <c r="K66" s="116">
        <v>-8.5570469798657722</v>
      </c>
    </row>
    <row r="67" spans="1:11" ht="14.1" customHeight="1" x14ac:dyDescent="0.2">
      <c r="A67" s="306" t="s">
        <v>300</v>
      </c>
      <c r="B67" s="307" t="s">
        <v>301</v>
      </c>
      <c r="C67" s="308"/>
      <c r="D67" s="113">
        <v>2.3008738291318287</v>
      </c>
      <c r="E67" s="115">
        <v>366</v>
      </c>
      <c r="F67" s="114">
        <v>384</v>
      </c>
      <c r="G67" s="114">
        <v>391</v>
      </c>
      <c r="H67" s="114">
        <v>388</v>
      </c>
      <c r="I67" s="140">
        <v>425</v>
      </c>
      <c r="J67" s="115">
        <v>-59</v>
      </c>
      <c r="K67" s="116">
        <v>-13.882352941176471</v>
      </c>
    </row>
    <row r="68" spans="1:11" ht="14.1" customHeight="1" x14ac:dyDescent="0.2">
      <c r="A68" s="306" t="s">
        <v>302</v>
      </c>
      <c r="B68" s="307" t="s">
        <v>303</v>
      </c>
      <c r="C68" s="308"/>
      <c r="D68" s="113">
        <v>0.58464826805808767</v>
      </c>
      <c r="E68" s="115">
        <v>93</v>
      </c>
      <c r="F68" s="114">
        <v>96</v>
      </c>
      <c r="G68" s="114">
        <v>96</v>
      </c>
      <c r="H68" s="114">
        <v>92</v>
      </c>
      <c r="I68" s="140">
        <v>91</v>
      </c>
      <c r="J68" s="115">
        <v>2</v>
      </c>
      <c r="K68" s="116">
        <v>2.197802197802198</v>
      </c>
    </row>
    <row r="69" spans="1:11" ht="14.1" customHeight="1" x14ac:dyDescent="0.2">
      <c r="A69" s="306">
        <v>83</v>
      </c>
      <c r="B69" s="307" t="s">
        <v>304</v>
      </c>
      <c r="C69" s="308"/>
      <c r="D69" s="113">
        <v>5.9722134909159488</v>
      </c>
      <c r="E69" s="115">
        <v>950</v>
      </c>
      <c r="F69" s="114">
        <v>917</v>
      </c>
      <c r="G69" s="114">
        <v>937</v>
      </c>
      <c r="H69" s="114">
        <v>900</v>
      </c>
      <c r="I69" s="140">
        <v>910</v>
      </c>
      <c r="J69" s="115">
        <v>40</v>
      </c>
      <c r="K69" s="116">
        <v>4.395604395604396</v>
      </c>
    </row>
    <row r="70" spans="1:11" ht="14.1" customHeight="1" x14ac:dyDescent="0.2">
      <c r="A70" s="306" t="s">
        <v>305</v>
      </c>
      <c r="B70" s="307" t="s">
        <v>306</v>
      </c>
      <c r="C70" s="308"/>
      <c r="D70" s="113">
        <v>4.6017476582636574</v>
      </c>
      <c r="E70" s="115">
        <v>732</v>
      </c>
      <c r="F70" s="114">
        <v>718</v>
      </c>
      <c r="G70" s="114">
        <v>721</v>
      </c>
      <c r="H70" s="114">
        <v>687</v>
      </c>
      <c r="I70" s="140">
        <v>683</v>
      </c>
      <c r="J70" s="115">
        <v>49</v>
      </c>
      <c r="K70" s="116">
        <v>7.1742313323572473</v>
      </c>
    </row>
    <row r="71" spans="1:11" ht="14.1" customHeight="1" x14ac:dyDescent="0.2">
      <c r="A71" s="306"/>
      <c r="B71" s="307" t="s">
        <v>307</v>
      </c>
      <c r="C71" s="308"/>
      <c r="D71" s="113">
        <v>2.6403470170365249</v>
      </c>
      <c r="E71" s="115">
        <v>420</v>
      </c>
      <c r="F71" s="114">
        <v>411</v>
      </c>
      <c r="G71" s="114">
        <v>410</v>
      </c>
      <c r="H71" s="114">
        <v>388</v>
      </c>
      <c r="I71" s="140">
        <v>387</v>
      </c>
      <c r="J71" s="115">
        <v>33</v>
      </c>
      <c r="K71" s="116">
        <v>8.5271317829457356</v>
      </c>
    </row>
    <row r="72" spans="1:11" ht="14.1" customHeight="1" x14ac:dyDescent="0.2">
      <c r="A72" s="306">
        <v>84</v>
      </c>
      <c r="B72" s="307" t="s">
        <v>308</v>
      </c>
      <c r="C72" s="308"/>
      <c r="D72" s="113">
        <v>1.6533601559062048</v>
      </c>
      <c r="E72" s="115">
        <v>263</v>
      </c>
      <c r="F72" s="114">
        <v>259</v>
      </c>
      <c r="G72" s="114">
        <v>256</v>
      </c>
      <c r="H72" s="114">
        <v>246</v>
      </c>
      <c r="I72" s="140">
        <v>244</v>
      </c>
      <c r="J72" s="115">
        <v>19</v>
      </c>
      <c r="K72" s="116">
        <v>7.7868852459016393</v>
      </c>
    </row>
    <row r="73" spans="1:11" ht="14.1" customHeight="1" x14ac:dyDescent="0.2">
      <c r="A73" s="306" t="s">
        <v>309</v>
      </c>
      <c r="B73" s="307" t="s">
        <v>310</v>
      </c>
      <c r="C73" s="308"/>
      <c r="D73" s="113">
        <v>0.45263091720626142</v>
      </c>
      <c r="E73" s="115">
        <v>72</v>
      </c>
      <c r="F73" s="114">
        <v>78</v>
      </c>
      <c r="G73" s="114">
        <v>78</v>
      </c>
      <c r="H73" s="114">
        <v>86</v>
      </c>
      <c r="I73" s="140">
        <v>82</v>
      </c>
      <c r="J73" s="115">
        <v>-10</v>
      </c>
      <c r="K73" s="116">
        <v>-12.195121951219512</v>
      </c>
    </row>
    <row r="74" spans="1:11" ht="14.1" customHeight="1" x14ac:dyDescent="0.2">
      <c r="A74" s="306" t="s">
        <v>311</v>
      </c>
      <c r="B74" s="307" t="s">
        <v>312</v>
      </c>
      <c r="C74" s="308"/>
      <c r="D74" s="113">
        <v>0.22631545860313071</v>
      </c>
      <c r="E74" s="115">
        <v>36</v>
      </c>
      <c r="F74" s="114">
        <v>37</v>
      </c>
      <c r="G74" s="114">
        <v>35</v>
      </c>
      <c r="H74" s="114">
        <v>35</v>
      </c>
      <c r="I74" s="140">
        <v>34</v>
      </c>
      <c r="J74" s="115">
        <v>2</v>
      </c>
      <c r="K74" s="116">
        <v>5.882352941176471</v>
      </c>
    </row>
    <row r="75" spans="1:11" ht="14.1" customHeight="1" x14ac:dyDescent="0.2">
      <c r="A75" s="306" t="s">
        <v>313</v>
      </c>
      <c r="B75" s="307" t="s">
        <v>314</v>
      </c>
      <c r="C75" s="308"/>
      <c r="D75" s="113">
        <v>1.8859621550260892E-2</v>
      </c>
      <c r="E75" s="115">
        <v>3</v>
      </c>
      <c r="F75" s="114">
        <v>4</v>
      </c>
      <c r="G75" s="114">
        <v>4</v>
      </c>
      <c r="H75" s="114">
        <v>4</v>
      </c>
      <c r="I75" s="140">
        <v>4</v>
      </c>
      <c r="J75" s="115">
        <v>-1</v>
      </c>
      <c r="K75" s="116">
        <v>-25</v>
      </c>
    </row>
    <row r="76" spans="1:11" ht="14.1" customHeight="1" x14ac:dyDescent="0.2">
      <c r="A76" s="306">
        <v>91</v>
      </c>
      <c r="B76" s="307" t="s">
        <v>315</v>
      </c>
      <c r="C76" s="308"/>
      <c r="D76" s="113">
        <v>0.42748475513924689</v>
      </c>
      <c r="E76" s="115">
        <v>68</v>
      </c>
      <c r="F76" s="114">
        <v>65</v>
      </c>
      <c r="G76" s="114">
        <v>66</v>
      </c>
      <c r="H76" s="114">
        <v>61</v>
      </c>
      <c r="I76" s="140">
        <v>64</v>
      </c>
      <c r="J76" s="115">
        <v>4</v>
      </c>
      <c r="K76" s="116">
        <v>6.25</v>
      </c>
    </row>
    <row r="77" spans="1:11" ht="14.1" customHeight="1" x14ac:dyDescent="0.2">
      <c r="A77" s="306">
        <v>92</v>
      </c>
      <c r="B77" s="307" t="s">
        <v>316</v>
      </c>
      <c r="C77" s="308"/>
      <c r="D77" s="113">
        <v>0.32690010687118881</v>
      </c>
      <c r="E77" s="115">
        <v>52</v>
      </c>
      <c r="F77" s="114">
        <v>57</v>
      </c>
      <c r="G77" s="114">
        <v>54</v>
      </c>
      <c r="H77" s="114">
        <v>55</v>
      </c>
      <c r="I77" s="140">
        <v>56</v>
      </c>
      <c r="J77" s="115">
        <v>-4</v>
      </c>
      <c r="K77" s="116">
        <v>-7.1428571428571432</v>
      </c>
    </row>
    <row r="78" spans="1:11" ht="14.1" customHeight="1" x14ac:dyDescent="0.2">
      <c r="A78" s="306">
        <v>93</v>
      </c>
      <c r="B78" s="307" t="s">
        <v>317</v>
      </c>
      <c r="C78" s="308"/>
      <c r="D78" s="113">
        <v>0.11944426981831897</v>
      </c>
      <c r="E78" s="115">
        <v>19</v>
      </c>
      <c r="F78" s="114">
        <v>18</v>
      </c>
      <c r="G78" s="114">
        <v>22</v>
      </c>
      <c r="H78" s="114">
        <v>22</v>
      </c>
      <c r="I78" s="140">
        <v>19</v>
      </c>
      <c r="J78" s="115">
        <v>0</v>
      </c>
      <c r="K78" s="116">
        <v>0</v>
      </c>
    </row>
    <row r="79" spans="1:11" ht="14.1" customHeight="1" x14ac:dyDescent="0.2">
      <c r="A79" s="306">
        <v>94</v>
      </c>
      <c r="B79" s="307" t="s">
        <v>318</v>
      </c>
      <c r="C79" s="308"/>
      <c r="D79" s="113">
        <v>7.543848620104357E-2</v>
      </c>
      <c r="E79" s="115">
        <v>12</v>
      </c>
      <c r="F79" s="114">
        <v>12</v>
      </c>
      <c r="G79" s="114">
        <v>12</v>
      </c>
      <c r="H79" s="114">
        <v>12</v>
      </c>
      <c r="I79" s="140">
        <v>11</v>
      </c>
      <c r="J79" s="115">
        <v>1</v>
      </c>
      <c r="K79" s="116">
        <v>9.0909090909090917</v>
      </c>
    </row>
    <row r="80" spans="1:11" ht="14.1" customHeight="1" x14ac:dyDescent="0.2">
      <c r="A80" s="306" t="s">
        <v>319</v>
      </c>
      <c r="B80" s="307" t="s">
        <v>320</v>
      </c>
      <c r="C80" s="308"/>
      <c r="D80" s="113" t="s">
        <v>513</v>
      </c>
      <c r="E80" s="115" t="s">
        <v>513</v>
      </c>
      <c r="F80" s="114">
        <v>3</v>
      </c>
      <c r="G80" s="114">
        <v>3</v>
      </c>
      <c r="H80" s="114">
        <v>3</v>
      </c>
      <c r="I80" s="140">
        <v>3</v>
      </c>
      <c r="J80" s="115" t="s">
        <v>513</v>
      </c>
      <c r="K80" s="116" t="s">
        <v>513</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5058</v>
      </c>
      <c r="E12" s="114">
        <v>5425</v>
      </c>
      <c r="F12" s="114">
        <v>5612</v>
      </c>
      <c r="G12" s="114">
        <v>5606</v>
      </c>
      <c r="H12" s="140">
        <v>5241</v>
      </c>
      <c r="I12" s="115">
        <v>-183</v>
      </c>
      <c r="J12" s="116">
        <v>-3.4917000572409846</v>
      </c>
      <c r="K12"/>
      <c r="L12"/>
      <c r="M12"/>
      <c r="N12"/>
      <c r="O12"/>
      <c r="P12"/>
    </row>
    <row r="13" spans="1:16" s="110" customFormat="1" ht="14.45" customHeight="1" x14ac:dyDescent="0.2">
      <c r="A13" s="120" t="s">
        <v>105</v>
      </c>
      <c r="B13" s="119" t="s">
        <v>106</v>
      </c>
      <c r="C13" s="113">
        <v>38.928430209569001</v>
      </c>
      <c r="D13" s="115">
        <v>1969</v>
      </c>
      <c r="E13" s="114">
        <v>2047</v>
      </c>
      <c r="F13" s="114">
        <v>2146</v>
      </c>
      <c r="G13" s="114">
        <v>2164</v>
      </c>
      <c r="H13" s="140">
        <v>2013</v>
      </c>
      <c r="I13" s="115">
        <v>-44</v>
      </c>
      <c r="J13" s="116">
        <v>-2.1857923497267762</v>
      </c>
      <c r="K13"/>
      <c r="L13"/>
      <c r="M13"/>
      <c r="N13"/>
      <c r="O13"/>
      <c r="P13"/>
    </row>
    <row r="14" spans="1:16" s="110" customFormat="1" ht="14.45" customHeight="1" x14ac:dyDescent="0.2">
      <c r="A14" s="120"/>
      <c r="B14" s="119" t="s">
        <v>107</v>
      </c>
      <c r="C14" s="113">
        <v>61.071569790430999</v>
      </c>
      <c r="D14" s="115">
        <v>3089</v>
      </c>
      <c r="E14" s="114">
        <v>3378</v>
      </c>
      <c r="F14" s="114">
        <v>3466</v>
      </c>
      <c r="G14" s="114">
        <v>3442</v>
      </c>
      <c r="H14" s="140">
        <v>3228</v>
      </c>
      <c r="I14" s="115">
        <v>-139</v>
      </c>
      <c r="J14" s="116">
        <v>-4.3060718711276333</v>
      </c>
      <c r="K14"/>
      <c r="L14"/>
      <c r="M14"/>
      <c r="N14"/>
      <c r="O14"/>
      <c r="P14"/>
    </row>
    <row r="15" spans="1:16" s="110" customFormat="1" ht="14.45" customHeight="1" x14ac:dyDescent="0.2">
      <c r="A15" s="118" t="s">
        <v>105</v>
      </c>
      <c r="B15" s="121" t="s">
        <v>108</v>
      </c>
      <c r="C15" s="113">
        <v>14.116251482799525</v>
      </c>
      <c r="D15" s="115">
        <v>714</v>
      </c>
      <c r="E15" s="114">
        <v>790</v>
      </c>
      <c r="F15" s="114">
        <v>875</v>
      </c>
      <c r="G15" s="114">
        <v>915</v>
      </c>
      <c r="H15" s="140">
        <v>737</v>
      </c>
      <c r="I15" s="115">
        <v>-23</v>
      </c>
      <c r="J15" s="116">
        <v>-3.1207598371777476</v>
      </c>
      <c r="K15"/>
      <c r="L15"/>
      <c r="M15"/>
      <c r="N15"/>
      <c r="O15"/>
      <c r="P15"/>
    </row>
    <row r="16" spans="1:16" s="110" customFormat="1" ht="14.45" customHeight="1" x14ac:dyDescent="0.2">
      <c r="A16" s="118"/>
      <c r="B16" s="121" t="s">
        <v>109</v>
      </c>
      <c r="C16" s="113">
        <v>47.449584816132862</v>
      </c>
      <c r="D16" s="115">
        <v>2400</v>
      </c>
      <c r="E16" s="114">
        <v>2587</v>
      </c>
      <c r="F16" s="114">
        <v>2667</v>
      </c>
      <c r="G16" s="114">
        <v>2651</v>
      </c>
      <c r="H16" s="140">
        <v>2550</v>
      </c>
      <c r="I16" s="115">
        <v>-150</v>
      </c>
      <c r="J16" s="116">
        <v>-5.882352941176471</v>
      </c>
      <c r="K16"/>
      <c r="L16"/>
      <c r="M16"/>
      <c r="N16"/>
      <c r="O16"/>
      <c r="P16"/>
    </row>
    <row r="17" spans="1:16" s="110" customFormat="1" ht="14.45" customHeight="1" x14ac:dyDescent="0.2">
      <c r="A17" s="118"/>
      <c r="B17" s="121" t="s">
        <v>110</v>
      </c>
      <c r="C17" s="113">
        <v>21.76749703440095</v>
      </c>
      <c r="D17" s="115">
        <v>1101</v>
      </c>
      <c r="E17" s="114">
        <v>1167</v>
      </c>
      <c r="F17" s="114">
        <v>1161</v>
      </c>
      <c r="G17" s="114">
        <v>1142</v>
      </c>
      <c r="H17" s="140">
        <v>1111</v>
      </c>
      <c r="I17" s="115">
        <v>-10</v>
      </c>
      <c r="J17" s="116">
        <v>-0.90009000900090008</v>
      </c>
      <c r="K17"/>
      <c r="L17"/>
      <c r="M17"/>
      <c r="N17"/>
      <c r="O17"/>
      <c r="P17"/>
    </row>
    <row r="18" spans="1:16" s="110" customFormat="1" ht="14.45" customHeight="1" x14ac:dyDescent="0.2">
      <c r="A18" s="120"/>
      <c r="B18" s="121" t="s">
        <v>111</v>
      </c>
      <c r="C18" s="113">
        <v>16.666666666666668</v>
      </c>
      <c r="D18" s="115">
        <v>843</v>
      </c>
      <c r="E18" s="114">
        <v>881</v>
      </c>
      <c r="F18" s="114">
        <v>909</v>
      </c>
      <c r="G18" s="114">
        <v>898</v>
      </c>
      <c r="H18" s="140">
        <v>843</v>
      </c>
      <c r="I18" s="115">
        <v>0</v>
      </c>
      <c r="J18" s="116">
        <v>0</v>
      </c>
      <c r="K18"/>
      <c r="L18"/>
      <c r="M18"/>
      <c r="N18"/>
      <c r="O18"/>
      <c r="P18"/>
    </row>
    <row r="19" spans="1:16" s="110" customFormat="1" ht="14.45" customHeight="1" x14ac:dyDescent="0.2">
      <c r="A19" s="120"/>
      <c r="B19" s="121" t="s">
        <v>112</v>
      </c>
      <c r="C19" s="113">
        <v>1.5025701858442071</v>
      </c>
      <c r="D19" s="115">
        <v>76</v>
      </c>
      <c r="E19" s="114">
        <v>78</v>
      </c>
      <c r="F19" s="114">
        <v>96</v>
      </c>
      <c r="G19" s="114">
        <v>87</v>
      </c>
      <c r="H19" s="140">
        <v>80</v>
      </c>
      <c r="I19" s="115">
        <v>-4</v>
      </c>
      <c r="J19" s="116">
        <v>-5</v>
      </c>
      <c r="K19"/>
      <c r="L19"/>
      <c r="M19"/>
      <c r="N19"/>
      <c r="O19"/>
      <c r="P19"/>
    </row>
    <row r="20" spans="1:16" s="110" customFormat="1" ht="14.45" customHeight="1" x14ac:dyDescent="0.2">
      <c r="A20" s="120" t="s">
        <v>113</v>
      </c>
      <c r="B20" s="119" t="s">
        <v>116</v>
      </c>
      <c r="C20" s="113">
        <v>96.480822459470147</v>
      </c>
      <c r="D20" s="115">
        <v>4880</v>
      </c>
      <c r="E20" s="114">
        <v>5237</v>
      </c>
      <c r="F20" s="114">
        <v>5414</v>
      </c>
      <c r="G20" s="114">
        <v>5402</v>
      </c>
      <c r="H20" s="140">
        <v>5071</v>
      </c>
      <c r="I20" s="115">
        <v>-191</v>
      </c>
      <c r="J20" s="116">
        <v>-3.7665154801814236</v>
      </c>
      <c r="K20"/>
      <c r="L20"/>
      <c r="M20"/>
      <c r="N20"/>
      <c r="O20"/>
      <c r="P20"/>
    </row>
    <row r="21" spans="1:16" s="110" customFormat="1" ht="14.45" customHeight="1" x14ac:dyDescent="0.2">
      <c r="A21" s="123"/>
      <c r="B21" s="124" t="s">
        <v>117</v>
      </c>
      <c r="C21" s="125">
        <v>3.4598655595096877</v>
      </c>
      <c r="D21" s="143">
        <v>175</v>
      </c>
      <c r="E21" s="144">
        <v>185</v>
      </c>
      <c r="F21" s="144">
        <v>195</v>
      </c>
      <c r="G21" s="144">
        <v>200</v>
      </c>
      <c r="H21" s="145">
        <v>168</v>
      </c>
      <c r="I21" s="143">
        <v>7</v>
      </c>
      <c r="J21" s="146">
        <v>4.166666666666667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5568</v>
      </c>
      <c r="E56" s="114">
        <v>5879</v>
      </c>
      <c r="F56" s="114">
        <v>6055</v>
      </c>
      <c r="G56" s="114">
        <v>6084</v>
      </c>
      <c r="H56" s="140">
        <v>5771</v>
      </c>
      <c r="I56" s="115">
        <v>-203</v>
      </c>
      <c r="J56" s="116">
        <v>-3.5175879396984926</v>
      </c>
      <c r="K56"/>
      <c r="L56"/>
      <c r="M56"/>
      <c r="N56"/>
      <c r="O56"/>
      <c r="P56"/>
    </row>
    <row r="57" spans="1:16" s="110" customFormat="1" ht="14.45" customHeight="1" x14ac:dyDescent="0.2">
      <c r="A57" s="120" t="s">
        <v>105</v>
      </c>
      <c r="B57" s="119" t="s">
        <v>106</v>
      </c>
      <c r="C57" s="113">
        <v>37.823275862068968</v>
      </c>
      <c r="D57" s="115">
        <v>2106</v>
      </c>
      <c r="E57" s="114">
        <v>2177</v>
      </c>
      <c r="F57" s="114">
        <v>2263</v>
      </c>
      <c r="G57" s="114">
        <v>2283</v>
      </c>
      <c r="H57" s="140">
        <v>2141</v>
      </c>
      <c r="I57" s="115">
        <v>-35</v>
      </c>
      <c r="J57" s="116">
        <v>-1.6347501167678655</v>
      </c>
    </row>
    <row r="58" spans="1:16" s="110" customFormat="1" ht="14.45" customHeight="1" x14ac:dyDescent="0.2">
      <c r="A58" s="120"/>
      <c r="B58" s="119" t="s">
        <v>107</v>
      </c>
      <c r="C58" s="113">
        <v>62.176724137931032</v>
      </c>
      <c r="D58" s="115">
        <v>3462</v>
      </c>
      <c r="E58" s="114">
        <v>3702</v>
      </c>
      <c r="F58" s="114">
        <v>3792</v>
      </c>
      <c r="G58" s="114">
        <v>3801</v>
      </c>
      <c r="H58" s="140">
        <v>3630</v>
      </c>
      <c r="I58" s="115">
        <v>-168</v>
      </c>
      <c r="J58" s="116">
        <v>-4.6280991735537187</v>
      </c>
    </row>
    <row r="59" spans="1:16" s="110" customFormat="1" ht="14.45" customHeight="1" x14ac:dyDescent="0.2">
      <c r="A59" s="118" t="s">
        <v>105</v>
      </c>
      <c r="B59" s="121" t="s">
        <v>108</v>
      </c>
      <c r="C59" s="113">
        <v>15.40948275862069</v>
      </c>
      <c r="D59" s="115">
        <v>858</v>
      </c>
      <c r="E59" s="114">
        <v>916</v>
      </c>
      <c r="F59" s="114">
        <v>1018</v>
      </c>
      <c r="G59" s="114">
        <v>1039</v>
      </c>
      <c r="H59" s="140">
        <v>872</v>
      </c>
      <c r="I59" s="115">
        <v>-14</v>
      </c>
      <c r="J59" s="116">
        <v>-1.6055045871559632</v>
      </c>
    </row>
    <row r="60" spans="1:16" s="110" customFormat="1" ht="14.45" customHeight="1" x14ac:dyDescent="0.2">
      <c r="A60" s="118"/>
      <c r="B60" s="121" t="s">
        <v>109</v>
      </c>
      <c r="C60" s="113">
        <v>46.551724137931032</v>
      </c>
      <c r="D60" s="115">
        <v>2592</v>
      </c>
      <c r="E60" s="114">
        <v>2746</v>
      </c>
      <c r="F60" s="114">
        <v>2828</v>
      </c>
      <c r="G60" s="114">
        <v>2846</v>
      </c>
      <c r="H60" s="140">
        <v>2781</v>
      </c>
      <c r="I60" s="115">
        <v>-189</v>
      </c>
      <c r="J60" s="116">
        <v>-6.7961165048543686</v>
      </c>
    </row>
    <row r="61" spans="1:16" s="110" customFormat="1" ht="14.45" customHeight="1" x14ac:dyDescent="0.2">
      <c r="A61" s="118"/>
      <c r="B61" s="121" t="s">
        <v>110</v>
      </c>
      <c r="C61" s="113">
        <v>22.126436781609197</v>
      </c>
      <c r="D61" s="115">
        <v>1232</v>
      </c>
      <c r="E61" s="114">
        <v>1283</v>
      </c>
      <c r="F61" s="114">
        <v>1264</v>
      </c>
      <c r="G61" s="114">
        <v>1257</v>
      </c>
      <c r="H61" s="140">
        <v>1228</v>
      </c>
      <c r="I61" s="115">
        <v>4</v>
      </c>
      <c r="J61" s="116">
        <v>0.32573289902280128</v>
      </c>
    </row>
    <row r="62" spans="1:16" s="110" customFormat="1" ht="14.45" customHeight="1" x14ac:dyDescent="0.2">
      <c r="A62" s="120"/>
      <c r="B62" s="121" t="s">
        <v>111</v>
      </c>
      <c r="C62" s="113">
        <v>15.912356321839081</v>
      </c>
      <c r="D62" s="115">
        <v>886</v>
      </c>
      <c r="E62" s="114">
        <v>934</v>
      </c>
      <c r="F62" s="114">
        <v>945</v>
      </c>
      <c r="G62" s="114">
        <v>942</v>
      </c>
      <c r="H62" s="140">
        <v>890</v>
      </c>
      <c r="I62" s="115">
        <v>-4</v>
      </c>
      <c r="J62" s="116">
        <v>-0.449438202247191</v>
      </c>
    </row>
    <row r="63" spans="1:16" s="110" customFormat="1" ht="14.45" customHeight="1" x14ac:dyDescent="0.2">
      <c r="A63" s="120"/>
      <c r="B63" s="121" t="s">
        <v>112</v>
      </c>
      <c r="C63" s="113">
        <v>1.3829022988505748</v>
      </c>
      <c r="D63" s="115">
        <v>77</v>
      </c>
      <c r="E63" s="114">
        <v>80</v>
      </c>
      <c r="F63" s="114">
        <v>96</v>
      </c>
      <c r="G63" s="114">
        <v>90</v>
      </c>
      <c r="H63" s="140">
        <v>82</v>
      </c>
      <c r="I63" s="115">
        <v>-5</v>
      </c>
      <c r="J63" s="116">
        <v>-6.0975609756097562</v>
      </c>
    </row>
    <row r="64" spans="1:16" s="110" customFormat="1" ht="14.45" customHeight="1" x14ac:dyDescent="0.2">
      <c r="A64" s="120" t="s">
        <v>113</v>
      </c>
      <c r="B64" s="119" t="s">
        <v>116</v>
      </c>
      <c r="C64" s="113">
        <v>96.677442528735625</v>
      </c>
      <c r="D64" s="115">
        <v>5383</v>
      </c>
      <c r="E64" s="114">
        <v>5690</v>
      </c>
      <c r="F64" s="114">
        <v>5850</v>
      </c>
      <c r="G64" s="114">
        <v>5870</v>
      </c>
      <c r="H64" s="140">
        <v>5592</v>
      </c>
      <c r="I64" s="115">
        <v>-209</v>
      </c>
      <c r="J64" s="116">
        <v>-3.7374821173104436</v>
      </c>
    </row>
    <row r="65" spans="1:10" s="110" customFormat="1" ht="14.45" customHeight="1" x14ac:dyDescent="0.2">
      <c r="A65" s="123"/>
      <c r="B65" s="124" t="s">
        <v>117</v>
      </c>
      <c r="C65" s="125">
        <v>3.2327586206896552</v>
      </c>
      <c r="D65" s="143">
        <v>180</v>
      </c>
      <c r="E65" s="144">
        <v>185</v>
      </c>
      <c r="F65" s="144">
        <v>201</v>
      </c>
      <c r="G65" s="144">
        <v>206</v>
      </c>
      <c r="H65" s="145">
        <v>175</v>
      </c>
      <c r="I65" s="143">
        <v>5</v>
      </c>
      <c r="J65" s="146">
        <v>2.8571428571428572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5058</v>
      </c>
      <c r="G11" s="114">
        <v>5425</v>
      </c>
      <c r="H11" s="114">
        <v>5612</v>
      </c>
      <c r="I11" s="114">
        <v>5606</v>
      </c>
      <c r="J11" s="140">
        <v>5241</v>
      </c>
      <c r="K11" s="114">
        <v>-183</v>
      </c>
      <c r="L11" s="116">
        <v>-3.4917000572409846</v>
      </c>
    </row>
    <row r="12" spans="1:17" s="110" customFormat="1" ht="24" customHeight="1" x14ac:dyDescent="0.2">
      <c r="A12" s="604" t="s">
        <v>185</v>
      </c>
      <c r="B12" s="605"/>
      <c r="C12" s="605"/>
      <c r="D12" s="606"/>
      <c r="E12" s="113">
        <v>38.928430209569001</v>
      </c>
      <c r="F12" s="115">
        <v>1969</v>
      </c>
      <c r="G12" s="114">
        <v>2047</v>
      </c>
      <c r="H12" s="114">
        <v>2146</v>
      </c>
      <c r="I12" s="114">
        <v>2164</v>
      </c>
      <c r="J12" s="140">
        <v>2013</v>
      </c>
      <c r="K12" s="114">
        <v>-44</v>
      </c>
      <c r="L12" s="116">
        <v>-2.1857923497267762</v>
      </c>
    </row>
    <row r="13" spans="1:17" s="110" customFormat="1" ht="15" customHeight="1" x14ac:dyDescent="0.2">
      <c r="A13" s="120"/>
      <c r="B13" s="612" t="s">
        <v>107</v>
      </c>
      <c r="C13" s="612"/>
      <c r="E13" s="113">
        <v>61.071569790430999</v>
      </c>
      <c r="F13" s="115">
        <v>3089</v>
      </c>
      <c r="G13" s="114">
        <v>3378</v>
      </c>
      <c r="H13" s="114">
        <v>3466</v>
      </c>
      <c r="I13" s="114">
        <v>3442</v>
      </c>
      <c r="J13" s="140">
        <v>3228</v>
      </c>
      <c r="K13" s="114">
        <v>-139</v>
      </c>
      <c r="L13" s="116">
        <v>-4.3060718711276333</v>
      </c>
    </row>
    <row r="14" spans="1:17" s="110" customFormat="1" ht="22.5" customHeight="1" x14ac:dyDescent="0.2">
      <c r="A14" s="604" t="s">
        <v>186</v>
      </c>
      <c r="B14" s="605"/>
      <c r="C14" s="605"/>
      <c r="D14" s="606"/>
      <c r="E14" s="113">
        <v>14.116251482799525</v>
      </c>
      <c r="F14" s="115">
        <v>714</v>
      </c>
      <c r="G14" s="114">
        <v>790</v>
      </c>
      <c r="H14" s="114">
        <v>875</v>
      </c>
      <c r="I14" s="114">
        <v>915</v>
      </c>
      <c r="J14" s="140">
        <v>737</v>
      </c>
      <c r="K14" s="114">
        <v>-23</v>
      </c>
      <c r="L14" s="116">
        <v>-3.1207598371777476</v>
      </c>
    </row>
    <row r="15" spans="1:17" s="110" customFormat="1" ht="15" customHeight="1" x14ac:dyDescent="0.2">
      <c r="A15" s="120"/>
      <c r="B15" s="119"/>
      <c r="C15" s="258" t="s">
        <v>106</v>
      </c>
      <c r="E15" s="113">
        <v>50</v>
      </c>
      <c r="F15" s="115">
        <v>357</v>
      </c>
      <c r="G15" s="114">
        <v>383</v>
      </c>
      <c r="H15" s="114">
        <v>423</v>
      </c>
      <c r="I15" s="114">
        <v>438</v>
      </c>
      <c r="J15" s="140">
        <v>374</v>
      </c>
      <c r="K15" s="114">
        <v>-17</v>
      </c>
      <c r="L15" s="116">
        <v>-4.5454545454545459</v>
      </c>
    </row>
    <row r="16" spans="1:17" s="110" customFormat="1" ht="15" customHeight="1" x14ac:dyDescent="0.2">
      <c r="A16" s="120"/>
      <c r="B16" s="119"/>
      <c r="C16" s="258" t="s">
        <v>107</v>
      </c>
      <c r="E16" s="113">
        <v>50</v>
      </c>
      <c r="F16" s="115">
        <v>357</v>
      </c>
      <c r="G16" s="114">
        <v>407</v>
      </c>
      <c r="H16" s="114">
        <v>452</v>
      </c>
      <c r="I16" s="114">
        <v>477</v>
      </c>
      <c r="J16" s="140">
        <v>363</v>
      </c>
      <c r="K16" s="114">
        <v>-6</v>
      </c>
      <c r="L16" s="116">
        <v>-1.6528925619834711</v>
      </c>
    </row>
    <row r="17" spans="1:12" s="110" customFormat="1" ht="15" customHeight="1" x14ac:dyDescent="0.2">
      <c r="A17" s="120"/>
      <c r="B17" s="121" t="s">
        <v>109</v>
      </c>
      <c r="C17" s="258"/>
      <c r="E17" s="113">
        <v>47.449584816132862</v>
      </c>
      <c r="F17" s="115">
        <v>2400</v>
      </c>
      <c r="G17" s="114">
        <v>2587</v>
      </c>
      <c r="H17" s="114">
        <v>2667</v>
      </c>
      <c r="I17" s="114">
        <v>2651</v>
      </c>
      <c r="J17" s="140">
        <v>2550</v>
      </c>
      <c r="K17" s="114">
        <v>-150</v>
      </c>
      <c r="L17" s="116">
        <v>-5.882352941176471</v>
      </c>
    </row>
    <row r="18" spans="1:12" s="110" customFormat="1" ht="15" customHeight="1" x14ac:dyDescent="0.2">
      <c r="A18" s="120"/>
      <c r="B18" s="119"/>
      <c r="C18" s="258" t="s">
        <v>106</v>
      </c>
      <c r="E18" s="113">
        <v>34.416666666666664</v>
      </c>
      <c r="F18" s="115">
        <v>826</v>
      </c>
      <c r="G18" s="114">
        <v>846</v>
      </c>
      <c r="H18" s="114">
        <v>894</v>
      </c>
      <c r="I18" s="114">
        <v>901</v>
      </c>
      <c r="J18" s="140">
        <v>856</v>
      </c>
      <c r="K18" s="114">
        <v>-30</v>
      </c>
      <c r="L18" s="116">
        <v>-3.5046728971962615</v>
      </c>
    </row>
    <row r="19" spans="1:12" s="110" customFormat="1" ht="15" customHeight="1" x14ac:dyDescent="0.2">
      <c r="A19" s="120"/>
      <c r="B19" s="119"/>
      <c r="C19" s="258" t="s">
        <v>107</v>
      </c>
      <c r="E19" s="113">
        <v>65.583333333333329</v>
      </c>
      <c r="F19" s="115">
        <v>1574</v>
      </c>
      <c r="G19" s="114">
        <v>1741</v>
      </c>
      <c r="H19" s="114">
        <v>1773</v>
      </c>
      <c r="I19" s="114">
        <v>1750</v>
      </c>
      <c r="J19" s="140">
        <v>1694</v>
      </c>
      <c r="K19" s="114">
        <v>-120</v>
      </c>
      <c r="L19" s="116">
        <v>-7.0838252656434477</v>
      </c>
    </row>
    <row r="20" spans="1:12" s="110" customFormat="1" ht="15" customHeight="1" x14ac:dyDescent="0.2">
      <c r="A20" s="120"/>
      <c r="B20" s="121" t="s">
        <v>110</v>
      </c>
      <c r="C20" s="258"/>
      <c r="E20" s="113">
        <v>21.76749703440095</v>
      </c>
      <c r="F20" s="115">
        <v>1101</v>
      </c>
      <c r="G20" s="114">
        <v>1167</v>
      </c>
      <c r="H20" s="114">
        <v>1161</v>
      </c>
      <c r="I20" s="114">
        <v>1142</v>
      </c>
      <c r="J20" s="140">
        <v>1111</v>
      </c>
      <c r="K20" s="114">
        <v>-10</v>
      </c>
      <c r="L20" s="116">
        <v>-0.90009000900090008</v>
      </c>
    </row>
    <row r="21" spans="1:12" s="110" customFormat="1" ht="15" customHeight="1" x14ac:dyDescent="0.2">
      <c r="A21" s="120"/>
      <c r="B21" s="119"/>
      <c r="C21" s="258" t="s">
        <v>106</v>
      </c>
      <c r="E21" s="113">
        <v>30.608537693006358</v>
      </c>
      <c r="F21" s="115">
        <v>337</v>
      </c>
      <c r="G21" s="114">
        <v>357</v>
      </c>
      <c r="H21" s="114">
        <v>355</v>
      </c>
      <c r="I21" s="114">
        <v>349</v>
      </c>
      <c r="J21" s="140">
        <v>336</v>
      </c>
      <c r="K21" s="114">
        <v>1</v>
      </c>
      <c r="L21" s="116">
        <v>0.29761904761904762</v>
      </c>
    </row>
    <row r="22" spans="1:12" s="110" customFormat="1" ht="15" customHeight="1" x14ac:dyDescent="0.2">
      <c r="A22" s="120"/>
      <c r="B22" s="119"/>
      <c r="C22" s="258" t="s">
        <v>107</v>
      </c>
      <c r="E22" s="113">
        <v>69.391462306993645</v>
      </c>
      <c r="F22" s="115">
        <v>764</v>
      </c>
      <c r="G22" s="114">
        <v>810</v>
      </c>
      <c r="H22" s="114">
        <v>806</v>
      </c>
      <c r="I22" s="114">
        <v>793</v>
      </c>
      <c r="J22" s="140">
        <v>775</v>
      </c>
      <c r="K22" s="114">
        <v>-11</v>
      </c>
      <c r="L22" s="116">
        <v>-1.4193548387096775</v>
      </c>
    </row>
    <row r="23" spans="1:12" s="110" customFormat="1" ht="15" customHeight="1" x14ac:dyDescent="0.2">
      <c r="A23" s="120"/>
      <c r="B23" s="121" t="s">
        <v>111</v>
      </c>
      <c r="C23" s="258"/>
      <c r="E23" s="113">
        <v>16.666666666666668</v>
      </c>
      <c r="F23" s="115">
        <v>843</v>
      </c>
      <c r="G23" s="114">
        <v>881</v>
      </c>
      <c r="H23" s="114">
        <v>909</v>
      </c>
      <c r="I23" s="114">
        <v>898</v>
      </c>
      <c r="J23" s="140">
        <v>843</v>
      </c>
      <c r="K23" s="114">
        <v>0</v>
      </c>
      <c r="L23" s="116">
        <v>0</v>
      </c>
    </row>
    <row r="24" spans="1:12" s="110" customFormat="1" ht="15" customHeight="1" x14ac:dyDescent="0.2">
      <c r="A24" s="120"/>
      <c r="B24" s="119"/>
      <c r="C24" s="258" t="s">
        <v>106</v>
      </c>
      <c r="E24" s="113">
        <v>53.262158956109133</v>
      </c>
      <c r="F24" s="115">
        <v>449</v>
      </c>
      <c r="G24" s="114">
        <v>461</v>
      </c>
      <c r="H24" s="114">
        <v>474</v>
      </c>
      <c r="I24" s="114">
        <v>476</v>
      </c>
      <c r="J24" s="140">
        <v>447</v>
      </c>
      <c r="K24" s="114">
        <v>2</v>
      </c>
      <c r="L24" s="116">
        <v>0.44742729306487694</v>
      </c>
    </row>
    <row r="25" spans="1:12" s="110" customFormat="1" ht="15" customHeight="1" x14ac:dyDescent="0.2">
      <c r="A25" s="120"/>
      <c r="B25" s="119"/>
      <c r="C25" s="258" t="s">
        <v>107</v>
      </c>
      <c r="E25" s="113">
        <v>46.737841043890867</v>
      </c>
      <c r="F25" s="115">
        <v>394</v>
      </c>
      <c r="G25" s="114">
        <v>420</v>
      </c>
      <c r="H25" s="114">
        <v>435</v>
      </c>
      <c r="I25" s="114">
        <v>422</v>
      </c>
      <c r="J25" s="140">
        <v>396</v>
      </c>
      <c r="K25" s="114">
        <v>-2</v>
      </c>
      <c r="L25" s="116">
        <v>-0.50505050505050508</v>
      </c>
    </row>
    <row r="26" spans="1:12" s="110" customFormat="1" ht="15" customHeight="1" x14ac:dyDescent="0.2">
      <c r="A26" s="120"/>
      <c r="C26" s="121" t="s">
        <v>187</v>
      </c>
      <c r="D26" s="110" t="s">
        <v>188</v>
      </c>
      <c r="E26" s="113">
        <v>1.5025701858442071</v>
      </c>
      <c r="F26" s="115">
        <v>76</v>
      </c>
      <c r="G26" s="114">
        <v>78</v>
      </c>
      <c r="H26" s="114">
        <v>96</v>
      </c>
      <c r="I26" s="114">
        <v>87</v>
      </c>
      <c r="J26" s="140">
        <v>80</v>
      </c>
      <c r="K26" s="114">
        <v>-4</v>
      </c>
      <c r="L26" s="116">
        <v>-5</v>
      </c>
    </row>
    <row r="27" spans="1:12" s="110" customFormat="1" ht="15" customHeight="1" x14ac:dyDescent="0.2">
      <c r="A27" s="120"/>
      <c r="B27" s="119"/>
      <c r="D27" s="259" t="s">
        <v>106</v>
      </c>
      <c r="E27" s="113">
        <v>48.684210526315788</v>
      </c>
      <c r="F27" s="115">
        <v>37</v>
      </c>
      <c r="G27" s="114">
        <v>32</v>
      </c>
      <c r="H27" s="114">
        <v>51</v>
      </c>
      <c r="I27" s="114">
        <v>45</v>
      </c>
      <c r="J27" s="140">
        <v>41</v>
      </c>
      <c r="K27" s="114">
        <v>-4</v>
      </c>
      <c r="L27" s="116">
        <v>-9.7560975609756095</v>
      </c>
    </row>
    <row r="28" spans="1:12" s="110" customFormat="1" ht="15" customHeight="1" x14ac:dyDescent="0.2">
      <c r="A28" s="120"/>
      <c r="B28" s="119"/>
      <c r="D28" s="259" t="s">
        <v>107</v>
      </c>
      <c r="E28" s="113">
        <v>51.315789473684212</v>
      </c>
      <c r="F28" s="115">
        <v>39</v>
      </c>
      <c r="G28" s="114">
        <v>46</v>
      </c>
      <c r="H28" s="114">
        <v>45</v>
      </c>
      <c r="I28" s="114">
        <v>42</v>
      </c>
      <c r="J28" s="140">
        <v>39</v>
      </c>
      <c r="K28" s="114">
        <v>0</v>
      </c>
      <c r="L28" s="116">
        <v>0</v>
      </c>
    </row>
    <row r="29" spans="1:12" s="110" customFormat="1" ht="24" customHeight="1" x14ac:dyDescent="0.2">
      <c r="A29" s="604" t="s">
        <v>189</v>
      </c>
      <c r="B29" s="605"/>
      <c r="C29" s="605"/>
      <c r="D29" s="606"/>
      <c r="E29" s="113">
        <v>96.480822459470147</v>
      </c>
      <c r="F29" s="115">
        <v>4880</v>
      </c>
      <c r="G29" s="114">
        <v>5237</v>
      </c>
      <c r="H29" s="114">
        <v>5414</v>
      </c>
      <c r="I29" s="114">
        <v>5402</v>
      </c>
      <c r="J29" s="140">
        <v>5071</v>
      </c>
      <c r="K29" s="114">
        <v>-191</v>
      </c>
      <c r="L29" s="116">
        <v>-3.7665154801814236</v>
      </c>
    </row>
    <row r="30" spans="1:12" s="110" customFormat="1" ht="15" customHeight="1" x14ac:dyDescent="0.2">
      <c r="A30" s="120"/>
      <c r="B30" s="119"/>
      <c r="C30" s="258" t="s">
        <v>106</v>
      </c>
      <c r="E30" s="113">
        <v>38.504098360655739</v>
      </c>
      <c r="F30" s="115">
        <v>1879</v>
      </c>
      <c r="G30" s="114">
        <v>1950</v>
      </c>
      <c r="H30" s="114">
        <v>2036</v>
      </c>
      <c r="I30" s="114">
        <v>2049</v>
      </c>
      <c r="J30" s="140">
        <v>1923</v>
      </c>
      <c r="K30" s="114">
        <v>-44</v>
      </c>
      <c r="L30" s="116">
        <v>-2.2880915236609463</v>
      </c>
    </row>
    <row r="31" spans="1:12" s="110" customFormat="1" ht="15" customHeight="1" x14ac:dyDescent="0.2">
      <c r="A31" s="120"/>
      <c r="B31" s="119"/>
      <c r="C31" s="258" t="s">
        <v>107</v>
      </c>
      <c r="E31" s="113">
        <v>61.495901639344261</v>
      </c>
      <c r="F31" s="115">
        <v>3001</v>
      </c>
      <c r="G31" s="114">
        <v>3287</v>
      </c>
      <c r="H31" s="114">
        <v>3378</v>
      </c>
      <c r="I31" s="114">
        <v>3353</v>
      </c>
      <c r="J31" s="140">
        <v>3148</v>
      </c>
      <c r="K31" s="114">
        <v>-147</v>
      </c>
      <c r="L31" s="116">
        <v>-4.669631512071156</v>
      </c>
    </row>
    <row r="32" spans="1:12" s="110" customFormat="1" ht="15" customHeight="1" x14ac:dyDescent="0.2">
      <c r="A32" s="120"/>
      <c r="B32" s="119" t="s">
        <v>117</v>
      </c>
      <c r="C32" s="258"/>
      <c r="E32" s="113">
        <v>3.4598655595096877</v>
      </c>
      <c r="F32" s="114">
        <v>175</v>
      </c>
      <c r="G32" s="114">
        <v>185</v>
      </c>
      <c r="H32" s="114">
        <v>195</v>
      </c>
      <c r="I32" s="114">
        <v>200</v>
      </c>
      <c r="J32" s="140">
        <v>168</v>
      </c>
      <c r="K32" s="114">
        <v>7</v>
      </c>
      <c r="L32" s="116">
        <v>4.166666666666667</v>
      </c>
    </row>
    <row r="33" spans="1:12" s="110" customFormat="1" ht="15" customHeight="1" x14ac:dyDescent="0.2">
      <c r="A33" s="120"/>
      <c r="B33" s="119"/>
      <c r="C33" s="258" t="s">
        <v>106</v>
      </c>
      <c r="E33" s="113">
        <v>50.285714285714285</v>
      </c>
      <c r="F33" s="114">
        <v>88</v>
      </c>
      <c r="G33" s="114">
        <v>95</v>
      </c>
      <c r="H33" s="114">
        <v>108</v>
      </c>
      <c r="I33" s="114">
        <v>112</v>
      </c>
      <c r="J33" s="140">
        <v>89</v>
      </c>
      <c r="K33" s="114">
        <v>-1</v>
      </c>
      <c r="L33" s="116">
        <v>-1.1235955056179776</v>
      </c>
    </row>
    <row r="34" spans="1:12" s="110" customFormat="1" ht="15" customHeight="1" x14ac:dyDescent="0.2">
      <c r="A34" s="120"/>
      <c r="B34" s="119"/>
      <c r="C34" s="258" t="s">
        <v>107</v>
      </c>
      <c r="E34" s="113">
        <v>49.714285714285715</v>
      </c>
      <c r="F34" s="114">
        <v>87</v>
      </c>
      <c r="G34" s="114">
        <v>90</v>
      </c>
      <c r="H34" s="114">
        <v>87</v>
      </c>
      <c r="I34" s="114">
        <v>88</v>
      </c>
      <c r="J34" s="140">
        <v>79</v>
      </c>
      <c r="K34" s="114">
        <v>8</v>
      </c>
      <c r="L34" s="116">
        <v>10.126582278481013</v>
      </c>
    </row>
    <row r="35" spans="1:12" s="110" customFormat="1" ht="24" customHeight="1" x14ac:dyDescent="0.2">
      <c r="A35" s="604" t="s">
        <v>192</v>
      </c>
      <c r="B35" s="605"/>
      <c r="C35" s="605"/>
      <c r="D35" s="606"/>
      <c r="E35" s="113">
        <v>14.056939501779359</v>
      </c>
      <c r="F35" s="114">
        <v>711</v>
      </c>
      <c r="G35" s="114">
        <v>752</v>
      </c>
      <c r="H35" s="114">
        <v>801</v>
      </c>
      <c r="I35" s="114">
        <v>833</v>
      </c>
      <c r="J35" s="114">
        <v>730</v>
      </c>
      <c r="K35" s="318">
        <v>-19</v>
      </c>
      <c r="L35" s="319">
        <v>-2.6027397260273974</v>
      </c>
    </row>
    <row r="36" spans="1:12" s="110" customFormat="1" ht="15" customHeight="1" x14ac:dyDescent="0.2">
      <c r="A36" s="120"/>
      <c r="B36" s="119"/>
      <c r="C36" s="258" t="s">
        <v>106</v>
      </c>
      <c r="E36" s="113">
        <v>38.677918424753869</v>
      </c>
      <c r="F36" s="114">
        <v>275</v>
      </c>
      <c r="G36" s="114">
        <v>283</v>
      </c>
      <c r="H36" s="114">
        <v>316</v>
      </c>
      <c r="I36" s="114">
        <v>327</v>
      </c>
      <c r="J36" s="114">
        <v>282</v>
      </c>
      <c r="K36" s="318">
        <v>-7</v>
      </c>
      <c r="L36" s="116">
        <v>-2.4822695035460991</v>
      </c>
    </row>
    <row r="37" spans="1:12" s="110" customFormat="1" ht="15" customHeight="1" x14ac:dyDescent="0.2">
      <c r="A37" s="120"/>
      <c r="B37" s="119"/>
      <c r="C37" s="258" t="s">
        <v>107</v>
      </c>
      <c r="E37" s="113">
        <v>61.322081575246131</v>
      </c>
      <c r="F37" s="114">
        <v>436</v>
      </c>
      <c r="G37" s="114">
        <v>469</v>
      </c>
      <c r="H37" s="114">
        <v>485</v>
      </c>
      <c r="I37" s="114">
        <v>506</v>
      </c>
      <c r="J37" s="140">
        <v>448</v>
      </c>
      <c r="K37" s="114">
        <v>-12</v>
      </c>
      <c r="L37" s="116">
        <v>-2.6785714285714284</v>
      </c>
    </row>
    <row r="38" spans="1:12" s="110" customFormat="1" ht="15" customHeight="1" x14ac:dyDescent="0.2">
      <c r="A38" s="120"/>
      <c r="B38" s="119" t="s">
        <v>328</v>
      </c>
      <c r="C38" s="258"/>
      <c r="E38" s="113">
        <v>56.781336496638986</v>
      </c>
      <c r="F38" s="114">
        <v>2872</v>
      </c>
      <c r="G38" s="114">
        <v>3008</v>
      </c>
      <c r="H38" s="114">
        <v>3043</v>
      </c>
      <c r="I38" s="114">
        <v>3018</v>
      </c>
      <c r="J38" s="140">
        <v>2877</v>
      </c>
      <c r="K38" s="114">
        <v>-5</v>
      </c>
      <c r="L38" s="116">
        <v>-0.17379214459506431</v>
      </c>
    </row>
    <row r="39" spans="1:12" s="110" customFormat="1" ht="15" customHeight="1" x14ac:dyDescent="0.2">
      <c r="A39" s="120"/>
      <c r="B39" s="119"/>
      <c r="C39" s="258" t="s">
        <v>106</v>
      </c>
      <c r="E39" s="113">
        <v>40.424791086350972</v>
      </c>
      <c r="F39" s="115">
        <v>1161</v>
      </c>
      <c r="G39" s="114">
        <v>1177</v>
      </c>
      <c r="H39" s="114">
        <v>1196</v>
      </c>
      <c r="I39" s="114">
        <v>1188</v>
      </c>
      <c r="J39" s="140">
        <v>1135</v>
      </c>
      <c r="K39" s="114">
        <v>26</v>
      </c>
      <c r="L39" s="116">
        <v>2.2907488986784141</v>
      </c>
    </row>
    <row r="40" spans="1:12" s="110" customFormat="1" ht="15" customHeight="1" x14ac:dyDescent="0.2">
      <c r="A40" s="120"/>
      <c r="B40" s="119"/>
      <c r="C40" s="258" t="s">
        <v>107</v>
      </c>
      <c r="E40" s="113">
        <v>59.575208913649028</v>
      </c>
      <c r="F40" s="115">
        <v>1711</v>
      </c>
      <c r="G40" s="114">
        <v>1831</v>
      </c>
      <c r="H40" s="114">
        <v>1847</v>
      </c>
      <c r="I40" s="114">
        <v>1830</v>
      </c>
      <c r="J40" s="140">
        <v>1742</v>
      </c>
      <c r="K40" s="114">
        <v>-31</v>
      </c>
      <c r="L40" s="116">
        <v>-1.7795637198622274</v>
      </c>
    </row>
    <row r="41" spans="1:12" s="110" customFormat="1" ht="15" customHeight="1" x14ac:dyDescent="0.2">
      <c r="A41" s="120"/>
      <c r="B41" s="320" t="s">
        <v>515</v>
      </c>
      <c r="C41" s="258"/>
      <c r="E41" s="113">
        <v>3.2226176354290232</v>
      </c>
      <c r="F41" s="115">
        <v>163</v>
      </c>
      <c r="G41" s="114">
        <v>184</v>
      </c>
      <c r="H41" s="114">
        <v>189</v>
      </c>
      <c r="I41" s="114">
        <v>181</v>
      </c>
      <c r="J41" s="140">
        <v>167</v>
      </c>
      <c r="K41" s="114">
        <v>-4</v>
      </c>
      <c r="L41" s="116">
        <v>-2.3952095808383231</v>
      </c>
    </row>
    <row r="42" spans="1:12" s="110" customFormat="1" ht="15" customHeight="1" x14ac:dyDescent="0.2">
      <c r="A42" s="120"/>
      <c r="B42" s="119"/>
      <c r="C42" s="268" t="s">
        <v>106</v>
      </c>
      <c r="D42" s="182"/>
      <c r="E42" s="113">
        <v>38.036809815950917</v>
      </c>
      <c r="F42" s="115">
        <v>62</v>
      </c>
      <c r="G42" s="114">
        <v>73</v>
      </c>
      <c r="H42" s="114">
        <v>74</v>
      </c>
      <c r="I42" s="114">
        <v>76</v>
      </c>
      <c r="J42" s="140">
        <v>70</v>
      </c>
      <c r="K42" s="114">
        <v>-8</v>
      </c>
      <c r="L42" s="116">
        <v>-11.428571428571429</v>
      </c>
    </row>
    <row r="43" spans="1:12" s="110" customFormat="1" ht="15" customHeight="1" x14ac:dyDescent="0.2">
      <c r="A43" s="120"/>
      <c r="B43" s="119"/>
      <c r="C43" s="268" t="s">
        <v>107</v>
      </c>
      <c r="D43" s="182"/>
      <c r="E43" s="113">
        <v>61.963190184049083</v>
      </c>
      <c r="F43" s="115">
        <v>101</v>
      </c>
      <c r="G43" s="114">
        <v>111</v>
      </c>
      <c r="H43" s="114">
        <v>115</v>
      </c>
      <c r="I43" s="114">
        <v>105</v>
      </c>
      <c r="J43" s="140">
        <v>97</v>
      </c>
      <c r="K43" s="114">
        <v>4</v>
      </c>
      <c r="L43" s="116">
        <v>4.1237113402061851</v>
      </c>
    </row>
    <row r="44" spans="1:12" s="110" customFormat="1" ht="15" customHeight="1" x14ac:dyDescent="0.2">
      <c r="A44" s="120"/>
      <c r="B44" s="119" t="s">
        <v>205</v>
      </c>
      <c r="C44" s="268"/>
      <c r="D44" s="182"/>
      <c r="E44" s="113">
        <v>25.939106366152629</v>
      </c>
      <c r="F44" s="115">
        <v>1312</v>
      </c>
      <c r="G44" s="114">
        <v>1481</v>
      </c>
      <c r="H44" s="114">
        <v>1579</v>
      </c>
      <c r="I44" s="114">
        <v>1574</v>
      </c>
      <c r="J44" s="140">
        <v>1467</v>
      </c>
      <c r="K44" s="114">
        <v>-155</v>
      </c>
      <c r="L44" s="116">
        <v>-10.565780504430812</v>
      </c>
    </row>
    <row r="45" spans="1:12" s="110" customFormat="1" ht="15" customHeight="1" x14ac:dyDescent="0.2">
      <c r="A45" s="120"/>
      <c r="B45" s="119"/>
      <c r="C45" s="268" t="s">
        <v>106</v>
      </c>
      <c r="D45" s="182"/>
      <c r="E45" s="113">
        <v>35.899390243902438</v>
      </c>
      <c r="F45" s="115">
        <v>471</v>
      </c>
      <c r="G45" s="114">
        <v>514</v>
      </c>
      <c r="H45" s="114">
        <v>560</v>
      </c>
      <c r="I45" s="114">
        <v>573</v>
      </c>
      <c r="J45" s="140">
        <v>526</v>
      </c>
      <c r="K45" s="114">
        <v>-55</v>
      </c>
      <c r="L45" s="116">
        <v>-10.456273764258555</v>
      </c>
    </row>
    <row r="46" spans="1:12" s="110" customFormat="1" ht="15" customHeight="1" x14ac:dyDescent="0.2">
      <c r="A46" s="123"/>
      <c r="B46" s="124"/>
      <c r="C46" s="260" t="s">
        <v>107</v>
      </c>
      <c r="D46" s="261"/>
      <c r="E46" s="125">
        <v>64.100609756097555</v>
      </c>
      <c r="F46" s="143">
        <v>841</v>
      </c>
      <c r="G46" s="144">
        <v>967</v>
      </c>
      <c r="H46" s="144">
        <v>1019</v>
      </c>
      <c r="I46" s="144">
        <v>1001</v>
      </c>
      <c r="J46" s="145">
        <v>941</v>
      </c>
      <c r="K46" s="144">
        <v>-100</v>
      </c>
      <c r="L46" s="146">
        <v>-10.626992561105208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5058</v>
      </c>
      <c r="E11" s="114">
        <v>5425</v>
      </c>
      <c r="F11" s="114">
        <v>5612</v>
      </c>
      <c r="G11" s="114">
        <v>5606</v>
      </c>
      <c r="H11" s="140">
        <v>5241</v>
      </c>
      <c r="I11" s="115">
        <v>-183</v>
      </c>
      <c r="J11" s="116">
        <v>-3.4917000572409846</v>
      </c>
    </row>
    <row r="12" spans="1:15" s="110" customFormat="1" ht="24.95" customHeight="1" x14ac:dyDescent="0.2">
      <c r="A12" s="193" t="s">
        <v>132</v>
      </c>
      <c r="B12" s="194" t="s">
        <v>133</v>
      </c>
      <c r="C12" s="113">
        <v>5.5753262158956112</v>
      </c>
      <c r="D12" s="115">
        <v>282</v>
      </c>
      <c r="E12" s="114">
        <v>279</v>
      </c>
      <c r="F12" s="114">
        <v>292</v>
      </c>
      <c r="G12" s="114">
        <v>291</v>
      </c>
      <c r="H12" s="140">
        <v>270</v>
      </c>
      <c r="I12" s="115">
        <v>12</v>
      </c>
      <c r="J12" s="116">
        <v>4.4444444444444446</v>
      </c>
    </row>
    <row r="13" spans="1:15" s="110" customFormat="1" ht="24.95" customHeight="1" x14ac:dyDescent="0.2">
      <c r="A13" s="193" t="s">
        <v>134</v>
      </c>
      <c r="B13" s="199" t="s">
        <v>214</v>
      </c>
      <c r="C13" s="113">
        <v>0.77105575326215892</v>
      </c>
      <c r="D13" s="115">
        <v>39</v>
      </c>
      <c r="E13" s="114">
        <v>41</v>
      </c>
      <c r="F13" s="114">
        <v>40</v>
      </c>
      <c r="G13" s="114">
        <v>42</v>
      </c>
      <c r="H13" s="140">
        <v>39</v>
      </c>
      <c r="I13" s="115">
        <v>0</v>
      </c>
      <c r="J13" s="116">
        <v>0</v>
      </c>
    </row>
    <row r="14" spans="1:15" s="287" customFormat="1" ht="24.95" customHeight="1" x14ac:dyDescent="0.2">
      <c r="A14" s="193" t="s">
        <v>215</v>
      </c>
      <c r="B14" s="199" t="s">
        <v>137</v>
      </c>
      <c r="C14" s="113">
        <v>4.6461051799130093</v>
      </c>
      <c r="D14" s="115">
        <v>235</v>
      </c>
      <c r="E14" s="114">
        <v>251</v>
      </c>
      <c r="F14" s="114">
        <v>261</v>
      </c>
      <c r="G14" s="114">
        <v>234</v>
      </c>
      <c r="H14" s="140">
        <v>221</v>
      </c>
      <c r="I14" s="115">
        <v>14</v>
      </c>
      <c r="J14" s="116">
        <v>6.3348416289592757</v>
      </c>
      <c r="K14" s="110"/>
      <c r="L14" s="110"/>
      <c r="M14" s="110"/>
      <c r="N14" s="110"/>
      <c r="O14" s="110"/>
    </row>
    <row r="15" spans="1:15" s="110" customFormat="1" ht="24.95" customHeight="1" x14ac:dyDescent="0.2">
      <c r="A15" s="193" t="s">
        <v>216</v>
      </c>
      <c r="B15" s="199" t="s">
        <v>217</v>
      </c>
      <c r="C15" s="113">
        <v>2.3329379201265321</v>
      </c>
      <c r="D15" s="115">
        <v>118</v>
      </c>
      <c r="E15" s="114">
        <v>136</v>
      </c>
      <c r="F15" s="114">
        <v>139</v>
      </c>
      <c r="G15" s="114">
        <v>121</v>
      </c>
      <c r="H15" s="140">
        <v>109</v>
      </c>
      <c r="I15" s="115">
        <v>9</v>
      </c>
      <c r="J15" s="116">
        <v>8.2568807339449535</v>
      </c>
    </row>
    <row r="16" spans="1:15" s="287" customFormat="1" ht="24.95" customHeight="1" x14ac:dyDescent="0.2">
      <c r="A16" s="193" t="s">
        <v>218</v>
      </c>
      <c r="B16" s="199" t="s">
        <v>141</v>
      </c>
      <c r="C16" s="113">
        <v>1.66073546856465</v>
      </c>
      <c r="D16" s="115">
        <v>84</v>
      </c>
      <c r="E16" s="114">
        <v>81</v>
      </c>
      <c r="F16" s="114">
        <v>93</v>
      </c>
      <c r="G16" s="114">
        <v>90</v>
      </c>
      <c r="H16" s="140">
        <v>82</v>
      </c>
      <c r="I16" s="115">
        <v>2</v>
      </c>
      <c r="J16" s="116">
        <v>2.4390243902439024</v>
      </c>
      <c r="K16" s="110"/>
      <c r="L16" s="110"/>
      <c r="M16" s="110"/>
      <c r="N16" s="110"/>
      <c r="O16" s="110"/>
    </row>
    <row r="17" spans="1:15" s="110" customFormat="1" ht="24.95" customHeight="1" x14ac:dyDescent="0.2">
      <c r="A17" s="193" t="s">
        <v>142</v>
      </c>
      <c r="B17" s="199" t="s">
        <v>220</v>
      </c>
      <c r="C17" s="113">
        <v>0.65243179122182682</v>
      </c>
      <c r="D17" s="115">
        <v>33</v>
      </c>
      <c r="E17" s="114">
        <v>34</v>
      </c>
      <c r="F17" s="114">
        <v>29</v>
      </c>
      <c r="G17" s="114">
        <v>23</v>
      </c>
      <c r="H17" s="140">
        <v>30</v>
      </c>
      <c r="I17" s="115">
        <v>3</v>
      </c>
      <c r="J17" s="116">
        <v>10</v>
      </c>
    </row>
    <row r="18" spans="1:15" s="287" customFormat="1" ht="24.95" customHeight="1" x14ac:dyDescent="0.2">
      <c r="A18" s="201" t="s">
        <v>144</v>
      </c>
      <c r="B18" s="202" t="s">
        <v>145</v>
      </c>
      <c r="C18" s="113">
        <v>4.6461051799130093</v>
      </c>
      <c r="D18" s="115">
        <v>235</v>
      </c>
      <c r="E18" s="114">
        <v>242</v>
      </c>
      <c r="F18" s="114">
        <v>242</v>
      </c>
      <c r="G18" s="114">
        <v>251</v>
      </c>
      <c r="H18" s="140">
        <v>244</v>
      </c>
      <c r="I18" s="115">
        <v>-9</v>
      </c>
      <c r="J18" s="116">
        <v>-3.6885245901639343</v>
      </c>
      <c r="K18" s="110"/>
      <c r="L18" s="110"/>
      <c r="M18" s="110"/>
      <c r="N18" s="110"/>
      <c r="O18" s="110"/>
    </row>
    <row r="19" spans="1:15" s="110" customFormat="1" ht="24.95" customHeight="1" x14ac:dyDescent="0.2">
      <c r="A19" s="193" t="s">
        <v>146</v>
      </c>
      <c r="B19" s="199" t="s">
        <v>147</v>
      </c>
      <c r="C19" s="113">
        <v>16.844602609727165</v>
      </c>
      <c r="D19" s="115">
        <v>852</v>
      </c>
      <c r="E19" s="114">
        <v>924</v>
      </c>
      <c r="F19" s="114">
        <v>932</v>
      </c>
      <c r="G19" s="114">
        <v>938</v>
      </c>
      <c r="H19" s="140">
        <v>884</v>
      </c>
      <c r="I19" s="115">
        <v>-32</v>
      </c>
      <c r="J19" s="116">
        <v>-3.6199095022624435</v>
      </c>
    </row>
    <row r="20" spans="1:15" s="287" customFormat="1" ht="24.95" customHeight="1" x14ac:dyDescent="0.2">
      <c r="A20" s="193" t="s">
        <v>148</v>
      </c>
      <c r="B20" s="199" t="s">
        <v>149</v>
      </c>
      <c r="C20" s="113">
        <v>12.43574535389482</v>
      </c>
      <c r="D20" s="115">
        <v>629</v>
      </c>
      <c r="E20" s="114">
        <v>640</v>
      </c>
      <c r="F20" s="114">
        <v>635</v>
      </c>
      <c r="G20" s="114">
        <v>612</v>
      </c>
      <c r="H20" s="140">
        <v>622</v>
      </c>
      <c r="I20" s="115">
        <v>7</v>
      </c>
      <c r="J20" s="116">
        <v>1.1254019292604502</v>
      </c>
      <c r="K20" s="110"/>
      <c r="L20" s="110"/>
      <c r="M20" s="110"/>
      <c r="N20" s="110"/>
      <c r="O20" s="110"/>
    </row>
    <row r="21" spans="1:15" s="110" customFormat="1" ht="24.95" customHeight="1" x14ac:dyDescent="0.2">
      <c r="A21" s="201" t="s">
        <v>150</v>
      </c>
      <c r="B21" s="202" t="s">
        <v>151</v>
      </c>
      <c r="C21" s="113">
        <v>18.070383550810597</v>
      </c>
      <c r="D21" s="115">
        <v>914</v>
      </c>
      <c r="E21" s="114">
        <v>1115</v>
      </c>
      <c r="F21" s="114">
        <v>1159</v>
      </c>
      <c r="G21" s="114">
        <v>1188</v>
      </c>
      <c r="H21" s="140">
        <v>1044</v>
      </c>
      <c r="I21" s="115">
        <v>-130</v>
      </c>
      <c r="J21" s="116">
        <v>-12.452107279693486</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1.3048635824436536</v>
      </c>
      <c r="D23" s="115">
        <v>66</v>
      </c>
      <c r="E23" s="114">
        <v>64</v>
      </c>
      <c r="F23" s="114">
        <v>62</v>
      </c>
      <c r="G23" s="114">
        <v>60</v>
      </c>
      <c r="H23" s="140">
        <v>66</v>
      </c>
      <c r="I23" s="115">
        <v>0</v>
      </c>
      <c r="J23" s="116">
        <v>0</v>
      </c>
    </row>
    <row r="24" spans="1:15" s="110" customFormat="1" ht="24.95" customHeight="1" x14ac:dyDescent="0.2">
      <c r="A24" s="193" t="s">
        <v>156</v>
      </c>
      <c r="B24" s="199" t="s">
        <v>221</v>
      </c>
      <c r="C24" s="113">
        <v>7.4139976275207591</v>
      </c>
      <c r="D24" s="115">
        <v>375</v>
      </c>
      <c r="E24" s="114">
        <v>371</v>
      </c>
      <c r="F24" s="114">
        <v>381</v>
      </c>
      <c r="G24" s="114">
        <v>375</v>
      </c>
      <c r="H24" s="140">
        <v>359</v>
      </c>
      <c r="I24" s="115">
        <v>16</v>
      </c>
      <c r="J24" s="116">
        <v>4.4568245125348191</v>
      </c>
    </row>
    <row r="25" spans="1:15" s="110" customFormat="1" ht="24.95" customHeight="1" x14ac:dyDescent="0.2">
      <c r="A25" s="193" t="s">
        <v>222</v>
      </c>
      <c r="B25" s="204" t="s">
        <v>159</v>
      </c>
      <c r="C25" s="113">
        <v>2.807433768287861</v>
      </c>
      <c r="D25" s="115">
        <v>142</v>
      </c>
      <c r="E25" s="114">
        <v>163</v>
      </c>
      <c r="F25" s="114">
        <v>194</v>
      </c>
      <c r="G25" s="114">
        <v>228</v>
      </c>
      <c r="H25" s="140">
        <v>172</v>
      </c>
      <c r="I25" s="115">
        <v>-30</v>
      </c>
      <c r="J25" s="116">
        <v>-17.441860465116278</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1.3641755634638197</v>
      </c>
      <c r="D27" s="115">
        <v>69</v>
      </c>
      <c r="E27" s="114">
        <v>75</v>
      </c>
      <c r="F27" s="114">
        <v>91</v>
      </c>
      <c r="G27" s="114">
        <v>92</v>
      </c>
      <c r="H27" s="140">
        <v>71</v>
      </c>
      <c r="I27" s="115">
        <v>-2</v>
      </c>
      <c r="J27" s="116">
        <v>-2.816901408450704</v>
      </c>
    </row>
    <row r="28" spans="1:15" s="110" customFormat="1" ht="24.95" customHeight="1" x14ac:dyDescent="0.2">
      <c r="A28" s="193" t="s">
        <v>163</v>
      </c>
      <c r="B28" s="199" t="s">
        <v>164</v>
      </c>
      <c r="C28" s="113">
        <v>2.3329379201265321</v>
      </c>
      <c r="D28" s="115">
        <v>118</v>
      </c>
      <c r="E28" s="114">
        <v>110</v>
      </c>
      <c r="F28" s="114">
        <v>117</v>
      </c>
      <c r="G28" s="114">
        <v>112</v>
      </c>
      <c r="H28" s="140">
        <v>120</v>
      </c>
      <c r="I28" s="115">
        <v>-2</v>
      </c>
      <c r="J28" s="116">
        <v>-1.6666666666666667</v>
      </c>
    </row>
    <row r="29" spans="1:15" s="110" customFormat="1" ht="24.95" customHeight="1" x14ac:dyDescent="0.2">
      <c r="A29" s="193">
        <v>86</v>
      </c>
      <c r="B29" s="199" t="s">
        <v>165</v>
      </c>
      <c r="C29" s="113">
        <v>7.7896401739818106</v>
      </c>
      <c r="D29" s="115">
        <v>394</v>
      </c>
      <c r="E29" s="114">
        <v>416</v>
      </c>
      <c r="F29" s="114">
        <v>423</v>
      </c>
      <c r="G29" s="114">
        <v>411</v>
      </c>
      <c r="H29" s="140">
        <v>401</v>
      </c>
      <c r="I29" s="115">
        <v>-7</v>
      </c>
      <c r="J29" s="116">
        <v>-1.745635910224439</v>
      </c>
    </row>
    <row r="30" spans="1:15" s="110" customFormat="1" ht="24.95" customHeight="1" x14ac:dyDescent="0.2">
      <c r="A30" s="193">
        <v>87.88</v>
      </c>
      <c r="B30" s="204" t="s">
        <v>166</v>
      </c>
      <c r="C30" s="113">
        <v>4.1122973507315148</v>
      </c>
      <c r="D30" s="115">
        <v>208</v>
      </c>
      <c r="E30" s="114">
        <v>218</v>
      </c>
      <c r="F30" s="114">
        <v>214</v>
      </c>
      <c r="G30" s="114">
        <v>211</v>
      </c>
      <c r="H30" s="140">
        <v>212</v>
      </c>
      <c r="I30" s="115">
        <v>-4</v>
      </c>
      <c r="J30" s="116">
        <v>-1.8867924528301887</v>
      </c>
    </row>
    <row r="31" spans="1:15" s="110" customFormat="1" ht="24.95" customHeight="1" x14ac:dyDescent="0.2">
      <c r="A31" s="193" t="s">
        <v>167</v>
      </c>
      <c r="B31" s="199" t="s">
        <v>168</v>
      </c>
      <c r="C31" s="113">
        <v>9.6480822459470144</v>
      </c>
      <c r="D31" s="115">
        <v>488</v>
      </c>
      <c r="E31" s="114">
        <v>497</v>
      </c>
      <c r="F31" s="114">
        <v>548</v>
      </c>
      <c r="G31" s="114">
        <v>537</v>
      </c>
      <c r="H31" s="140">
        <v>503</v>
      </c>
      <c r="I31" s="115">
        <v>-15</v>
      </c>
      <c r="J31" s="116">
        <v>-2.982107355864811</v>
      </c>
    </row>
    <row r="32" spans="1:15" s="110" customFormat="1" ht="24.95" customHeight="1" x14ac:dyDescent="0.2">
      <c r="A32" s="193"/>
      <c r="B32" s="204" t="s">
        <v>169</v>
      </c>
      <c r="C32" s="113">
        <v>0</v>
      </c>
      <c r="D32" s="115">
        <v>0</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5.5753262158956112</v>
      </c>
      <c r="D34" s="115">
        <v>282</v>
      </c>
      <c r="E34" s="114">
        <v>279</v>
      </c>
      <c r="F34" s="114">
        <v>292</v>
      </c>
      <c r="G34" s="114">
        <v>291</v>
      </c>
      <c r="H34" s="140">
        <v>270</v>
      </c>
      <c r="I34" s="115">
        <v>12</v>
      </c>
      <c r="J34" s="116">
        <v>4.4444444444444446</v>
      </c>
    </row>
    <row r="35" spans="1:10" s="110" customFormat="1" ht="24.95" customHeight="1" x14ac:dyDescent="0.2">
      <c r="A35" s="292" t="s">
        <v>171</v>
      </c>
      <c r="B35" s="293" t="s">
        <v>172</v>
      </c>
      <c r="C35" s="113">
        <v>10.063266113088178</v>
      </c>
      <c r="D35" s="115">
        <v>509</v>
      </c>
      <c r="E35" s="114">
        <v>534</v>
      </c>
      <c r="F35" s="114">
        <v>543</v>
      </c>
      <c r="G35" s="114">
        <v>527</v>
      </c>
      <c r="H35" s="140">
        <v>504</v>
      </c>
      <c r="I35" s="115">
        <v>5</v>
      </c>
      <c r="J35" s="116">
        <v>0.99206349206349209</v>
      </c>
    </row>
    <row r="36" spans="1:10" s="110" customFormat="1" ht="24.95" customHeight="1" x14ac:dyDescent="0.2">
      <c r="A36" s="294" t="s">
        <v>173</v>
      </c>
      <c r="B36" s="295" t="s">
        <v>174</v>
      </c>
      <c r="C36" s="125">
        <v>84.36140767101621</v>
      </c>
      <c r="D36" s="143">
        <v>4267</v>
      </c>
      <c r="E36" s="144">
        <v>4611</v>
      </c>
      <c r="F36" s="144">
        <v>4776</v>
      </c>
      <c r="G36" s="144">
        <v>4787</v>
      </c>
      <c r="H36" s="145">
        <v>4466</v>
      </c>
      <c r="I36" s="143">
        <v>-199</v>
      </c>
      <c r="J36" s="146">
        <v>-4.4558889386475595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5058</v>
      </c>
      <c r="F11" s="264">
        <v>5425</v>
      </c>
      <c r="G11" s="264">
        <v>5612</v>
      </c>
      <c r="H11" s="264">
        <v>5606</v>
      </c>
      <c r="I11" s="265">
        <v>5241</v>
      </c>
      <c r="J11" s="263">
        <v>-183</v>
      </c>
      <c r="K11" s="266">
        <v>-3.4917000572409846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46.480822459470147</v>
      </c>
      <c r="E13" s="115">
        <v>2351</v>
      </c>
      <c r="F13" s="114">
        <v>2498</v>
      </c>
      <c r="G13" s="114">
        <v>2649</v>
      </c>
      <c r="H13" s="114">
        <v>2625</v>
      </c>
      <c r="I13" s="140">
        <v>2403</v>
      </c>
      <c r="J13" s="115">
        <v>-52</v>
      </c>
      <c r="K13" s="116">
        <v>-2.1639617145235124</v>
      </c>
    </row>
    <row r="14" spans="1:15" ht="15.95" customHeight="1" x14ac:dyDescent="0.2">
      <c r="A14" s="306" t="s">
        <v>230</v>
      </c>
      <c r="B14" s="307"/>
      <c r="C14" s="308"/>
      <c r="D14" s="113">
        <v>43.119810201660734</v>
      </c>
      <c r="E14" s="115">
        <v>2181</v>
      </c>
      <c r="F14" s="114">
        <v>2381</v>
      </c>
      <c r="G14" s="114">
        <v>2411</v>
      </c>
      <c r="H14" s="114">
        <v>2449</v>
      </c>
      <c r="I14" s="140">
        <v>2320</v>
      </c>
      <c r="J14" s="115">
        <v>-139</v>
      </c>
      <c r="K14" s="116">
        <v>-5.9913793103448274</v>
      </c>
    </row>
    <row r="15" spans="1:15" ht="15.95" customHeight="1" x14ac:dyDescent="0.2">
      <c r="A15" s="306" t="s">
        <v>231</v>
      </c>
      <c r="B15" s="307"/>
      <c r="C15" s="308"/>
      <c r="D15" s="113">
        <v>3.5587188612099645</v>
      </c>
      <c r="E15" s="115">
        <v>180</v>
      </c>
      <c r="F15" s="114">
        <v>194</v>
      </c>
      <c r="G15" s="114">
        <v>195</v>
      </c>
      <c r="H15" s="114">
        <v>179</v>
      </c>
      <c r="I15" s="140">
        <v>186</v>
      </c>
      <c r="J15" s="115">
        <v>-6</v>
      </c>
      <c r="K15" s="116">
        <v>-3.225806451612903</v>
      </c>
    </row>
    <row r="16" spans="1:15" ht="15.95" customHeight="1" x14ac:dyDescent="0.2">
      <c r="A16" s="306" t="s">
        <v>232</v>
      </c>
      <c r="B16" s="307"/>
      <c r="C16" s="308"/>
      <c r="D16" s="113">
        <v>2.649268485567418</v>
      </c>
      <c r="E16" s="115">
        <v>134</v>
      </c>
      <c r="F16" s="114">
        <v>139</v>
      </c>
      <c r="G16" s="114">
        <v>139</v>
      </c>
      <c r="H16" s="114">
        <v>138</v>
      </c>
      <c r="I16" s="140">
        <v>126</v>
      </c>
      <c r="J16" s="115">
        <v>8</v>
      </c>
      <c r="K16" s="116">
        <v>6.3492063492063489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4.7251878212732308</v>
      </c>
      <c r="E18" s="115">
        <v>239</v>
      </c>
      <c r="F18" s="114">
        <v>237</v>
      </c>
      <c r="G18" s="114">
        <v>237</v>
      </c>
      <c r="H18" s="114">
        <v>237</v>
      </c>
      <c r="I18" s="140">
        <v>224</v>
      </c>
      <c r="J18" s="115">
        <v>15</v>
      </c>
      <c r="K18" s="116">
        <v>6.6964285714285712</v>
      </c>
    </row>
    <row r="19" spans="1:11" ht="14.1" customHeight="1" x14ac:dyDescent="0.2">
      <c r="A19" s="306" t="s">
        <v>235</v>
      </c>
      <c r="B19" s="307" t="s">
        <v>236</v>
      </c>
      <c r="C19" s="308"/>
      <c r="D19" s="113">
        <v>4.2704626334519569</v>
      </c>
      <c r="E19" s="115">
        <v>216</v>
      </c>
      <c r="F19" s="114">
        <v>216</v>
      </c>
      <c r="G19" s="114">
        <v>219</v>
      </c>
      <c r="H19" s="114">
        <v>219</v>
      </c>
      <c r="I19" s="140">
        <v>208</v>
      </c>
      <c r="J19" s="115">
        <v>8</v>
      </c>
      <c r="K19" s="116">
        <v>3.8461538461538463</v>
      </c>
    </row>
    <row r="20" spans="1:11" ht="14.1" customHeight="1" x14ac:dyDescent="0.2">
      <c r="A20" s="306">
        <v>12</v>
      </c>
      <c r="B20" s="307" t="s">
        <v>237</v>
      </c>
      <c r="C20" s="308"/>
      <c r="D20" s="113">
        <v>1.8979833926453145</v>
      </c>
      <c r="E20" s="115">
        <v>96</v>
      </c>
      <c r="F20" s="114">
        <v>90</v>
      </c>
      <c r="G20" s="114">
        <v>90</v>
      </c>
      <c r="H20" s="114">
        <v>104</v>
      </c>
      <c r="I20" s="140">
        <v>92</v>
      </c>
      <c r="J20" s="115">
        <v>4</v>
      </c>
      <c r="K20" s="116">
        <v>4.3478260869565215</v>
      </c>
    </row>
    <row r="21" spans="1:11" ht="14.1" customHeight="1" x14ac:dyDescent="0.2">
      <c r="A21" s="306">
        <v>21</v>
      </c>
      <c r="B21" s="307" t="s">
        <v>238</v>
      </c>
      <c r="C21" s="308"/>
      <c r="D21" s="113">
        <v>7.9082641360221431E-2</v>
      </c>
      <c r="E21" s="115">
        <v>4</v>
      </c>
      <c r="F21" s="114">
        <v>7</v>
      </c>
      <c r="G21" s="114">
        <v>7</v>
      </c>
      <c r="H21" s="114" t="s">
        <v>513</v>
      </c>
      <c r="I21" s="140">
        <v>6</v>
      </c>
      <c r="J21" s="115">
        <v>-2</v>
      </c>
      <c r="K21" s="116">
        <v>-33.333333333333336</v>
      </c>
    </row>
    <row r="22" spans="1:11" ht="14.1" customHeight="1" x14ac:dyDescent="0.2">
      <c r="A22" s="306">
        <v>22</v>
      </c>
      <c r="B22" s="307" t="s">
        <v>239</v>
      </c>
      <c r="C22" s="308"/>
      <c r="D22" s="113">
        <v>0.31633056544088572</v>
      </c>
      <c r="E22" s="115">
        <v>16</v>
      </c>
      <c r="F22" s="114">
        <v>14</v>
      </c>
      <c r="G22" s="114">
        <v>16</v>
      </c>
      <c r="H22" s="114">
        <v>19</v>
      </c>
      <c r="I22" s="140">
        <v>25</v>
      </c>
      <c r="J22" s="115">
        <v>-9</v>
      </c>
      <c r="K22" s="116">
        <v>-36</v>
      </c>
    </row>
    <row r="23" spans="1:11" ht="14.1" customHeight="1" x14ac:dyDescent="0.2">
      <c r="A23" s="306">
        <v>23</v>
      </c>
      <c r="B23" s="307" t="s">
        <v>240</v>
      </c>
      <c r="C23" s="308"/>
      <c r="D23" s="113">
        <v>0.13839462238038749</v>
      </c>
      <c r="E23" s="115">
        <v>7</v>
      </c>
      <c r="F23" s="114">
        <v>8</v>
      </c>
      <c r="G23" s="114">
        <v>9</v>
      </c>
      <c r="H23" s="114">
        <v>9</v>
      </c>
      <c r="I23" s="140">
        <v>8</v>
      </c>
      <c r="J23" s="115">
        <v>-1</v>
      </c>
      <c r="K23" s="116">
        <v>-12.5</v>
      </c>
    </row>
    <row r="24" spans="1:11" ht="14.1" customHeight="1" x14ac:dyDescent="0.2">
      <c r="A24" s="306">
        <v>24</v>
      </c>
      <c r="B24" s="307" t="s">
        <v>241</v>
      </c>
      <c r="C24" s="308"/>
      <c r="D24" s="113">
        <v>0.33610122578094109</v>
      </c>
      <c r="E24" s="115">
        <v>17</v>
      </c>
      <c r="F24" s="114">
        <v>14</v>
      </c>
      <c r="G24" s="114">
        <v>22</v>
      </c>
      <c r="H24" s="114">
        <v>26</v>
      </c>
      <c r="I24" s="140">
        <v>25</v>
      </c>
      <c r="J24" s="115">
        <v>-8</v>
      </c>
      <c r="K24" s="116">
        <v>-32</v>
      </c>
    </row>
    <row r="25" spans="1:11" ht="14.1" customHeight="1" x14ac:dyDescent="0.2">
      <c r="A25" s="306">
        <v>25</v>
      </c>
      <c r="B25" s="307" t="s">
        <v>242</v>
      </c>
      <c r="C25" s="308"/>
      <c r="D25" s="113">
        <v>0.77105575326215892</v>
      </c>
      <c r="E25" s="115">
        <v>39</v>
      </c>
      <c r="F25" s="114">
        <v>33</v>
      </c>
      <c r="G25" s="114">
        <v>35</v>
      </c>
      <c r="H25" s="114">
        <v>44</v>
      </c>
      <c r="I25" s="140">
        <v>34</v>
      </c>
      <c r="J25" s="115">
        <v>5</v>
      </c>
      <c r="K25" s="116">
        <v>14.705882352941176</v>
      </c>
    </row>
    <row r="26" spans="1:11" ht="14.1" customHeight="1" x14ac:dyDescent="0.2">
      <c r="A26" s="306">
        <v>26</v>
      </c>
      <c r="B26" s="307" t="s">
        <v>243</v>
      </c>
      <c r="C26" s="308"/>
      <c r="D26" s="113">
        <v>0.77105575326215892</v>
      </c>
      <c r="E26" s="115">
        <v>39</v>
      </c>
      <c r="F26" s="114">
        <v>45</v>
      </c>
      <c r="G26" s="114">
        <v>41</v>
      </c>
      <c r="H26" s="114">
        <v>27</v>
      </c>
      <c r="I26" s="140">
        <v>27</v>
      </c>
      <c r="J26" s="115">
        <v>12</v>
      </c>
      <c r="K26" s="116">
        <v>44.444444444444443</v>
      </c>
    </row>
    <row r="27" spans="1:11" ht="14.1" customHeight="1" x14ac:dyDescent="0.2">
      <c r="A27" s="306">
        <v>27</v>
      </c>
      <c r="B27" s="307" t="s">
        <v>244</v>
      </c>
      <c r="C27" s="308"/>
      <c r="D27" s="113">
        <v>0.17793594306049823</v>
      </c>
      <c r="E27" s="115">
        <v>9</v>
      </c>
      <c r="F27" s="114">
        <v>12</v>
      </c>
      <c r="G27" s="114">
        <v>14</v>
      </c>
      <c r="H27" s="114">
        <v>14</v>
      </c>
      <c r="I27" s="140">
        <v>12</v>
      </c>
      <c r="J27" s="115">
        <v>-3</v>
      </c>
      <c r="K27" s="116">
        <v>-25</v>
      </c>
    </row>
    <row r="28" spans="1:11" ht="14.1" customHeight="1" x14ac:dyDescent="0.2">
      <c r="A28" s="306">
        <v>28</v>
      </c>
      <c r="B28" s="307" t="s">
        <v>245</v>
      </c>
      <c r="C28" s="308"/>
      <c r="D28" s="113">
        <v>0.17793594306049823</v>
      </c>
      <c r="E28" s="115">
        <v>9</v>
      </c>
      <c r="F28" s="114">
        <v>9</v>
      </c>
      <c r="G28" s="114">
        <v>7</v>
      </c>
      <c r="H28" s="114">
        <v>9</v>
      </c>
      <c r="I28" s="140">
        <v>7</v>
      </c>
      <c r="J28" s="115">
        <v>2</v>
      </c>
      <c r="K28" s="116">
        <v>28.571428571428573</v>
      </c>
    </row>
    <row r="29" spans="1:11" ht="14.1" customHeight="1" x14ac:dyDescent="0.2">
      <c r="A29" s="306">
        <v>29</v>
      </c>
      <c r="B29" s="307" t="s">
        <v>246</v>
      </c>
      <c r="C29" s="308"/>
      <c r="D29" s="113">
        <v>3.0249110320284696</v>
      </c>
      <c r="E29" s="115">
        <v>153</v>
      </c>
      <c r="F29" s="114">
        <v>200</v>
      </c>
      <c r="G29" s="114">
        <v>199</v>
      </c>
      <c r="H29" s="114">
        <v>200</v>
      </c>
      <c r="I29" s="140">
        <v>185</v>
      </c>
      <c r="J29" s="115">
        <v>-32</v>
      </c>
      <c r="K29" s="116">
        <v>-17.297297297297298</v>
      </c>
    </row>
    <row r="30" spans="1:11" ht="14.1" customHeight="1" x14ac:dyDescent="0.2">
      <c r="A30" s="306" t="s">
        <v>247</v>
      </c>
      <c r="B30" s="307" t="s">
        <v>248</v>
      </c>
      <c r="C30" s="308"/>
      <c r="D30" s="113">
        <v>0.27678924476077499</v>
      </c>
      <c r="E30" s="115">
        <v>14</v>
      </c>
      <c r="F30" s="114">
        <v>24</v>
      </c>
      <c r="G30" s="114">
        <v>21</v>
      </c>
      <c r="H30" s="114">
        <v>19</v>
      </c>
      <c r="I30" s="140">
        <v>18</v>
      </c>
      <c r="J30" s="115">
        <v>-4</v>
      </c>
      <c r="K30" s="116">
        <v>-22.222222222222221</v>
      </c>
    </row>
    <row r="31" spans="1:11" ht="14.1" customHeight="1" x14ac:dyDescent="0.2">
      <c r="A31" s="306" t="s">
        <v>249</v>
      </c>
      <c r="B31" s="307" t="s">
        <v>250</v>
      </c>
      <c r="C31" s="308"/>
      <c r="D31" s="113">
        <v>2.7481217872676948</v>
      </c>
      <c r="E31" s="115">
        <v>139</v>
      </c>
      <c r="F31" s="114">
        <v>176</v>
      </c>
      <c r="G31" s="114">
        <v>178</v>
      </c>
      <c r="H31" s="114">
        <v>181</v>
      </c>
      <c r="I31" s="140">
        <v>167</v>
      </c>
      <c r="J31" s="115">
        <v>-28</v>
      </c>
      <c r="K31" s="116">
        <v>-16.766467065868262</v>
      </c>
    </row>
    <row r="32" spans="1:11" ht="14.1" customHeight="1" x14ac:dyDescent="0.2">
      <c r="A32" s="306">
        <v>31</v>
      </c>
      <c r="B32" s="307" t="s">
        <v>251</v>
      </c>
      <c r="C32" s="308"/>
      <c r="D32" s="113">
        <v>7.9082641360221431E-2</v>
      </c>
      <c r="E32" s="115">
        <v>4</v>
      </c>
      <c r="F32" s="114">
        <v>5</v>
      </c>
      <c r="G32" s="114">
        <v>6</v>
      </c>
      <c r="H32" s="114">
        <v>8</v>
      </c>
      <c r="I32" s="140">
        <v>8</v>
      </c>
      <c r="J32" s="115">
        <v>-4</v>
      </c>
      <c r="K32" s="116">
        <v>-50</v>
      </c>
    </row>
    <row r="33" spans="1:11" ht="14.1" customHeight="1" x14ac:dyDescent="0.2">
      <c r="A33" s="306">
        <v>32</v>
      </c>
      <c r="B33" s="307" t="s">
        <v>252</v>
      </c>
      <c r="C33" s="308"/>
      <c r="D33" s="113">
        <v>1.0873863187030446</v>
      </c>
      <c r="E33" s="115">
        <v>55</v>
      </c>
      <c r="F33" s="114">
        <v>54</v>
      </c>
      <c r="G33" s="114">
        <v>58</v>
      </c>
      <c r="H33" s="114">
        <v>67</v>
      </c>
      <c r="I33" s="140">
        <v>66</v>
      </c>
      <c r="J33" s="115">
        <v>-11</v>
      </c>
      <c r="K33" s="116">
        <v>-16.666666666666668</v>
      </c>
    </row>
    <row r="34" spans="1:11" ht="14.1" customHeight="1" x14ac:dyDescent="0.2">
      <c r="A34" s="306">
        <v>33</v>
      </c>
      <c r="B34" s="307" t="s">
        <v>253</v>
      </c>
      <c r="C34" s="308"/>
      <c r="D34" s="113">
        <v>0.39541320680110714</v>
      </c>
      <c r="E34" s="115">
        <v>20</v>
      </c>
      <c r="F34" s="114">
        <v>21</v>
      </c>
      <c r="G34" s="114">
        <v>21</v>
      </c>
      <c r="H34" s="114">
        <v>24</v>
      </c>
      <c r="I34" s="140">
        <v>28</v>
      </c>
      <c r="J34" s="115">
        <v>-8</v>
      </c>
      <c r="K34" s="116">
        <v>-28.571428571428573</v>
      </c>
    </row>
    <row r="35" spans="1:11" ht="14.1" customHeight="1" x14ac:dyDescent="0.2">
      <c r="A35" s="306">
        <v>34</v>
      </c>
      <c r="B35" s="307" t="s">
        <v>254</v>
      </c>
      <c r="C35" s="308"/>
      <c r="D35" s="113">
        <v>4.1716093317516805</v>
      </c>
      <c r="E35" s="115">
        <v>211</v>
      </c>
      <c r="F35" s="114">
        <v>209</v>
      </c>
      <c r="G35" s="114">
        <v>227</v>
      </c>
      <c r="H35" s="114">
        <v>227</v>
      </c>
      <c r="I35" s="140">
        <v>217</v>
      </c>
      <c r="J35" s="115">
        <v>-6</v>
      </c>
      <c r="K35" s="116">
        <v>-2.7649769585253456</v>
      </c>
    </row>
    <row r="36" spans="1:11" ht="14.1" customHeight="1" x14ac:dyDescent="0.2">
      <c r="A36" s="306">
        <v>41</v>
      </c>
      <c r="B36" s="307" t="s">
        <v>255</v>
      </c>
      <c r="C36" s="308"/>
      <c r="D36" s="113">
        <v>0.25701858442071968</v>
      </c>
      <c r="E36" s="115">
        <v>13</v>
      </c>
      <c r="F36" s="114">
        <v>13</v>
      </c>
      <c r="G36" s="114">
        <v>9</v>
      </c>
      <c r="H36" s="114">
        <v>7</v>
      </c>
      <c r="I36" s="140">
        <v>4</v>
      </c>
      <c r="J36" s="115">
        <v>9</v>
      </c>
      <c r="K36" s="116">
        <v>225</v>
      </c>
    </row>
    <row r="37" spans="1:11" ht="14.1" customHeight="1" x14ac:dyDescent="0.2">
      <c r="A37" s="306">
        <v>42</v>
      </c>
      <c r="B37" s="307" t="s">
        <v>256</v>
      </c>
      <c r="C37" s="308"/>
      <c r="D37" s="113" t="s">
        <v>513</v>
      </c>
      <c r="E37" s="115" t="s">
        <v>513</v>
      </c>
      <c r="F37" s="114" t="s">
        <v>513</v>
      </c>
      <c r="G37" s="114" t="s">
        <v>513</v>
      </c>
      <c r="H37" s="114">
        <v>3</v>
      </c>
      <c r="I37" s="140" t="s">
        <v>513</v>
      </c>
      <c r="J37" s="115" t="s">
        <v>513</v>
      </c>
      <c r="K37" s="116" t="s">
        <v>513</v>
      </c>
    </row>
    <row r="38" spans="1:11" ht="14.1" customHeight="1" x14ac:dyDescent="0.2">
      <c r="A38" s="306">
        <v>43</v>
      </c>
      <c r="B38" s="307" t="s">
        <v>257</v>
      </c>
      <c r="C38" s="308"/>
      <c r="D38" s="113">
        <v>0.13839462238038749</v>
      </c>
      <c r="E38" s="115">
        <v>7</v>
      </c>
      <c r="F38" s="114">
        <v>7</v>
      </c>
      <c r="G38" s="114">
        <v>5</v>
      </c>
      <c r="H38" s="114">
        <v>6</v>
      </c>
      <c r="I38" s="140">
        <v>9</v>
      </c>
      <c r="J38" s="115">
        <v>-2</v>
      </c>
      <c r="K38" s="116">
        <v>-22.222222222222221</v>
      </c>
    </row>
    <row r="39" spans="1:11" ht="14.1" customHeight="1" x14ac:dyDescent="0.2">
      <c r="A39" s="306">
        <v>51</v>
      </c>
      <c r="B39" s="307" t="s">
        <v>258</v>
      </c>
      <c r="C39" s="308"/>
      <c r="D39" s="113">
        <v>11.724001581652827</v>
      </c>
      <c r="E39" s="115">
        <v>593</v>
      </c>
      <c r="F39" s="114">
        <v>595</v>
      </c>
      <c r="G39" s="114">
        <v>603</v>
      </c>
      <c r="H39" s="114">
        <v>559</v>
      </c>
      <c r="I39" s="140">
        <v>580</v>
      </c>
      <c r="J39" s="115">
        <v>13</v>
      </c>
      <c r="K39" s="116">
        <v>2.2413793103448274</v>
      </c>
    </row>
    <row r="40" spans="1:11" ht="14.1" customHeight="1" x14ac:dyDescent="0.2">
      <c r="A40" s="306" t="s">
        <v>259</v>
      </c>
      <c r="B40" s="307" t="s">
        <v>260</v>
      </c>
      <c r="C40" s="308"/>
      <c r="D40" s="113">
        <v>11.308817714511665</v>
      </c>
      <c r="E40" s="115">
        <v>572</v>
      </c>
      <c r="F40" s="114">
        <v>576</v>
      </c>
      <c r="G40" s="114">
        <v>579</v>
      </c>
      <c r="H40" s="114">
        <v>540</v>
      </c>
      <c r="I40" s="140">
        <v>562</v>
      </c>
      <c r="J40" s="115">
        <v>10</v>
      </c>
      <c r="K40" s="116">
        <v>1.7793594306049823</v>
      </c>
    </row>
    <row r="41" spans="1:11" ht="14.1" customHeight="1" x14ac:dyDescent="0.2">
      <c r="A41" s="306"/>
      <c r="B41" s="307" t="s">
        <v>261</v>
      </c>
      <c r="C41" s="308"/>
      <c r="D41" s="113">
        <v>2.2340846184262553</v>
      </c>
      <c r="E41" s="115">
        <v>113</v>
      </c>
      <c r="F41" s="114">
        <v>114</v>
      </c>
      <c r="G41" s="114">
        <v>117</v>
      </c>
      <c r="H41" s="114">
        <v>97</v>
      </c>
      <c r="I41" s="140">
        <v>109</v>
      </c>
      <c r="J41" s="115">
        <v>4</v>
      </c>
      <c r="K41" s="116">
        <v>3.669724770642202</v>
      </c>
    </row>
    <row r="42" spans="1:11" ht="14.1" customHeight="1" x14ac:dyDescent="0.2">
      <c r="A42" s="306">
        <v>52</v>
      </c>
      <c r="B42" s="307" t="s">
        <v>262</v>
      </c>
      <c r="C42" s="308"/>
      <c r="D42" s="113">
        <v>4.6658758402530642</v>
      </c>
      <c r="E42" s="115">
        <v>236</v>
      </c>
      <c r="F42" s="114">
        <v>234</v>
      </c>
      <c r="G42" s="114">
        <v>242</v>
      </c>
      <c r="H42" s="114">
        <v>249</v>
      </c>
      <c r="I42" s="140">
        <v>229</v>
      </c>
      <c r="J42" s="115">
        <v>7</v>
      </c>
      <c r="K42" s="116">
        <v>3.0567685589519651</v>
      </c>
    </row>
    <row r="43" spans="1:11" ht="14.1" customHeight="1" x14ac:dyDescent="0.2">
      <c r="A43" s="306" t="s">
        <v>263</v>
      </c>
      <c r="B43" s="307" t="s">
        <v>264</v>
      </c>
      <c r="C43" s="308"/>
      <c r="D43" s="113">
        <v>3.637801502570186</v>
      </c>
      <c r="E43" s="115">
        <v>184</v>
      </c>
      <c r="F43" s="114">
        <v>185</v>
      </c>
      <c r="G43" s="114">
        <v>183</v>
      </c>
      <c r="H43" s="114">
        <v>184</v>
      </c>
      <c r="I43" s="140">
        <v>185</v>
      </c>
      <c r="J43" s="115">
        <v>-1</v>
      </c>
      <c r="K43" s="116">
        <v>-0.54054054054054057</v>
      </c>
    </row>
    <row r="44" spans="1:11" ht="14.1" customHeight="1" x14ac:dyDescent="0.2">
      <c r="A44" s="306">
        <v>53</v>
      </c>
      <c r="B44" s="307" t="s">
        <v>265</v>
      </c>
      <c r="C44" s="308"/>
      <c r="D44" s="113">
        <v>0.83036773428232502</v>
      </c>
      <c r="E44" s="115">
        <v>42</v>
      </c>
      <c r="F44" s="114">
        <v>39</v>
      </c>
      <c r="G44" s="114">
        <v>42</v>
      </c>
      <c r="H44" s="114">
        <v>45</v>
      </c>
      <c r="I44" s="140">
        <v>44</v>
      </c>
      <c r="J44" s="115">
        <v>-2</v>
      </c>
      <c r="K44" s="116">
        <v>-4.5454545454545459</v>
      </c>
    </row>
    <row r="45" spans="1:11" ht="14.1" customHeight="1" x14ac:dyDescent="0.2">
      <c r="A45" s="306" t="s">
        <v>266</v>
      </c>
      <c r="B45" s="307" t="s">
        <v>267</v>
      </c>
      <c r="C45" s="308"/>
      <c r="D45" s="113">
        <v>0.81059707394226965</v>
      </c>
      <c r="E45" s="115">
        <v>41</v>
      </c>
      <c r="F45" s="114">
        <v>38</v>
      </c>
      <c r="G45" s="114">
        <v>41</v>
      </c>
      <c r="H45" s="114">
        <v>43</v>
      </c>
      <c r="I45" s="140">
        <v>42</v>
      </c>
      <c r="J45" s="115">
        <v>-1</v>
      </c>
      <c r="K45" s="116">
        <v>-2.3809523809523809</v>
      </c>
    </row>
    <row r="46" spans="1:11" ht="14.1" customHeight="1" x14ac:dyDescent="0.2">
      <c r="A46" s="306">
        <v>54</v>
      </c>
      <c r="B46" s="307" t="s">
        <v>268</v>
      </c>
      <c r="C46" s="308"/>
      <c r="D46" s="113">
        <v>13.088177145116648</v>
      </c>
      <c r="E46" s="115">
        <v>662</v>
      </c>
      <c r="F46" s="114">
        <v>685</v>
      </c>
      <c r="G46" s="114">
        <v>755</v>
      </c>
      <c r="H46" s="114">
        <v>741</v>
      </c>
      <c r="I46" s="140">
        <v>676</v>
      </c>
      <c r="J46" s="115">
        <v>-14</v>
      </c>
      <c r="K46" s="116">
        <v>-2.0710059171597632</v>
      </c>
    </row>
    <row r="47" spans="1:11" ht="14.1" customHeight="1" x14ac:dyDescent="0.2">
      <c r="A47" s="306">
        <v>61</v>
      </c>
      <c r="B47" s="307" t="s">
        <v>269</v>
      </c>
      <c r="C47" s="308"/>
      <c r="D47" s="113">
        <v>0.67220245156188219</v>
      </c>
      <c r="E47" s="115">
        <v>34</v>
      </c>
      <c r="F47" s="114">
        <v>34</v>
      </c>
      <c r="G47" s="114">
        <v>35</v>
      </c>
      <c r="H47" s="114">
        <v>26</v>
      </c>
      <c r="I47" s="140">
        <v>24</v>
      </c>
      <c r="J47" s="115">
        <v>10</v>
      </c>
      <c r="K47" s="116">
        <v>41.666666666666664</v>
      </c>
    </row>
    <row r="48" spans="1:11" ht="14.1" customHeight="1" x14ac:dyDescent="0.2">
      <c r="A48" s="306">
        <v>62</v>
      </c>
      <c r="B48" s="307" t="s">
        <v>270</v>
      </c>
      <c r="C48" s="308"/>
      <c r="D48" s="113">
        <v>14.116251482799525</v>
      </c>
      <c r="E48" s="115">
        <v>714</v>
      </c>
      <c r="F48" s="114">
        <v>815</v>
      </c>
      <c r="G48" s="114">
        <v>877</v>
      </c>
      <c r="H48" s="114">
        <v>875</v>
      </c>
      <c r="I48" s="140">
        <v>772</v>
      </c>
      <c r="J48" s="115">
        <v>-58</v>
      </c>
      <c r="K48" s="116">
        <v>-7.5129533678756477</v>
      </c>
    </row>
    <row r="49" spans="1:11" ht="14.1" customHeight="1" x14ac:dyDescent="0.2">
      <c r="A49" s="306">
        <v>63</v>
      </c>
      <c r="B49" s="307" t="s">
        <v>271</v>
      </c>
      <c r="C49" s="308"/>
      <c r="D49" s="113">
        <v>8.3629893238434168</v>
      </c>
      <c r="E49" s="115">
        <v>423</v>
      </c>
      <c r="F49" s="114">
        <v>565</v>
      </c>
      <c r="G49" s="114">
        <v>562</v>
      </c>
      <c r="H49" s="114">
        <v>623</v>
      </c>
      <c r="I49" s="140">
        <v>524</v>
      </c>
      <c r="J49" s="115">
        <v>-101</v>
      </c>
      <c r="K49" s="116">
        <v>-19.274809160305342</v>
      </c>
    </row>
    <row r="50" spans="1:11" ht="14.1" customHeight="1" x14ac:dyDescent="0.2">
      <c r="A50" s="306" t="s">
        <v>272</v>
      </c>
      <c r="B50" s="307" t="s">
        <v>273</v>
      </c>
      <c r="C50" s="308"/>
      <c r="D50" s="113">
        <v>0.90945037564254649</v>
      </c>
      <c r="E50" s="115">
        <v>46</v>
      </c>
      <c r="F50" s="114">
        <v>71</v>
      </c>
      <c r="G50" s="114">
        <v>50</v>
      </c>
      <c r="H50" s="114">
        <v>54</v>
      </c>
      <c r="I50" s="140">
        <v>53</v>
      </c>
      <c r="J50" s="115">
        <v>-7</v>
      </c>
      <c r="K50" s="116">
        <v>-13.20754716981132</v>
      </c>
    </row>
    <row r="51" spans="1:11" ht="14.1" customHeight="1" x14ac:dyDescent="0.2">
      <c r="A51" s="306" t="s">
        <v>274</v>
      </c>
      <c r="B51" s="307" t="s">
        <v>275</v>
      </c>
      <c r="C51" s="308"/>
      <c r="D51" s="113">
        <v>7.1569790431000397</v>
      </c>
      <c r="E51" s="115">
        <v>362</v>
      </c>
      <c r="F51" s="114">
        <v>471</v>
      </c>
      <c r="G51" s="114">
        <v>462</v>
      </c>
      <c r="H51" s="114">
        <v>500</v>
      </c>
      <c r="I51" s="140">
        <v>446</v>
      </c>
      <c r="J51" s="115">
        <v>-84</v>
      </c>
      <c r="K51" s="116">
        <v>-18.834080717488789</v>
      </c>
    </row>
    <row r="52" spans="1:11" ht="14.1" customHeight="1" x14ac:dyDescent="0.2">
      <c r="A52" s="306">
        <v>71</v>
      </c>
      <c r="B52" s="307" t="s">
        <v>276</v>
      </c>
      <c r="C52" s="308"/>
      <c r="D52" s="113">
        <v>9.5096876235666272</v>
      </c>
      <c r="E52" s="115">
        <v>481</v>
      </c>
      <c r="F52" s="114">
        <v>505</v>
      </c>
      <c r="G52" s="114">
        <v>501</v>
      </c>
      <c r="H52" s="114">
        <v>497</v>
      </c>
      <c r="I52" s="140">
        <v>479</v>
      </c>
      <c r="J52" s="115">
        <v>2</v>
      </c>
      <c r="K52" s="116">
        <v>0.41753653444676408</v>
      </c>
    </row>
    <row r="53" spans="1:11" ht="14.1" customHeight="1" x14ac:dyDescent="0.2">
      <c r="A53" s="306" t="s">
        <v>277</v>
      </c>
      <c r="B53" s="307" t="s">
        <v>278</v>
      </c>
      <c r="C53" s="308"/>
      <c r="D53" s="113">
        <v>0.71174377224199292</v>
      </c>
      <c r="E53" s="115">
        <v>36</v>
      </c>
      <c r="F53" s="114">
        <v>36</v>
      </c>
      <c r="G53" s="114">
        <v>33</v>
      </c>
      <c r="H53" s="114">
        <v>33</v>
      </c>
      <c r="I53" s="140">
        <v>30</v>
      </c>
      <c r="J53" s="115">
        <v>6</v>
      </c>
      <c r="K53" s="116">
        <v>20</v>
      </c>
    </row>
    <row r="54" spans="1:11" ht="14.1" customHeight="1" x14ac:dyDescent="0.2">
      <c r="A54" s="306" t="s">
        <v>279</v>
      </c>
      <c r="B54" s="307" t="s">
        <v>280</v>
      </c>
      <c r="C54" s="308"/>
      <c r="D54" s="113">
        <v>8.4420719652036382</v>
      </c>
      <c r="E54" s="115">
        <v>427</v>
      </c>
      <c r="F54" s="114">
        <v>453</v>
      </c>
      <c r="G54" s="114">
        <v>453</v>
      </c>
      <c r="H54" s="114">
        <v>449</v>
      </c>
      <c r="I54" s="140">
        <v>433</v>
      </c>
      <c r="J54" s="115">
        <v>-6</v>
      </c>
      <c r="K54" s="116">
        <v>-1.3856812933025404</v>
      </c>
    </row>
    <row r="55" spans="1:11" ht="14.1" customHeight="1" x14ac:dyDescent="0.2">
      <c r="A55" s="306">
        <v>72</v>
      </c>
      <c r="B55" s="307" t="s">
        <v>281</v>
      </c>
      <c r="C55" s="308"/>
      <c r="D55" s="113">
        <v>1.4234875444839858</v>
      </c>
      <c r="E55" s="115">
        <v>72</v>
      </c>
      <c r="F55" s="114">
        <v>70</v>
      </c>
      <c r="G55" s="114">
        <v>72</v>
      </c>
      <c r="H55" s="114">
        <v>71</v>
      </c>
      <c r="I55" s="140">
        <v>74</v>
      </c>
      <c r="J55" s="115">
        <v>-2</v>
      </c>
      <c r="K55" s="116">
        <v>-2.7027027027027026</v>
      </c>
    </row>
    <row r="56" spans="1:11" ht="14.1" customHeight="1" x14ac:dyDescent="0.2">
      <c r="A56" s="306" t="s">
        <v>282</v>
      </c>
      <c r="B56" s="307" t="s">
        <v>283</v>
      </c>
      <c r="C56" s="308"/>
      <c r="D56" s="113">
        <v>0.21747726374060894</v>
      </c>
      <c r="E56" s="115">
        <v>11</v>
      </c>
      <c r="F56" s="114">
        <v>11</v>
      </c>
      <c r="G56" s="114">
        <v>11</v>
      </c>
      <c r="H56" s="114">
        <v>11</v>
      </c>
      <c r="I56" s="140">
        <v>15</v>
      </c>
      <c r="J56" s="115">
        <v>-4</v>
      </c>
      <c r="K56" s="116">
        <v>-26.666666666666668</v>
      </c>
    </row>
    <row r="57" spans="1:11" ht="14.1" customHeight="1" x14ac:dyDescent="0.2">
      <c r="A57" s="306" t="s">
        <v>284</v>
      </c>
      <c r="B57" s="307" t="s">
        <v>285</v>
      </c>
      <c r="C57" s="308"/>
      <c r="D57" s="113">
        <v>0.59311981020166071</v>
      </c>
      <c r="E57" s="115">
        <v>30</v>
      </c>
      <c r="F57" s="114">
        <v>28</v>
      </c>
      <c r="G57" s="114">
        <v>28</v>
      </c>
      <c r="H57" s="114">
        <v>28</v>
      </c>
      <c r="I57" s="140">
        <v>28</v>
      </c>
      <c r="J57" s="115">
        <v>2</v>
      </c>
      <c r="K57" s="116">
        <v>7.1428571428571432</v>
      </c>
    </row>
    <row r="58" spans="1:11" ht="14.1" customHeight="1" x14ac:dyDescent="0.2">
      <c r="A58" s="306">
        <v>73</v>
      </c>
      <c r="B58" s="307" t="s">
        <v>286</v>
      </c>
      <c r="C58" s="308"/>
      <c r="D58" s="113">
        <v>0.77105575326215892</v>
      </c>
      <c r="E58" s="115">
        <v>39</v>
      </c>
      <c r="F58" s="114">
        <v>43</v>
      </c>
      <c r="G58" s="114">
        <v>43</v>
      </c>
      <c r="H58" s="114">
        <v>37</v>
      </c>
      <c r="I58" s="140">
        <v>34</v>
      </c>
      <c r="J58" s="115">
        <v>5</v>
      </c>
      <c r="K58" s="116">
        <v>14.705882352941176</v>
      </c>
    </row>
    <row r="59" spans="1:11" ht="14.1" customHeight="1" x14ac:dyDescent="0.2">
      <c r="A59" s="306" t="s">
        <v>287</v>
      </c>
      <c r="B59" s="307" t="s">
        <v>288</v>
      </c>
      <c r="C59" s="308"/>
      <c r="D59" s="113">
        <v>0.59311981020166071</v>
      </c>
      <c r="E59" s="115">
        <v>30</v>
      </c>
      <c r="F59" s="114">
        <v>33</v>
      </c>
      <c r="G59" s="114">
        <v>33</v>
      </c>
      <c r="H59" s="114">
        <v>27</v>
      </c>
      <c r="I59" s="140">
        <v>24</v>
      </c>
      <c r="J59" s="115">
        <v>6</v>
      </c>
      <c r="K59" s="116">
        <v>25</v>
      </c>
    </row>
    <row r="60" spans="1:11" ht="14.1" customHeight="1" x14ac:dyDescent="0.2">
      <c r="A60" s="306">
        <v>81</v>
      </c>
      <c r="B60" s="307" t="s">
        <v>289</v>
      </c>
      <c r="C60" s="308"/>
      <c r="D60" s="113">
        <v>5.456702253855279</v>
      </c>
      <c r="E60" s="115">
        <v>276</v>
      </c>
      <c r="F60" s="114">
        <v>293</v>
      </c>
      <c r="G60" s="114">
        <v>303</v>
      </c>
      <c r="H60" s="114">
        <v>292</v>
      </c>
      <c r="I60" s="140">
        <v>271</v>
      </c>
      <c r="J60" s="115">
        <v>5</v>
      </c>
      <c r="K60" s="116">
        <v>1.8450184501845019</v>
      </c>
    </row>
    <row r="61" spans="1:11" ht="14.1" customHeight="1" x14ac:dyDescent="0.2">
      <c r="A61" s="306" t="s">
        <v>290</v>
      </c>
      <c r="B61" s="307" t="s">
        <v>291</v>
      </c>
      <c r="C61" s="308"/>
      <c r="D61" s="113">
        <v>1.2850929221035983</v>
      </c>
      <c r="E61" s="115">
        <v>65</v>
      </c>
      <c r="F61" s="114">
        <v>68</v>
      </c>
      <c r="G61" s="114">
        <v>74</v>
      </c>
      <c r="H61" s="114">
        <v>75</v>
      </c>
      <c r="I61" s="140">
        <v>65</v>
      </c>
      <c r="J61" s="115">
        <v>0</v>
      </c>
      <c r="K61" s="116">
        <v>0</v>
      </c>
    </row>
    <row r="62" spans="1:11" ht="14.1" customHeight="1" x14ac:dyDescent="0.2">
      <c r="A62" s="306" t="s">
        <v>292</v>
      </c>
      <c r="B62" s="307" t="s">
        <v>293</v>
      </c>
      <c r="C62" s="308"/>
      <c r="D62" s="113">
        <v>3.2423882957690786</v>
      </c>
      <c r="E62" s="115">
        <v>164</v>
      </c>
      <c r="F62" s="114">
        <v>174</v>
      </c>
      <c r="G62" s="114">
        <v>172</v>
      </c>
      <c r="H62" s="114">
        <v>160</v>
      </c>
      <c r="I62" s="140">
        <v>150</v>
      </c>
      <c r="J62" s="115">
        <v>14</v>
      </c>
      <c r="K62" s="116">
        <v>9.3333333333333339</v>
      </c>
    </row>
    <row r="63" spans="1:11" ht="14.1" customHeight="1" x14ac:dyDescent="0.2">
      <c r="A63" s="306"/>
      <c r="B63" s="307" t="s">
        <v>294</v>
      </c>
      <c r="C63" s="308"/>
      <c r="D63" s="113">
        <v>0.61289047054171608</v>
      </c>
      <c r="E63" s="115">
        <v>31</v>
      </c>
      <c r="F63" s="114">
        <v>35</v>
      </c>
      <c r="G63" s="114">
        <v>32</v>
      </c>
      <c r="H63" s="114">
        <v>27</v>
      </c>
      <c r="I63" s="140">
        <v>23</v>
      </c>
      <c r="J63" s="115">
        <v>8</v>
      </c>
      <c r="K63" s="116">
        <v>34.782608695652172</v>
      </c>
    </row>
    <row r="64" spans="1:11" ht="14.1" customHeight="1" x14ac:dyDescent="0.2">
      <c r="A64" s="306" t="s">
        <v>295</v>
      </c>
      <c r="B64" s="307" t="s">
        <v>296</v>
      </c>
      <c r="C64" s="308"/>
      <c r="D64" s="113" t="s">
        <v>513</v>
      </c>
      <c r="E64" s="115" t="s">
        <v>513</v>
      </c>
      <c r="F64" s="114" t="s">
        <v>513</v>
      </c>
      <c r="G64" s="114" t="s">
        <v>513</v>
      </c>
      <c r="H64" s="114" t="s">
        <v>513</v>
      </c>
      <c r="I64" s="140" t="s">
        <v>513</v>
      </c>
      <c r="J64" s="115" t="s">
        <v>513</v>
      </c>
      <c r="K64" s="116" t="s">
        <v>513</v>
      </c>
    </row>
    <row r="65" spans="1:11" ht="14.1" customHeight="1" x14ac:dyDescent="0.2">
      <c r="A65" s="306" t="s">
        <v>297</v>
      </c>
      <c r="B65" s="307" t="s">
        <v>298</v>
      </c>
      <c r="C65" s="308"/>
      <c r="D65" s="113">
        <v>0.61289047054171608</v>
      </c>
      <c r="E65" s="115">
        <v>31</v>
      </c>
      <c r="F65" s="114">
        <v>33</v>
      </c>
      <c r="G65" s="114">
        <v>37</v>
      </c>
      <c r="H65" s="114">
        <v>35</v>
      </c>
      <c r="I65" s="140">
        <v>38</v>
      </c>
      <c r="J65" s="115">
        <v>-7</v>
      </c>
      <c r="K65" s="116">
        <v>-18.421052631578949</v>
      </c>
    </row>
    <row r="66" spans="1:11" ht="14.1" customHeight="1" x14ac:dyDescent="0.2">
      <c r="A66" s="306">
        <v>82</v>
      </c>
      <c r="B66" s="307" t="s">
        <v>299</v>
      </c>
      <c r="C66" s="308"/>
      <c r="D66" s="113">
        <v>1.9177540529853696</v>
      </c>
      <c r="E66" s="115">
        <v>97</v>
      </c>
      <c r="F66" s="114">
        <v>106</v>
      </c>
      <c r="G66" s="114">
        <v>105</v>
      </c>
      <c r="H66" s="114">
        <v>103</v>
      </c>
      <c r="I66" s="140">
        <v>102</v>
      </c>
      <c r="J66" s="115">
        <v>-5</v>
      </c>
      <c r="K66" s="116">
        <v>-4.9019607843137258</v>
      </c>
    </row>
    <row r="67" spans="1:11" ht="14.1" customHeight="1" x14ac:dyDescent="0.2">
      <c r="A67" s="306" t="s">
        <v>300</v>
      </c>
      <c r="B67" s="307" t="s">
        <v>301</v>
      </c>
      <c r="C67" s="308"/>
      <c r="D67" s="113">
        <v>0.92922103598260186</v>
      </c>
      <c r="E67" s="115">
        <v>47</v>
      </c>
      <c r="F67" s="114">
        <v>54</v>
      </c>
      <c r="G67" s="114">
        <v>54</v>
      </c>
      <c r="H67" s="114">
        <v>55</v>
      </c>
      <c r="I67" s="140">
        <v>54</v>
      </c>
      <c r="J67" s="115">
        <v>-7</v>
      </c>
      <c r="K67" s="116">
        <v>-12.962962962962964</v>
      </c>
    </row>
    <row r="68" spans="1:11" ht="14.1" customHeight="1" x14ac:dyDescent="0.2">
      <c r="A68" s="306" t="s">
        <v>302</v>
      </c>
      <c r="B68" s="307" t="s">
        <v>303</v>
      </c>
      <c r="C68" s="308"/>
      <c r="D68" s="113">
        <v>0.69197311190193755</v>
      </c>
      <c r="E68" s="115">
        <v>35</v>
      </c>
      <c r="F68" s="114">
        <v>36</v>
      </c>
      <c r="G68" s="114">
        <v>35</v>
      </c>
      <c r="H68" s="114">
        <v>31</v>
      </c>
      <c r="I68" s="140">
        <v>31</v>
      </c>
      <c r="J68" s="115">
        <v>4</v>
      </c>
      <c r="K68" s="116">
        <v>12.903225806451612</v>
      </c>
    </row>
    <row r="69" spans="1:11" ht="14.1" customHeight="1" x14ac:dyDescent="0.2">
      <c r="A69" s="306">
        <v>83</v>
      </c>
      <c r="B69" s="307" t="s">
        <v>304</v>
      </c>
      <c r="C69" s="308"/>
      <c r="D69" s="113">
        <v>2.7876631079478056</v>
      </c>
      <c r="E69" s="115">
        <v>141</v>
      </c>
      <c r="F69" s="114">
        <v>148</v>
      </c>
      <c r="G69" s="114">
        <v>147</v>
      </c>
      <c r="H69" s="114">
        <v>142</v>
      </c>
      <c r="I69" s="140">
        <v>144</v>
      </c>
      <c r="J69" s="115">
        <v>-3</v>
      </c>
      <c r="K69" s="116">
        <v>-2.0833333333333335</v>
      </c>
    </row>
    <row r="70" spans="1:11" ht="14.1" customHeight="1" x14ac:dyDescent="0.2">
      <c r="A70" s="306" t="s">
        <v>305</v>
      </c>
      <c r="B70" s="307" t="s">
        <v>306</v>
      </c>
      <c r="C70" s="308"/>
      <c r="D70" s="113">
        <v>1.0478449980229341</v>
      </c>
      <c r="E70" s="115">
        <v>53</v>
      </c>
      <c r="F70" s="114">
        <v>57</v>
      </c>
      <c r="G70" s="114">
        <v>56</v>
      </c>
      <c r="H70" s="114">
        <v>58</v>
      </c>
      <c r="I70" s="140">
        <v>51</v>
      </c>
      <c r="J70" s="115">
        <v>2</v>
      </c>
      <c r="K70" s="116">
        <v>3.9215686274509802</v>
      </c>
    </row>
    <row r="71" spans="1:11" ht="14.1" customHeight="1" x14ac:dyDescent="0.2">
      <c r="A71" s="306"/>
      <c r="B71" s="307" t="s">
        <v>307</v>
      </c>
      <c r="C71" s="308"/>
      <c r="D71" s="113">
        <v>0.57334914986160535</v>
      </c>
      <c r="E71" s="115">
        <v>29</v>
      </c>
      <c r="F71" s="114">
        <v>31</v>
      </c>
      <c r="G71" s="114">
        <v>31</v>
      </c>
      <c r="H71" s="114">
        <v>33</v>
      </c>
      <c r="I71" s="140">
        <v>31</v>
      </c>
      <c r="J71" s="115">
        <v>-2</v>
      </c>
      <c r="K71" s="116">
        <v>-6.4516129032258061</v>
      </c>
    </row>
    <row r="72" spans="1:11" ht="14.1" customHeight="1" x14ac:dyDescent="0.2">
      <c r="A72" s="306">
        <v>84</v>
      </c>
      <c r="B72" s="307" t="s">
        <v>308</v>
      </c>
      <c r="C72" s="308"/>
      <c r="D72" s="113">
        <v>0.59311981020166071</v>
      </c>
      <c r="E72" s="115">
        <v>30</v>
      </c>
      <c r="F72" s="114">
        <v>34</v>
      </c>
      <c r="G72" s="114">
        <v>33</v>
      </c>
      <c r="H72" s="114">
        <v>33</v>
      </c>
      <c r="I72" s="140">
        <v>37</v>
      </c>
      <c r="J72" s="115">
        <v>-7</v>
      </c>
      <c r="K72" s="116">
        <v>-18.918918918918919</v>
      </c>
    </row>
    <row r="73" spans="1:11" ht="14.1" customHeight="1" x14ac:dyDescent="0.2">
      <c r="A73" s="306" t="s">
        <v>309</v>
      </c>
      <c r="B73" s="307" t="s">
        <v>310</v>
      </c>
      <c r="C73" s="308"/>
      <c r="D73" s="113">
        <v>7.9082641360221431E-2</v>
      </c>
      <c r="E73" s="115">
        <v>4</v>
      </c>
      <c r="F73" s="114">
        <v>4</v>
      </c>
      <c r="G73" s="114">
        <v>4</v>
      </c>
      <c r="H73" s="114">
        <v>3</v>
      </c>
      <c r="I73" s="140">
        <v>3</v>
      </c>
      <c r="J73" s="115">
        <v>1</v>
      </c>
      <c r="K73" s="116">
        <v>33.333333333333336</v>
      </c>
    </row>
    <row r="74" spans="1:11" ht="14.1" customHeight="1" x14ac:dyDescent="0.2">
      <c r="A74" s="306" t="s">
        <v>311</v>
      </c>
      <c r="B74" s="307" t="s">
        <v>312</v>
      </c>
      <c r="C74" s="308"/>
      <c r="D74" s="113" t="s">
        <v>513</v>
      </c>
      <c r="E74" s="115" t="s">
        <v>513</v>
      </c>
      <c r="F74" s="114">
        <v>3</v>
      </c>
      <c r="G74" s="114">
        <v>4</v>
      </c>
      <c r="H74" s="114">
        <v>5</v>
      </c>
      <c r="I74" s="140">
        <v>7</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0.65243179122182682</v>
      </c>
      <c r="E76" s="115">
        <v>33</v>
      </c>
      <c r="F76" s="114">
        <v>28</v>
      </c>
      <c r="G76" s="114">
        <v>29</v>
      </c>
      <c r="H76" s="114">
        <v>32</v>
      </c>
      <c r="I76" s="140">
        <v>31</v>
      </c>
      <c r="J76" s="115">
        <v>2</v>
      </c>
      <c r="K76" s="116">
        <v>6.4516129032258061</v>
      </c>
    </row>
    <row r="77" spans="1:11" ht="14.1" customHeight="1" x14ac:dyDescent="0.2">
      <c r="A77" s="306">
        <v>92</v>
      </c>
      <c r="B77" s="307" t="s">
        <v>316</v>
      </c>
      <c r="C77" s="308"/>
      <c r="D77" s="113">
        <v>0.11862396204033215</v>
      </c>
      <c r="E77" s="115">
        <v>6</v>
      </c>
      <c r="F77" s="114">
        <v>4</v>
      </c>
      <c r="G77" s="114">
        <v>3</v>
      </c>
      <c r="H77" s="114" t="s">
        <v>513</v>
      </c>
      <c r="I77" s="140">
        <v>3</v>
      </c>
      <c r="J77" s="115">
        <v>3</v>
      </c>
      <c r="K77" s="116">
        <v>100</v>
      </c>
    </row>
    <row r="78" spans="1:11" ht="14.1" customHeight="1" x14ac:dyDescent="0.2">
      <c r="A78" s="306">
        <v>93</v>
      </c>
      <c r="B78" s="307" t="s">
        <v>317</v>
      </c>
      <c r="C78" s="308"/>
      <c r="D78" s="113">
        <v>9.8853301700276786E-2</v>
      </c>
      <c r="E78" s="115">
        <v>5</v>
      </c>
      <c r="F78" s="114">
        <v>7</v>
      </c>
      <c r="G78" s="114">
        <v>7</v>
      </c>
      <c r="H78" s="114">
        <v>6</v>
      </c>
      <c r="I78" s="140">
        <v>6</v>
      </c>
      <c r="J78" s="115">
        <v>-1</v>
      </c>
      <c r="K78" s="116">
        <v>-16.666666666666668</v>
      </c>
    </row>
    <row r="79" spans="1:11" ht="14.1" customHeight="1" x14ac:dyDescent="0.2">
      <c r="A79" s="306">
        <v>94</v>
      </c>
      <c r="B79" s="307" t="s">
        <v>318</v>
      </c>
      <c r="C79" s="308"/>
      <c r="D79" s="113">
        <v>0.39541320680110714</v>
      </c>
      <c r="E79" s="115">
        <v>20</v>
      </c>
      <c r="F79" s="114">
        <v>24</v>
      </c>
      <c r="G79" s="114">
        <v>28</v>
      </c>
      <c r="H79" s="114">
        <v>24</v>
      </c>
      <c r="I79" s="140">
        <v>24</v>
      </c>
      <c r="J79" s="115">
        <v>-4</v>
      </c>
      <c r="K79" s="116">
        <v>-16.666666666666668</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4.1913799920917363</v>
      </c>
      <c r="E81" s="143">
        <v>212</v>
      </c>
      <c r="F81" s="144">
        <v>213</v>
      </c>
      <c r="G81" s="144">
        <v>218</v>
      </c>
      <c r="H81" s="144">
        <v>215</v>
      </c>
      <c r="I81" s="145">
        <v>206</v>
      </c>
      <c r="J81" s="143">
        <v>6</v>
      </c>
      <c r="K81" s="146">
        <v>2.912621359223301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1860</v>
      </c>
      <c r="G12" s="536">
        <v>969</v>
      </c>
      <c r="H12" s="536">
        <v>1916</v>
      </c>
      <c r="I12" s="536">
        <v>2003</v>
      </c>
      <c r="J12" s="537">
        <v>1902</v>
      </c>
      <c r="K12" s="538">
        <v>-42</v>
      </c>
      <c r="L12" s="349">
        <v>-2.2082018927444795</v>
      </c>
    </row>
    <row r="13" spans="1:17" s="110" customFormat="1" ht="15" customHeight="1" x14ac:dyDescent="0.2">
      <c r="A13" s="350" t="s">
        <v>344</v>
      </c>
      <c r="B13" s="351" t="s">
        <v>345</v>
      </c>
      <c r="C13" s="347"/>
      <c r="D13" s="347"/>
      <c r="E13" s="348"/>
      <c r="F13" s="536">
        <v>916</v>
      </c>
      <c r="G13" s="536">
        <v>444</v>
      </c>
      <c r="H13" s="536">
        <v>997</v>
      </c>
      <c r="I13" s="536">
        <v>985</v>
      </c>
      <c r="J13" s="537">
        <v>996</v>
      </c>
      <c r="K13" s="538">
        <v>-80</v>
      </c>
      <c r="L13" s="349">
        <v>-8.0321285140562253</v>
      </c>
    </row>
    <row r="14" spans="1:17" s="110" customFormat="1" ht="22.5" customHeight="1" x14ac:dyDescent="0.2">
      <c r="A14" s="350"/>
      <c r="B14" s="351" t="s">
        <v>346</v>
      </c>
      <c r="C14" s="347"/>
      <c r="D14" s="347"/>
      <c r="E14" s="348"/>
      <c r="F14" s="536">
        <v>944</v>
      </c>
      <c r="G14" s="536">
        <v>525</v>
      </c>
      <c r="H14" s="536">
        <v>919</v>
      </c>
      <c r="I14" s="536">
        <v>1018</v>
      </c>
      <c r="J14" s="537">
        <v>906</v>
      </c>
      <c r="K14" s="538">
        <v>38</v>
      </c>
      <c r="L14" s="349">
        <v>4.1942604856512142</v>
      </c>
    </row>
    <row r="15" spans="1:17" s="110" customFormat="1" ht="15" customHeight="1" x14ac:dyDescent="0.2">
      <c r="A15" s="350" t="s">
        <v>347</v>
      </c>
      <c r="B15" s="351" t="s">
        <v>108</v>
      </c>
      <c r="C15" s="347"/>
      <c r="D15" s="347"/>
      <c r="E15" s="348"/>
      <c r="F15" s="536">
        <v>343</v>
      </c>
      <c r="G15" s="536">
        <v>254</v>
      </c>
      <c r="H15" s="536">
        <v>837</v>
      </c>
      <c r="I15" s="536">
        <v>371</v>
      </c>
      <c r="J15" s="537">
        <v>328</v>
      </c>
      <c r="K15" s="538">
        <v>15</v>
      </c>
      <c r="L15" s="349">
        <v>4.5731707317073171</v>
      </c>
    </row>
    <row r="16" spans="1:17" s="110" customFormat="1" ht="15" customHeight="1" x14ac:dyDescent="0.2">
      <c r="A16" s="350"/>
      <c r="B16" s="351" t="s">
        <v>109</v>
      </c>
      <c r="C16" s="347"/>
      <c r="D16" s="347"/>
      <c r="E16" s="348"/>
      <c r="F16" s="536">
        <v>1251</v>
      </c>
      <c r="G16" s="536">
        <v>615</v>
      </c>
      <c r="H16" s="536">
        <v>928</v>
      </c>
      <c r="I16" s="536">
        <v>1321</v>
      </c>
      <c r="J16" s="537">
        <v>1287</v>
      </c>
      <c r="K16" s="538">
        <v>-36</v>
      </c>
      <c r="L16" s="349">
        <v>-2.7972027972027971</v>
      </c>
    </row>
    <row r="17" spans="1:12" s="110" customFormat="1" ht="15" customHeight="1" x14ac:dyDescent="0.2">
      <c r="A17" s="350"/>
      <c r="B17" s="351" t="s">
        <v>110</v>
      </c>
      <c r="C17" s="347"/>
      <c r="D17" s="347"/>
      <c r="E17" s="348"/>
      <c r="F17" s="536">
        <v>237</v>
      </c>
      <c r="G17" s="536">
        <v>90</v>
      </c>
      <c r="H17" s="536">
        <v>133</v>
      </c>
      <c r="I17" s="536">
        <v>283</v>
      </c>
      <c r="J17" s="537">
        <v>265</v>
      </c>
      <c r="K17" s="538">
        <v>-28</v>
      </c>
      <c r="L17" s="349">
        <v>-10.566037735849056</v>
      </c>
    </row>
    <row r="18" spans="1:12" s="110" customFormat="1" ht="15" customHeight="1" x14ac:dyDescent="0.2">
      <c r="A18" s="350"/>
      <c r="B18" s="351" t="s">
        <v>111</v>
      </c>
      <c r="C18" s="347"/>
      <c r="D18" s="347"/>
      <c r="E18" s="348"/>
      <c r="F18" s="536">
        <v>29</v>
      </c>
      <c r="G18" s="536">
        <v>10</v>
      </c>
      <c r="H18" s="536">
        <v>18</v>
      </c>
      <c r="I18" s="536">
        <v>28</v>
      </c>
      <c r="J18" s="537">
        <v>22</v>
      </c>
      <c r="K18" s="538">
        <v>7</v>
      </c>
      <c r="L18" s="349">
        <v>31.818181818181817</v>
      </c>
    </row>
    <row r="19" spans="1:12" s="110" customFormat="1" ht="15" customHeight="1" x14ac:dyDescent="0.2">
      <c r="A19" s="118" t="s">
        <v>113</v>
      </c>
      <c r="B19" s="119" t="s">
        <v>181</v>
      </c>
      <c r="C19" s="347"/>
      <c r="D19" s="347"/>
      <c r="E19" s="348"/>
      <c r="F19" s="536">
        <v>1255</v>
      </c>
      <c r="G19" s="536">
        <v>572</v>
      </c>
      <c r="H19" s="536">
        <v>1363</v>
      </c>
      <c r="I19" s="536">
        <v>1349</v>
      </c>
      <c r="J19" s="537">
        <v>1338</v>
      </c>
      <c r="K19" s="538">
        <v>-83</v>
      </c>
      <c r="L19" s="349">
        <v>-6.203288490284006</v>
      </c>
    </row>
    <row r="20" spans="1:12" s="110" customFormat="1" ht="15" customHeight="1" x14ac:dyDescent="0.2">
      <c r="A20" s="118"/>
      <c r="B20" s="119" t="s">
        <v>182</v>
      </c>
      <c r="C20" s="347"/>
      <c r="D20" s="347"/>
      <c r="E20" s="348"/>
      <c r="F20" s="536">
        <v>605</v>
      </c>
      <c r="G20" s="536">
        <v>397</v>
      </c>
      <c r="H20" s="536">
        <v>553</v>
      </c>
      <c r="I20" s="536">
        <v>654</v>
      </c>
      <c r="J20" s="537">
        <v>564</v>
      </c>
      <c r="K20" s="538">
        <v>41</v>
      </c>
      <c r="L20" s="349">
        <v>7.2695035460992905</v>
      </c>
    </row>
    <row r="21" spans="1:12" s="110" customFormat="1" ht="15" customHeight="1" x14ac:dyDescent="0.2">
      <c r="A21" s="118" t="s">
        <v>113</v>
      </c>
      <c r="B21" s="119" t="s">
        <v>116</v>
      </c>
      <c r="C21" s="347"/>
      <c r="D21" s="347"/>
      <c r="E21" s="348"/>
      <c r="F21" s="536">
        <v>1561</v>
      </c>
      <c r="G21" s="536">
        <v>816</v>
      </c>
      <c r="H21" s="536">
        <v>1724</v>
      </c>
      <c r="I21" s="536">
        <v>1617</v>
      </c>
      <c r="J21" s="537">
        <v>1619</v>
      </c>
      <c r="K21" s="538">
        <v>-58</v>
      </c>
      <c r="L21" s="349">
        <v>-3.5824583075972822</v>
      </c>
    </row>
    <row r="22" spans="1:12" s="110" customFormat="1" ht="15" customHeight="1" x14ac:dyDescent="0.2">
      <c r="A22" s="118"/>
      <c r="B22" s="119" t="s">
        <v>117</v>
      </c>
      <c r="C22" s="347"/>
      <c r="D22" s="347"/>
      <c r="E22" s="348"/>
      <c r="F22" s="536">
        <v>299</v>
      </c>
      <c r="G22" s="536">
        <v>153</v>
      </c>
      <c r="H22" s="536">
        <v>192</v>
      </c>
      <c r="I22" s="536">
        <v>386</v>
      </c>
      <c r="J22" s="537">
        <v>283</v>
      </c>
      <c r="K22" s="538">
        <v>16</v>
      </c>
      <c r="L22" s="349">
        <v>5.6537102473498235</v>
      </c>
    </row>
    <row r="23" spans="1:12" s="110" customFormat="1" ht="15" customHeight="1" x14ac:dyDescent="0.2">
      <c r="A23" s="352" t="s">
        <v>347</v>
      </c>
      <c r="B23" s="353" t="s">
        <v>193</v>
      </c>
      <c r="C23" s="354"/>
      <c r="D23" s="354"/>
      <c r="E23" s="355"/>
      <c r="F23" s="539">
        <v>52</v>
      </c>
      <c r="G23" s="539">
        <v>42</v>
      </c>
      <c r="H23" s="539">
        <v>431</v>
      </c>
      <c r="I23" s="539">
        <v>20</v>
      </c>
      <c r="J23" s="540">
        <v>37</v>
      </c>
      <c r="K23" s="541">
        <v>15</v>
      </c>
      <c r="L23" s="356">
        <v>40.54054054054054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39.299999999999997</v>
      </c>
      <c r="G25" s="542">
        <v>39.799999999999997</v>
      </c>
      <c r="H25" s="542">
        <v>36.200000000000003</v>
      </c>
      <c r="I25" s="542">
        <v>41.4</v>
      </c>
      <c r="J25" s="542">
        <v>39.299999999999997</v>
      </c>
      <c r="K25" s="543" t="s">
        <v>349</v>
      </c>
      <c r="L25" s="364">
        <v>0</v>
      </c>
    </row>
    <row r="26" spans="1:12" s="110" customFormat="1" ht="15" customHeight="1" x14ac:dyDescent="0.2">
      <c r="A26" s="365" t="s">
        <v>105</v>
      </c>
      <c r="B26" s="366" t="s">
        <v>345</v>
      </c>
      <c r="C26" s="362"/>
      <c r="D26" s="362"/>
      <c r="E26" s="363"/>
      <c r="F26" s="542">
        <v>32.700000000000003</v>
      </c>
      <c r="G26" s="542">
        <v>35.200000000000003</v>
      </c>
      <c r="H26" s="542">
        <v>32.1</v>
      </c>
      <c r="I26" s="542">
        <v>40.200000000000003</v>
      </c>
      <c r="J26" s="544">
        <v>34.9</v>
      </c>
      <c r="K26" s="543" t="s">
        <v>349</v>
      </c>
      <c r="L26" s="364">
        <v>-2.1999999999999957</v>
      </c>
    </row>
    <row r="27" spans="1:12" s="110" customFormat="1" ht="15" customHeight="1" x14ac:dyDescent="0.2">
      <c r="A27" s="365"/>
      <c r="B27" s="366" t="s">
        <v>346</v>
      </c>
      <c r="C27" s="362"/>
      <c r="D27" s="362"/>
      <c r="E27" s="363"/>
      <c r="F27" s="542">
        <v>45.7</v>
      </c>
      <c r="G27" s="542">
        <v>43.7</v>
      </c>
      <c r="H27" s="542">
        <v>40.6</v>
      </c>
      <c r="I27" s="542">
        <v>42.6</v>
      </c>
      <c r="J27" s="542">
        <v>44.1</v>
      </c>
      <c r="K27" s="543" t="s">
        <v>349</v>
      </c>
      <c r="L27" s="364">
        <v>1.6000000000000014</v>
      </c>
    </row>
    <row r="28" spans="1:12" s="110" customFormat="1" ht="15" customHeight="1" x14ac:dyDescent="0.2">
      <c r="A28" s="365" t="s">
        <v>113</v>
      </c>
      <c r="B28" s="366" t="s">
        <v>108</v>
      </c>
      <c r="C28" s="362"/>
      <c r="D28" s="362"/>
      <c r="E28" s="363"/>
      <c r="F28" s="542">
        <v>42.9</v>
      </c>
      <c r="G28" s="542">
        <v>50.2</v>
      </c>
      <c r="H28" s="542">
        <v>45.8</v>
      </c>
      <c r="I28" s="542">
        <v>43.7</v>
      </c>
      <c r="J28" s="542">
        <v>40.4</v>
      </c>
      <c r="K28" s="543" t="s">
        <v>349</v>
      </c>
      <c r="L28" s="364">
        <v>2.5</v>
      </c>
    </row>
    <row r="29" spans="1:12" s="110" customFormat="1" ht="11.25" x14ac:dyDescent="0.2">
      <c r="A29" s="365"/>
      <c r="B29" s="366" t="s">
        <v>109</v>
      </c>
      <c r="C29" s="362"/>
      <c r="D29" s="362"/>
      <c r="E29" s="363"/>
      <c r="F29" s="542">
        <v>38.1</v>
      </c>
      <c r="G29" s="542">
        <v>37.299999999999997</v>
      </c>
      <c r="H29" s="542">
        <v>32.5</v>
      </c>
      <c r="I29" s="542">
        <v>40.700000000000003</v>
      </c>
      <c r="J29" s="544">
        <v>38.200000000000003</v>
      </c>
      <c r="K29" s="543" t="s">
        <v>349</v>
      </c>
      <c r="L29" s="364">
        <v>-0.10000000000000142</v>
      </c>
    </row>
    <row r="30" spans="1:12" s="110" customFormat="1" ht="15" customHeight="1" x14ac:dyDescent="0.2">
      <c r="A30" s="365"/>
      <c r="B30" s="366" t="s">
        <v>110</v>
      </c>
      <c r="C30" s="362"/>
      <c r="D30" s="362"/>
      <c r="E30" s="363"/>
      <c r="F30" s="542">
        <v>43.5</v>
      </c>
      <c r="G30" s="542">
        <v>34.4</v>
      </c>
      <c r="H30" s="542">
        <v>31.6</v>
      </c>
      <c r="I30" s="542">
        <v>42.4</v>
      </c>
      <c r="J30" s="542">
        <v>44.5</v>
      </c>
      <c r="K30" s="543" t="s">
        <v>349</v>
      </c>
      <c r="L30" s="364">
        <v>-1</v>
      </c>
    </row>
    <row r="31" spans="1:12" s="110" customFormat="1" ht="15" customHeight="1" x14ac:dyDescent="0.2">
      <c r="A31" s="365"/>
      <c r="B31" s="366" t="s">
        <v>111</v>
      </c>
      <c r="C31" s="362"/>
      <c r="D31" s="362"/>
      <c r="E31" s="363"/>
      <c r="F31" s="542">
        <v>24.1</v>
      </c>
      <c r="G31" s="542">
        <v>30</v>
      </c>
      <c r="H31" s="542">
        <v>55.6</v>
      </c>
      <c r="I31" s="542">
        <v>39.299999999999997</v>
      </c>
      <c r="J31" s="542">
        <v>27.3</v>
      </c>
      <c r="K31" s="543" t="s">
        <v>349</v>
      </c>
      <c r="L31" s="364">
        <v>-3.1999999999999993</v>
      </c>
    </row>
    <row r="32" spans="1:12" s="110" customFormat="1" ht="15" customHeight="1" x14ac:dyDescent="0.2">
      <c r="A32" s="367" t="s">
        <v>113</v>
      </c>
      <c r="B32" s="368" t="s">
        <v>181</v>
      </c>
      <c r="C32" s="362"/>
      <c r="D32" s="362"/>
      <c r="E32" s="363"/>
      <c r="F32" s="542">
        <v>36.299999999999997</v>
      </c>
      <c r="G32" s="542">
        <v>36.200000000000003</v>
      </c>
      <c r="H32" s="542">
        <v>33.6</v>
      </c>
      <c r="I32" s="542">
        <v>42.1</v>
      </c>
      <c r="J32" s="544">
        <v>39.700000000000003</v>
      </c>
      <c r="K32" s="543" t="s">
        <v>349</v>
      </c>
      <c r="L32" s="364">
        <v>-3.4000000000000057</v>
      </c>
    </row>
    <row r="33" spans="1:12" s="110" customFormat="1" ht="15" customHeight="1" x14ac:dyDescent="0.2">
      <c r="A33" s="367"/>
      <c r="B33" s="368" t="s">
        <v>182</v>
      </c>
      <c r="C33" s="362"/>
      <c r="D33" s="362"/>
      <c r="E33" s="363"/>
      <c r="F33" s="542">
        <v>45.2</v>
      </c>
      <c r="G33" s="542">
        <v>44.6</v>
      </c>
      <c r="H33" s="542">
        <v>40.6</v>
      </c>
      <c r="I33" s="542">
        <v>40.1</v>
      </c>
      <c r="J33" s="542">
        <v>38.6</v>
      </c>
      <c r="K33" s="543" t="s">
        <v>349</v>
      </c>
      <c r="L33" s="364">
        <v>6.6000000000000014</v>
      </c>
    </row>
    <row r="34" spans="1:12" s="369" customFormat="1" ht="15" customHeight="1" x14ac:dyDescent="0.2">
      <c r="A34" s="367" t="s">
        <v>113</v>
      </c>
      <c r="B34" s="368" t="s">
        <v>116</v>
      </c>
      <c r="C34" s="362"/>
      <c r="D34" s="362"/>
      <c r="E34" s="363"/>
      <c r="F34" s="542">
        <v>36.5</v>
      </c>
      <c r="G34" s="542">
        <v>37.5</v>
      </c>
      <c r="H34" s="542">
        <v>34.299999999999997</v>
      </c>
      <c r="I34" s="542">
        <v>37.700000000000003</v>
      </c>
      <c r="J34" s="542">
        <v>35.9</v>
      </c>
      <c r="K34" s="543" t="s">
        <v>349</v>
      </c>
      <c r="L34" s="364">
        <v>0.60000000000000142</v>
      </c>
    </row>
    <row r="35" spans="1:12" s="369" customFormat="1" ht="11.25" x14ac:dyDescent="0.2">
      <c r="A35" s="370"/>
      <c r="B35" s="371" t="s">
        <v>117</v>
      </c>
      <c r="C35" s="372"/>
      <c r="D35" s="372"/>
      <c r="E35" s="373"/>
      <c r="F35" s="545">
        <v>53.7</v>
      </c>
      <c r="G35" s="545">
        <v>51.7</v>
      </c>
      <c r="H35" s="545">
        <v>50.6</v>
      </c>
      <c r="I35" s="545">
        <v>57</v>
      </c>
      <c r="J35" s="546">
        <v>58.9</v>
      </c>
      <c r="K35" s="547" t="s">
        <v>349</v>
      </c>
      <c r="L35" s="374">
        <v>-5.1999999999999957</v>
      </c>
    </row>
    <row r="36" spans="1:12" s="369" customFormat="1" ht="15.95" customHeight="1" x14ac:dyDescent="0.2">
      <c r="A36" s="375" t="s">
        <v>350</v>
      </c>
      <c r="B36" s="376"/>
      <c r="C36" s="377"/>
      <c r="D36" s="376"/>
      <c r="E36" s="378"/>
      <c r="F36" s="548">
        <v>1796</v>
      </c>
      <c r="G36" s="548">
        <v>911</v>
      </c>
      <c r="H36" s="548">
        <v>1418</v>
      </c>
      <c r="I36" s="548">
        <v>1976</v>
      </c>
      <c r="J36" s="548">
        <v>1856</v>
      </c>
      <c r="K36" s="549">
        <v>-60</v>
      </c>
      <c r="L36" s="380">
        <v>-3.2327586206896552</v>
      </c>
    </row>
    <row r="37" spans="1:12" s="369" customFormat="1" ht="15.95" customHeight="1" x14ac:dyDescent="0.2">
      <c r="A37" s="381"/>
      <c r="B37" s="382" t="s">
        <v>113</v>
      </c>
      <c r="C37" s="382" t="s">
        <v>351</v>
      </c>
      <c r="D37" s="382"/>
      <c r="E37" s="383"/>
      <c r="F37" s="548">
        <v>706</v>
      </c>
      <c r="G37" s="548">
        <v>363</v>
      </c>
      <c r="H37" s="548">
        <v>514</v>
      </c>
      <c r="I37" s="548">
        <v>819</v>
      </c>
      <c r="J37" s="548">
        <v>730</v>
      </c>
      <c r="K37" s="549">
        <v>-24</v>
      </c>
      <c r="L37" s="380">
        <v>-3.2876712328767121</v>
      </c>
    </row>
    <row r="38" spans="1:12" s="369" customFormat="1" ht="15.95" customHeight="1" x14ac:dyDescent="0.2">
      <c r="A38" s="381"/>
      <c r="B38" s="384" t="s">
        <v>105</v>
      </c>
      <c r="C38" s="384" t="s">
        <v>106</v>
      </c>
      <c r="D38" s="385"/>
      <c r="E38" s="383"/>
      <c r="F38" s="548">
        <v>883</v>
      </c>
      <c r="G38" s="548">
        <v>412</v>
      </c>
      <c r="H38" s="548">
        <v>726</v>
      </c>
      <c r="I38" s="548">
        <v>974</v>
      </c>
      <c r="J38" s="550">
        <v>968</v>
      </c>
      <c r="K38" s="549">
        <v>-85</v>
      </c>
      <c r="L38" s="380">
        <v>-8.7809917355371905</v>
      </c>
    </row>
    <row r="39" spans="1:12" s="369" customFormat="1" ht="15.95" customHeight="1" x14ac:dyDescent="0.2">
      <c r="A39" s="381"/>
      <c r="B39" s="385"/>
      <c r="C39" s="382" t="s">
        <v>352</v>
      </c>
      <c r="D39" s="385"/>
      <c r="E39" s="383"/>
      <c r="F39" s="548">
        <v>289</v>
      </c>
      <c r="G39" s="548">
        <v>145</v>
      </c>
      <c r="H39" s="548">
        <v>233</v>
      </c>
      <c r="I39" s="548">
        <v>392</v>
      </c>
      <c r="J39" s="548">
        <v>338</v>
      </c>
      <c r="K39" s="549">
        <v>-49</v>
      </c>
      <c r="L39" s="380">
        <v>-14.497041420118343</v>
      </c>
    </row>
    <row r="40" spans="1:12" s="369" customFormat="1" ht="15.95" customHeight="1" x14ac:dyDescent="0.2">
      <c r="A40" s="381"/>
      <c r="B40" s="384"/>
      <c r="C40" s="384" t="s">
        <v>107</v>
      </c>
      <c r="D40" s="385"/>
      <c r="E40" s="383"/>
      <c r="F40" s="548">
        <v>913</v>
      </c>
      <c r="G40" s="548">
        <v>499</v>
      </c>
      <c r="H40" s="548">
        <v>692</v>
      </c>
      <c r="I40" s="548">
        <v>1002</v>
      </c>
      <c r="J40" s="548">
        <v>888</v>
      </c>
      <c r="K40" s="549">
        <v>25</v>
      </c>
      <c r="L40" s="380">
        <v>2.8153153153153152</v>
      </c>
    </row>
    <row r="41" spans="1:12" s="369" customFormat="1" ht="24" customHeight="1" x14ac:dyDescent="0.2">
      <c r="A41" s="381"/>
      <c r="B41" s="385"/>
      <c r="C41" s="382" t="s">
        <v>352</v>
      </c>
      <c r="D41" s="385"/>
      <c r="E41" s="383"/>
      <c r="F41" s="548">
        <v>417</v>
      </c>
      <c r="G41" s="548">
        <v>218</v>
      </c>
      <c r="H41" s="548">
        <v>281</v>
      </c>
      <c r="I41" s="548">
        <v>427</v>
      </c>
      <c r="J41" s="550">
        <v>392</v>
      </c>
      <c r="K41" s="549">
        <v>25</v>
      </c>
      <c r="L41" s="380">
        <v>6.3775510204081636</v>
      </c>
    </row>
    <row r="42" spans="1:12" s="110" customFormat="1" ht="15" customHeight="1" x14ac:dyDescent="0.2">
      <c r="A42" s="381"/>
      <c r="B42" s="384" t="s">
        <v>113</v>
      </c>
      <c r="C42" s="384" t="s">
        <v>353</v>
      </c>
      <c r="D42" s="385"/>
      <c r="E42" s="383"/>
      <c r="F42" s="548">
        <v>287</v>
      </c>
      <c r="G42" s="548">
        <v>207</v>
      </c>
      <c r="H42" s="548">
        <v>378</v>
      </c>
      <c r="I42" s="548">
        <v>350</v>
      </c>
      <c r="J42" s="548">
        <v>292</v>
      </c>
      <c r="K42" s="549">
        <v>-5</v>
      </c>
      <c r="L42" s="380">
        <v>-1.7123287671232876</v>
      </c>
    </row>
    <row r="43" spans="1:12" s="110" customFormat="1" ht="15" customHeight="1" x14ac:dyDescent="0.2">
      <c r="A43" s="381"/>
      <c r="B43" s="385"/>
      <c r="C43" s="382" t="s">
        <v>352</v>
      </c>
      <c r="D43" s="385"/>
      <c r="E43" s="383"/>
      <c r="F43" s="548">
        <v>123</v>
      </c>
      <c r="G43" s="548">
        <v>104</v>
      </c>
      <c r="H43" s="548">
        <v>173</v>
      </c>
      <c r="I43" s="548">
        <v>153</v>
      </c>
      <c r="J43" s="548">
        <v>118</v>
      </c>
      <c r="K43" s="549">
        <v>5</v>
      </c>
      <c r="L43" s="380">
        <v>4.2372881355932206</v>
      </c>
    </row>
    <row r="44" spans="1:12" s="110" customFormat="1" ht="15" customHeight="1" x14ac:dyDescent="0.2">
      <c r="A44" s="381"/>
      <c r="B44" s="384"/>
      <c r="C44" s="366" t="s">
        <v>109</v>
      </c>
      <c r="D44" s="385"/>
      <c r="E44" s="383"/>
      <c r="F44" s="548">
        <v>1243</v>
      </c>
      <c r="G44" s="548">
        <v>604</v>
      </c>
      <c r="H44" s="548">
        <v>889</v>
      </c>
      <c r="I44" s="548">
        <v>1315</v>
      </c>
      <c r="J44" s="550">
        <v>1277</v>
      </c>
      <c r="K44" s="549">
        <v>-34</v>
      </c>
      <c r="L44" s="380">
        <v>-2.6624902114330462</v>
      </c>
    </row>
    <row r="45" spans="1:12" s="110" customFormat="1" ht="15" customHeight="1" x14ac:dyDescent="0.2">
      <c r="A45" s="381"/>
      <c r="B45" s="385"/>
      <c r="C45" s="382" t="s">
        <v>352</v>
      </c>
      <c r="D45" s="385"/>
      <c r="E45" s="383"/>
      <c r="F45" s="548">
        <v>473</v>
      </c>
      <c r="G45" s="548">
        <v>225</v>
      </c>
      <c r="H45" s="548">
        <v>289</v>
      </c>
      <c r="I45" s="548">
        <v>535</v>
      </c>
      <c r="J45" s="548">
        <v>488</v>
      </c>
      <c r="K45" s="549">
        <v>-15</v>
      </c>
      <c r="L45" s="380">
        <v>-3.0737704918032787</v>
      </c>
    </row>
    <row r="46" spans="1:12" s="110" customFormat="1" ht="15" customHeight="1" x14ac:dyDescent="0.2">
      <c r="A46" s="381"/>
      <c r="B46" s="384"/>
      <c r="C46" s="366" t="s">
        <v>110</v>
      </c>
      <c r="D46" s="385"/>
      <c r="E46" s="383"/>
      <c r="F46" s="548">
        <v>237</v>
      </c>
      <c r="G46" s="548">
        <v>90</v>
      </c>
      <c r="H46" s="548">
        <v>133</v>
      </c>
      <c r="I46" s="548">
        <v>283</v>
      </c>
      <c r="J46" s="548">
        <v>265</v>
      </c>
      <c r="K46" s="549">
        <v>-28</v>
      </c>
      <c r="L46" s="380">
        <v>-10.566037735849056</v>
      </c>
    </row>
    <row r="47" spans="1:12" s="110" customFormat="1" ht="15" customHeight="1" x14ac:dyDescent="0.2">
      <c r="A47" s="381"/>
      <c r="B47" s="385"/>
      <c r="C47" s="382" t="s">
        <v>352</v>
      </c>
      <c r="D47" s="385"/>
      <c r="E47" s="383"/>
      <c r="F47" s="548">
        <v>103</v>
      </c>
      <c r="G47" s="548">
        <v>31</v>
      </c>
      <c r="H47" s="548">
        <v>42</v>
      </c>
      <c r="I47" s="548">
        <v>120</v>
      </c>
      <c r="J47" s="550">
        <v>118</v>
      </c>
      <c r="K47" s="549">
        <v>-15</v>
      </c>
      <c r="L47" s="380">
        <v>-12.711864406779661</v>
      </c>
    </row>
    <row r="48" spans="1:12" s="110" customFormat="1" ht="15" customHeight="1" x14ac:dyDescent="0.2">
      <c r="A48" s="381"/>
      <c r="B48" s="385"/>
      <c r="C48" s="366" t="s">
        <v>111</v>
      </c>
      <c r="D48" s="386"/>
      <c r="E48" s="387"/>
      <c r="F48" s="548">
        <v>29</v>
      </c>
      <c r="G48" s="548">
        <v>10</v>
      </c>
      <c r="H48" s="548">
        <v>18</v>
      </c>
      <c r="I48" s="548">
        <v>28</v>
      </c>
      <c r="J48" s="548">
        <v>22</v>
      </c>
      <c r="K48" s="549">
        <v>7</v>
      </c>
      <c r="L48" s="380">
        <v>31.818181818181817</v>
      </c>
    </row>
    <row r="49" spans="1:12" s="110" customFormat="1" ht="15" customHeight="1" x14ac:dyDescent="0.2">
      <c r="A49" s="381"/>
      <c r="B49" s="385"/>
      <c r="C49" s="382" t="s">
        <v>352</v>
      </c>
      <c r="D49" s="385"/>
      <c r="E49" s="383"/>
      <c r="F49" s="548">
        <v>7</v>
      </c>
      <c r="G49" s="548">
        <v>3</v>
      </c>
      <c r="H49" s="548">
        <v>10</v>
      </c>
      <c r="I49" s="548">
        <v>11</v>
      </c>
      <c r="J49" s="548">
        <v>6</v>
      </c>
      <c r="K49" s="549">
        <v>1</v>
      </c>
      <c r="L49" s="380">
        <v>16.666666666666668</v>
      </c>
    </row>
    <row r="50" spans="1:12" s="110" customFormat="1" ht="15" customHeight="1" x14ac:dyDescent="0.2">
      <c r="A50" s="381"/>
      <c r="B50" s="384" t="s">
        <v>113</v>
      </c>
      <c r="C50" s="382" t="s">
        <v>181</v>
      </c>
      <c r="D50" s="385"/>
      <c r="E50" s="383"/>
      <c r="F50" s="548">
        <v>1194</v>
      </c>
      <c r="G50" s="548">
        <v>519</v>
      </c>
      <c r="H50" s="548">
        <v>878</v>
      </c>
      <c r="I50" s="548">
        <v>1323</v>
      </c>
      <c r="J50" s="550">
        <v>1296</v>
      </c>
      <c r="K50" s="549">
        <v>-102</v>
      </c>
      <c r="L50" s="380">
        <v>-7.8703703703703702</v>
      </c>
    </row>
    <row r="51" spans="1:12" s="110" customFormat="1" ht="15" customHeight="1" x14ac:dyDescent="0.2">
      <c r="A51" s="381"/>
      <c r="B51" s="385"/>
      <c r="C51" s="382" t="s">
        <v>352</v>
      </c>
      <c r="D51" s="385"/>
      <c r="E51" s="383"/>
      <c r="F51" s="548">
        <v>434</v>
      </c>
      <c r="G51" s="548">
        <v>188</v>
      </c>
      <c r="H51" s="548">
        <v>295</v>
      </c>
      <c r="I51" s="548">
        <v>557</v>
      </c>
      <c r="J51" s="548">
        <v>514</v>
      </c>
      <c r="K51" s="549">
        <v>-80</v>
      </c>
      <c r="L51" s="380">
        <v>-15.56420233463035</v>
      </c>
    </row>
    <row r="52" spans="1:12" s="110" customFormat="1" ht="15" customHeight="1" x14ac:dyDescent="0.2">
      <c r="A52" s="381"/>
      <c r="B52" s="384"/>
      <c r="C52" s="382" t="s">
        <v>182</v>
      </c>
      <c r="D52" s="385"/>
      <c r="E52" s="383"/>
      <c r="F52" s="548">
        <v>602</v>
      </c>
      <c r="G52" s="548">
        <v>392</v>
      </c>
      <c r="H52" s="548">
        <v>540</v>
      </c>
      <c r="I52" s="548">
        <v>653</v>
      </c>
      <c r="J52" s="548">
        <v>560</v>
      </c>
      <c r="K52" s="549">
        <v>42</v>
      </c>
      <c r="L52" s="380">
        <v>7.5</v>
      </c>
    </row>
    <row r="53" spans="1:12" s="269" customFormat="1" ht="11.25" customHeight="1" x14ac:dyDescent="0.2">
      <c r="A53" s="381"/>
      <c r="B53" s="385"/>
      <c r="C53" s="382" t="s">
        <v>352</v>
      </c>
      <c r="D53" s="385"/>
      <c r="E53" s="383"/>
      <c r="F53" s="548">
        <v>272</v>
      </c>
      <c r="G53" s="548">
        <v>175</v>
      </c>
      <c r="H53" s="548">
        <v>219</v>
      </c>
      <c r="I53" s="548">
        <v>262</v>
      </c>
      <c r="J53" s="550">
        <v>216</v>
      </c>
      <c r="K53" s="549">
        <v>56</v>
      </c>
      <c r="L53" s="380">
        <v>25.925925925925927</v>
      </c>
    </row>
    <row r="54" spans="1:12" s="151" customFormat="1" ht="12.75" customHeight="1" x14ac:dyDescent="0.2">
      <c r="A54" s="381"/>
      <c r="B54" s="384" t="s">
        <v>113</v>
      </c>
      <c r="C54" s="384" t="s">
        <v>116</v>
      </c>
      <c r="D54" s="385"/>
      <c r="E54" s="383"/>
      <c r="F54" s="548">
        <v>1502</v>
      </c>
      <c r="G54" s="548">
        <v>762</v>
      </c>
      <c r="H54" s="548">
        <v>1248</v>
      </c>
      <c r="I54" s="548">
        <v>1592</v>
      </c>
      <c r="J54" s="548">
        <v>1576</v>
      </c>
      <c r="K54" s="549">
        <v>-74</v>
      </c>
      <c r="L54" s="380">
        <v>-4.6954314720812187</v>
      </c>
    </row>
    <row r="55" spans="1:12" ht="11.25" x14ac:dyDescent="0.2">
      <c r="A55" s="381"/>
      <c r="B55" s="385"/>
      <c r="C55" s="382" t="s">
        <v>352</v>
      </c>
      <c r="D55" s="385"/>
      <c r="E55" s="383"/>
      <c r="F55" s="548">
        <v>548</v>
      </c>
      <c r="G55" s="548">
        <v>286</v>
      </c>
      <c r="H55" s="548">
        <v>428</v>
      </c>
      <c r="I55" s="548">
        <v>600</v>
      </c>
      <c r="J55" s="548">
        <v>565</v>
      </c>
      <c r="K55" s="549">
        <v>-17</v>
      </c>
      <c r="L55" s="380">
        <v>-3.0088495575221237</v>
      </c>
    </row>
    <row r="56" spans="1:12" ht="14.25" customHeight="1" x14ac:dyDescent="0.2">
      <c r="A56" s="381"/>
      <c r="B56" s="385"/>
      <c r="C56" s="384" t="s">
        <v>117</v>
      </c>
      <c r="D56" s="385"/>
      <c r="E56" s="383"/>
      <c r="F56" s="548">
        <v>294</v>
      </c>
      <c r="G56" s="548">
        <v>149</v>
      </c>
      <c r="H56" s="548">
        <v>170</v>
      </c>
      <c r="I56" s="548">
        <v>384</v>
      </c>
      <c r="J56" s="548">
        <v>280</v>
      </c>
      <c r="K56" s="549">
        <v>14</v>
      </c>
      <c r="L56" s="380">
        <v>5</v>
      </c>
    </row>
    <row r="57" spans="1:12" ht="18.75" customHeight="1" x14ac:dyDescent="0.2">
      <c r="A57" s="388"/>
      <c r="B57" s="389"/>
      <c r="C57" s="390" t="s">
        <v>352</v>
      </c>
      <c r="D57" s="389"/>
      <c r="E57" s="391"/>
      <c r="F57" s="551">
        <v>158</v>
      </c>
      <c r="G57" s="552">
        <v>77</v>
      </c>
      <c r="H57" s="552">
        <v>86</v>
      </c>
      <c r="I57" s="552">
        <v>219</v>
      </c>
      <c r="J57" s="552">
        <v>165</v>
      </c>
      <c r="K57" s="553">
        <f t="shared" ref="K57" si="0">IF(OR(F57=".",J57=".")=TRUE,".",IF(OR(F57="*",J57="*")=TRUE,"*",IF(AND(F57="-",J57="-")=TRUE,"-",IF(AND(ISNUMBER(J57),ISNUMBER(F57))=TRUE,IF(F57-J57=0,0,F57-J57),IF(ISNUMBER(F57)=TRUE,F57,-J57)))))</f>
        <v>-7</v>
      </c>
      <c r="L57" s="392">
        <f t="shared" ref="L57" si="1">IF(K57 =".",".",IF(K57 ="*","*",IF(K57="-","-",IF(K57=0,0,IF(OR(J57="-",J57=".",F57="-",F57=".")=TRUE,"X",IF(J57=0,"0,0",IF(ABS(K57*100/J57)&gt;250,".X",(K57*100/J57))))))))</f>
        <v>-4.2424242424242422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1860</v>
      </c>
      <c r="E11" s="114">
        <v>969</v>
      </c>
      <c r="F11" s="114">
        <v>1916</v>
      </c>
      <c r="G11" s="114">
        <v>2003</v>
      </c>
      <c r="H11" s="140">
        <v>1902</v>
      </c>
      <c r="I11" s="115">
        <v>-42</v>
      </c>
      <c r="J11" s="116">
        <v>-2.2082018927444795</v>
      </c>
    </row>
    <row r="12" spans="1:15" s="110" customFormat="1" ht="24.95" customHeight="1" x14ac:dyDescent="0.2">
      <c r="A12" s="193" t="s">
        <v>132</v>
      </c>
      <c r="B12" s="194" t="s">
        <v>133</v>
      </c>
      <c r="C12" s="113">
        <v>3.5483870967741935</v>
      </c>
      <c r="D12" s="115">
        <v>66</v>
      </c>
      <c r="E12" s="114">
        <v>38</v>
      </c>
      <c r="F12" s="114">
        <v>98</v>
      </c>
      <c r="G12" s="114">
        <v>88</v>
      </c>
      <c r="H12" s="140">
        <v>81</v>
      </c>
      <c r="I12" s="115">
        <v>-15</v>
      </c>
      <c r="J12" s="116">
        <v>-18.518518518518519</v>
      </c>
    </row>
    <row r="13" spans="1:15" s="110" customFormat="1" ht="24.95" customHeight="1" x14ac:dyDescent="0.2">
      <c r="A13" s="193" t="s">
        <v>134</v>
      </c>
      <c r="B13" s="199" t="s">
        <v>214</v>
      </c>
      <c r="C13" s="113" t="s">
        <v>513</v>
      </c>
      <c r="D13" s="115" t="s">
        <v>513</v>
      </c>
      <c r="E13" s="114" t="s">
        <v>513</v>
      </c>
      <c r="F13" s="114">
        <v>13</v>
      </c>
      <c r="G13" s="114">
        <v>10</v>
      </c>
      <c r="H13" s="140">
        <v>12</v>
      </c>
      <c r="I13" s="115" t="s">
        <v>513</v>
      </c>
      <c r="J13" s="116" t="s">
        <v>513</v>
      </c>
    </row>
    <row r="14" spans="1:15" s="287" customFormat="1" ht="24.95" customHeight="1" x14ac:dyDescent="0.2">
      <c r="A14" s="193" t="s">
        <v>215</v>
      </c>
      <c r="B14" s="199" t="s">
        <v>137</v>
      </c>
      <c r="C14" s="113" t="s">
        <v>513</v>
      </c>
      <c r="D14" s="115" t="s">
        <v>513</v>
      </c>
      <c r="E14" s="114">
        <v>57</v>
      </c>
      <c r="F14" s="114">
        <v>223</v>
      </c>
      <c r="G14" s="114">
        <v>169</v>
      </c>
      <c r="H14" s="140">
        <v>205</v>
      </c>
      <c r="I14" s="115" t="s">
        <v>513</v>
      </c>
      <c r="J14" s="116" t="s">
        <v>513</v>
      </c>
      <c r="K14" s="110"/>
      <c r="L14" s="110"/>
      <c r="M14" s="110"/>
      <c r="N14" s="110"/>
      <c r="O14" s="110"/>
    </row>
    <row r="15" spans="1:15" s="110" customFormat="1" ht="24.95" customHeight="1" x14ac:dyDescent="0.2">
      <c r="A15" s="193" t="s">
        <v>216</v>
      </c>
      <c r="B15" s="199" t="s">
        <v>217</v>
      </c>
      <c r="C15" s="113">
        <v>6.397849462365591</v>
      </c>
      <c r="D15" s="115">
        <v>119</v>
      </c>
      <c r="E15" s="114">
        <v>24</v>
      </c>
      <c r="F15" s="114">
        <v>112</v>
      </c>
      <c r="G15" s="114">
        <v>90</v>
      </c>
      <c r="H15" s="140">
        <v>110</v>
      </c>
      <c r="I15" s="115">
        <v>9</v>
      </c>
      <c r="J15" s="116">
        <v>8.1818181818181817</v>
      </c>
    </row>
    <row r="16" spans="1:15" s="287" customFormat="1" ht="24.95" customHeight="1" x14ac:dyDescent="0.2">
      <c r="A16" s="193" t="s">
        <v>218</v>
      </c>
      <c r="B16" s="199" t="s">
        <v>141</v>
      </c>
      <c r="C16" s="113">
        <v>1.7204301075268817</v>
      </c>
      <c r="D16" s="115">
        <v>32</v>
      </c>
      <c r="E16" s="114">
        <v>27</v>
      </c>
      <c r="F16" s="114">
        <v>55</v>
      </c>
      <c r="G16" s="114">
        <v>43</v>
      </c>
      <c r="H16" s="140">
        <v>35</v>
      </c>
      <c r="I16" s="115">
        <v>-3</v>
      </c>
      <c r="J16" s="116">
        <v>-8.5714285714285712</v>
      </c>
      <c r="K16" s="110"/>
      <c r="L16" s="110"/>
      <c r="M16" s="110"/>
      <c r="N16" s="110"/>
      <c r="O16" s="110"/>
    </row>
    <row r="17" spans="1:15" s="110" customFormat="1" ht="24.95" customHeight="1" x14ac:dyDescent="0.2">
      <c r="A17" s="193" t="s">
        <v>142</v>
      </c>
      <c r="B17" s="199" t="s">
        <v>220</v>
      </c>
      <c r="C17" s="113" t="s">
        <v>513</v>
      </c>
      <c r="D17" s="115" t="s">
        <v>513</v>
      </c>
      <c r="E17" s="114">
        <v>6</v>
      </c>
      <c r="F17" s="114">
        <v>56</v>
      </c>
      <c r="G17" s="114">
        <v>36</v>
      </c>
      <c r="H17" s="140">
        <v>60</v>
      </c>
      <c r="I17" s="115" t="s">
        <v>513</v>
      </c>
      <c r="J17" s="116" t="s">
        <v>513</v>
      </c>
    </row>
    <row r="18" spans="1:15" s="287" customFormat="1" ht="24.95" customHeight="1" x14ac:dyDescent="0.2">
      <c r="A18" s="201" t="s">
        <v>144</v>
      </c>
      <c r="B18" s="202" t="s">
        <v>145</v>
      </c>
      <c r="C18" s="113">
        <v>9.086021505376344</v>
      </c>
      <c r="D18" s="115">
        <v>169</v>
      </c>
      <c r="E18" s="114" t="s">
        <v>513</v>
      </c>
      <c r="F18" s="114">
        <v>162</v>
      </c>
      <c r="G18" s="114">
        <v>131</v>
      </c>
      <c r="H18" s="140">
        <v>146</v>
      </c>
      <c r="I18" s="115">
        <v>23</v>
      </c>
      <c r="J18" s="116">
        <v>15.753424657534246</v>
      </c>
      <c r="K18" s="110"/>
      <c r="L18" s="110"/>
      <c r="M18" s="110"/>
      <c r="N18" s="110"/>
      <c r="O18" s="110"/>
    </row>
    <row r="19" spans="1:15" s="110" customFormat="1" ht="24.95" customHeight="1" x14ac:dyDescent="0.2">
      <c r="A19" s="193" t="s">
        <v>146</v>
      </c>
      <c r="B19" s="199" t="s">
        <v>147</v>
      </c>
      <c r="C19" s="113">
        <v>12.795698924731182</v>
      </c>
      <c r="D19" s="115">
        <v>238</v>
      </c>
      <c r="E19" s="114">
        <v>110</v>
      </c>
      <c r="F19" s="114">
        <v>229</v>
      </c>
      <c r="G19" s="114">
        <v>245</v>
      </c>
      <c r="H19" s="140">
        <v>282</v>
      </c>
      <c r="I19" s="115">
        <v>-44</v>
      </c>
      <c r="J19" s="116">
        <v>-15.602836879432624</v>
      </c>
    </row>
    <row r="20" spans="1:15" s="287" customFormat="1" ht="24.95" customHeight="1" x14ac:dyDescent="0.2">
      <c r="A20" s="193" t="s">
        <v>148</v>
      </c>
      <c r="B20" s="199" t="s">
        <v>149</v>
      </c>
      <c r="C20" s="113">
        <v>6.881720430107527</v>
      </c>
      <c r="D20" s="115">
        <v>128</v>
      </c>
      <c r="E20" s="114">
        <v>65</v>
      </c>
      <c r="F20" s="114">
        <v>122</v>
      </c>
      <c r="G20" s="114">
        <v>73</v>
      </c>
      <c r="H20" s="140">
        <v>97</v>
      </c>
      <c r="I20" s="115">
        <v>31</v>
      </c>
      <c r="J20" s="116">
        <v>31.958762886597938</v>
      </c>
      <c r="K20" s="110"/>
      <c r="L20" s="110"/>
      <c r="M20" s="110"/>
      <c r="N20" s="110"/>
      <c r="O20" s="110"/>
    </row>
    <row r="21" spans="1:15" s="110" customFormat="1" ht="24.95" customHeight="1" x14ac:dyDescent="0.2">
      <c r="A21" s="201" t="s">
        <v>150</v>
      </c>
      <c r="B21" s="202" t="s">
        <v>151</v>
      </c>
      <c r="C21" s="113">
        <v>24.301075268817204</v>
      </c>
      <c r="D21" s="115">
        <v>452</v>
      </c>
      <c r="E21" s="114">
        <v>189</v>
      </c>
      <c r="F21" s="114">
        <v>303</v>
      </c>
      <c r="G21" s="114">
        <v>601</v>
      </c>
      <c r="H21" s="140">
        <v>499</v>
      </c>
      <c r="I21" s="115">
        <v>-47</v>
      </c>
      <c r="J21" s="116">
        <v>-9.4188376753507015</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t="s">
        <v>513</v>
      </c>
      <c r="D23" s="115" t="s">
        <v>513</v>
      </c>
      <c r="E23" s="114" t="s">
        <v>513</v>
      </c>
      <c r="F23" s="114">
        <v>17</v>
      </c>
      <c r="G23" s="114">
        <v>9</v>
      </c>
      <c r="H23" s="140">
        <v>18</v>
      </c>
      <c r="I23" s="115" t="s">
        <v>513</v>
      </c>
      <c r="J23" s="116" t="s">
        <v>513</v>
      </c>
    </row>
    <row r="24" spans="1:15" s="110" customFormat="1" ht="24.95" customHeight="1" x14ac:dyDescent="0.2">
      <c r="A24" s="193" t="s">
        <v>156</v>
      </c>
      <c r="B24" s="199" t="s">
        <v>221</v>
      </c>
      <c r="C24" s="113">
        <v>4.247311827956989</v>
      </c>
      <c r="D24" s="115">
        <v>79</v>
      </c>
      <c r="E24" s="114">
        <v>48</v>
      </c>
      <c r="F24" s="114">
        <v>90</v>
      </c>
      <c r="G24" s="114">
        <v>78</v>
      </c>
      <c r="H24" s="140">
        <v>95</v>
      </c>
      <c r="I24" s="115">
        <v>-16</v>
      </c>
      <c r="J24" s="116">
        <v>-16.842105263157894</v>
      </c>
    </row>
    <row r="25" spans="1:15" s="110" customFormat="1" ht="24.95" customHeight="1" x14ac:dyDescent="0.2">
      <c r="A25" s="193" t="s">
        <v>222</v>
      </c>
      <c r="B25" s="204" t="s">
        <v>159</v>
      </c>
      <c r="C25" s="113">
        <v>7.4731182795698921</v>
      </c>
      <c r="D25" s="115">
        <v>139</v>
      </c>
      <c r="E25" s="114">
        <v>76</v>
      </c>
      <c r="F25" s="114">
        <v>91</v>
      </c>
      <c r="G25" s="114">
        <v>156</v>
      </c>
      <c r="H25" s="140">
        <v>93</v>
      </c>
      <c r="I25" s="115">
        <v>46</v>
      </c>
      <c r="J25" s="116">
        <v>49.462365591397848</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4.946236559139785</v>
      </c>
      <c r="D27" s="115">
        <v>92</v>
      </c>
      <c r="E27" s="114">
        <v>53</v>
      </c>
      <c r="F27" s="114">
        <v>155</v>
      </c>
      <c r="G27" s="114">
        <v>93</v>
      </c>
      <c r="H27" s="140">
        <v>84</v>
      </c>
      <c r="I27" s="115">
        <v>8</v>
      </c>
      <c r="J27" s="116">
        <v>9.5238095238095237</v>
      </c>
    </row>
    <row r="28" spans="1:15" s="110" customFormat="1" ht="24.95" customHeight="1" x14ac:dyDescent="0.2">
      <c r="A28" s="193" t="s">
        <v>163</v>
      </c>
      <c r="B28" s="199" t="s">
        <v>164</v>
      </c>
      <c r="C28" s="113">
        <v>2.6881720430107525</v>
      </c>
      <c r="D28" s="115">
        <v>50</v>
      </c>
      <c r="E28" s="114">
        <v>51</v>
      </c>
      <c r="F28" s="114">
        <v>87</v>
      </c>
      <c r="G28" s="114">
        <v>32</v>
      </c>
      <c r="H28" s="140">
        <v>43</v>
      </c>
      <c r="I28" s="115">
        <v>7</v>
      </c>
      <c r="J28" s="116">
        <v>16.279069767441861</v>
      </c>
    </row>
    <row r="29" spans="1:15" s="110" customFormat="1" ht="24.95" customHeight="1" x14ac:dyDescent="0.2">
      <c r="A29" s="193">
        <v>86</v>
      </c>
      <c r="B29" s="199" t="s">
        <v>165</v>
      </c>
      <c r="C29" s="113">
        <v>6.021505376344086</v>
      </c>
      <c r="D29" s="115">
        <v>112</v>
      </c>
      <c r="E29" s="114">
        <v>79</v>
      </c>
      <c r="F29" s="114">
        <v>133</v>
      </c>
      <c r="G29" s="114">
        <v>77</v>
      </c>
      <c r="H29" s="140">
        <v>84</v>
      </c>
      <c r="I29" s="115">
        <v>28</v>
      </c>
      <c r="J29" s="116">
        <v>33.333333333333336</v>
      </c>
    </row>
    <row r="30" spans="1:15" s="110" customFormat="1" ht="24.95" customHeight="1" x14ac:dyDescent="0.2">
      <c r="A30" s="193">
        <v>87.88</v>
      </c>
      <c r="B30" s="204" t="s">
        <v>166</v>
      </c>
      <c r="C30" s="113">
        <v>4.354838709677419</v>
      </c>
      <c r="D30" s="115">
        <v>81</v>
      </c>
      <c r="E30" s="114">
        <v>73</v>
      </c>
      <c r="F30" s="114">
        <v>107</v>
      </c>
      <c r="G30" s="114">
        <v>152</v>
      </c>
      <c r="H30" s="140">
        <v>85</v>
      </c>
      <c r="I30" s="115">
        <v>-4</v>
      </c>
      <c r="J30" s="116">
        <v>-4.7058823529411766</v>
      </c>
    </row>
    <row r="31" spans="1:15" s="110" customFormat="1" ht="24.95" customHeight="1" x14ac:dyDescent="0.2">
      <c r="A31" s="193" t="s">
        <v>167</v>
      </c>
      <c r="B31" s="199" t="s">
        <v>168</v>
      </c>
      <c r="C31" s="113">
        <v>3.4946236559139785</v>
      </c>
      <c r="D31" s="115">
        <v>65</v>
      </c>
      <c r="E31" s="114">
        <v>70</v>
      </c>
      <c r="F31" s="114">
        <v>78</v>
      </c>
      <c r="G31" s="114">
        <v>55</v>
      </c>
      <c r="H31" s="140">
        <v>71</v>
      </c>
      <c r="I31" s="115">
        <v>-6</v>
      </c>
      <c r="J31" s="116">
        <v>-8.4507042253521121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3.5483870967741935</v>
      </c>
      <c r="D34" s="115">
        <v>66</v>
      </c>
      <c r="E34" s="114">
        <v>38</v>
      </c>
      <c r="F34" s="114">
        <v>98</v>
      </c>
      <c r="G34" s="114">
        <v>88</v>
      </c>
      <c r="H34" s="140">
        <v>81</v>
      </c>
      <c r="I34" s="115">
        <v>-15</v>
      </c>
      <c r="J34" s="116">
        <v>-18.518518518518519</v>
      </c>
    </row>
    <row r="35" spans="1:10" s="110" customFormat="1" ht="24.95" customHeight="1" x14ac:dyDescent="0.2">
      <c r="A35" s="292" t="s">
        <v>171</v>
      </c>
      <c r="B35" s="293" t="s">
        <v>172</v>
      </c>
      <c r="C35" s="113">
        <v>18.387096774193548</v>
      </c>
      <c r="D35" s="115">
        <v>342</v>
      </c>
      <c r="E35" s="114">
        <v>108</v>
      </c>
      <c r="F35" s="114">
        <v>398</v>
      </c>
      <c r="G35" s="114">
        <v>310</v>
      </c>
      <c r="H35" s="140">
        <v>363</v>
      </c>
      <c r="I35" s="115">
        <v>-21</v>
      </c>
      <c r="J35" s="116">
        <v>-5.785123966942149</v>
      </c>
    </row>
    <row r="36" spans="1:10" s="110" customFormat="1" ht="24.95" customHeight="1" x14ac:dyDescent="0.2">
      <c r="A36" s="294" t="s">
        <v>173</v>
      </c>
      <c r="B36" s="295" t="s">
        <v>174</v>
      </c>
      <c r="C36" s="125">
        <v>78.064516129032256</v>
      </c>
      <c r="D36" s="143">
        <v>1452</v>
      </c>
      <c r="E36" s="144">
        <v>823</v>
      </c>
      <c r="F36" s="144">
        <v>1420</v>
      </c>
      <c r="G36" s="144">
        <v>1605</v>
      </c>
      <c r="H36" s="145">
        <v>1458</v>
      </c>
      <c r="I36" s="143">
        <v>-6</v>
      </c>
      <c r="J36" s="146">
        <v>-0.41152263374485598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1860</v>
      </c>
      <c r="F11" s="264">
        <v>969</v>
      </c>
      <c r="G11" s="264">
        <v>1916</v>
      </c>
      <c r="H11" s="264">
        <v>2003</v>
      </c>
      <c r="I11" s="265">
        <v>1902</v>
      </c>
      <c r="J11" s="263">
        <v>-42</v>
      </c>
      <c r="K11" s="266">
        <v>-2.2082018927444795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29.946236559139784</v>
      </c>
      <c r="E13" s="115">
        <v>557</v>
      </c>
      <c r="F13" s="114">
        <v>313</v>
      </c>
      <c r="G13" s="114">
        <v>508</v>
      </c>
      <c r="H13" s="114">
        <v>721</v>
      </c>
      <c r="I13" s="140">
        <v>618</v>
      </c>
      <c r="J13" s="115">
        <v>-61</v>
      </c>
      <c r="K13" s="116">
        <v>-9.8705501618122984</v>
      </c>
    </row>
    <row r="14" spans="1:15" ht="15.95" customHeight="1" x14ac:dyDescent="0.2">
      <c r="A14" s="306" t="s">
        <v>230</v>
      </c>
      <c r="B14" s="307"/>
      <c r="C14" s="308"/>
      <c r="D14" s="113">
        <v>61.505376344086024</v>
      </c>
      <c r="E14" s="115">
        <v>1144</v>
      </c>
      <c r="F14" s="114">
        <v>535</v>
      </c>
      <c r="G14" s="114">
        <v>1239</v>
      </c>
      <c r="H14" s="114">
        <v>1144</v>
      </c>
      <c r="I14" s="140">
        <v>1115</v>
      </c>
      <c r="J14" s="115">
        <v>29</v>
      </c>
      <c r="K14" s="116">
        <v>2.600896860986547</v>
      </c>
    </row>
    <row r="15" spans="1:15" ht="15.95" customHeight="1" x14ac:dyDescent="0.2">
      <c r="A15" s="306" t="s">
        <v>231</v>
      </c>
      <c r="B15" s="307"/>
      <c r="C15" s="308"/>
      <c r="D15" s="113">
        <v>3.4946236559139785</v>
      </c>
      <c r="E15" s="115">
        <v>65</v>
      </c>
      <c r="F15" s="114">
        <v>54</v>
      </c>
      <c r="G15" s="114">
        <v>66</v>
      </c>
      <c r="H15" s="114">
        <v>74</v>
      </c>
      <c r="I15" s="140">
        <v>88</v>
      </c>
      <c r="J15" s="115">
        <v>-23</v>
      </c>
      <c r="K15" s="116">
        <v>-26.136363636363637</v>
      </c>
    </row>
    <row r="16" spans="1:15" ht="15.95" customHeight="1" x14ac:dyDescent="0.2">
      <c r="A16" s="306" t="s">
        <v>232</v>
      </c>
      <c r="B16" s="307"/>
      <c r="C16" s="308"/>
      <c r="D16" s="113">
        <v>5.053763440860215</v>
      </c>
      <c r="E16" s="115">
        <v>94</v>
      </c>
      <c r="F16" s="114">
        <v>67</v>
      </c>
      <c r="G16" s="114">
        <v>103</v>
      </c>
      <c r="H16" s="114">
        <v>64</v>
      </c>
      <c r="I16" s="140">
        <v>81</v>
      </c>
      <c r="J16" s="115">
        <v>13</v>
      </c>
      <c r="K16" s="116">
        <v>16.049382716049383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2.6881720430107525</v>
      </c>
      <c r="E18" s="115">
        <v>50</v>
      </c>
      <c r="F18" s="114">
        <v>27</v>
      </c>
      <c r="G18" s="114">
        <v>90</v>
      </c>
      <c r="H18" s="114">
        <v>65</v>
      </c>
      <c r="I18" s="140">
        <v>49</v>
      </c>
      <c r="J18" s="115">
        <v>1</v>
      </c>
      <c r="K18" s="116">
        <v>2.0408163265306123</v>
      </c>
    </row>
    <row r="19" spans="1:11" ht="14.1" customHeight="1" x14ac:dyDescent="0.2">
      <c r="A19" s="306" t="s">
        <v>235</v>
      </c>
      <c r="B19" s="307" t="s">
        <v>236</v>
      </c>
      <c r="C19" s="308"/>
      <c r="D19" s="113">
        <v>2.150537634408602</v>
      </c>
      <c r="E19" s="115">
        <v>40</v>
      </c>
      <c r="F19" s="114">
        <v>21</v>
      </c>
      <c r="G19" s="114">
        <v>77</v>
      </c>
      <c r="H19" s="114">
        <v>51</v>
      </c>
      <c r="I19" s="140">
        <v>40</v>
      </c>
      <c r="J19" s="115">
        <v>0</v>
      </c>
      <c r="K19" s="116">
        <v>0</v>
      </c>
    </row>
    <row r="20" spans="1:11" ht="14.1" customHeight="1" x14ac:dyDescent="0.2">
      <c r="A20" s="306">
        <v>12</v>
      </c>
      <c r="B20" s="307" t="s">
        <v>237</v>
      </c>
      <c r="C20" s="308"/>
      <c r="D20" s="113">
        <v>3.225806451612903</v>
      </c>
      <c r="E20" s="115">
        <v>60</v>
      </c>
      <c r="F20" s="114">
        <v>22</v>
      </c>
      <c r="G20" s="114">
        <v>35</v>
      </c>
      <c r="H20" s="114">
        <v>47</v>
      </c>
      <c r="I20" s="140">
        <v>54</v>
      </c>
      <c r="J20" s="115">
        <v>6</v>
      </c>
      <c r="K20" s="116">
        <v>11.111111111111111</v>
      </c>
    </row>
    <row r="21" spans="1:11" ht="14.1" customHeight="1" x14ac:dyDescent="0.2">
      <c r="A21" s="306">
        <v>21</v>
      </c>
      <c r="B21" s="307" t="s">
        <v>238</v>
      </c>
      <c r="C21" s="308"/>
      <c r="D21" s="113">
        <v>0.43010752688172044</v>
      </c>
      <c r="E21" s="115">
        <v>8</v>
      </c>
      <c r="F21" s="114" t="s">
        <v>513</v>
      </c>
      <c r="G21" s="114">
        <v>6</v>
      </c>
      <c r="H21" s="114">
        <v>9</v>
      </c>
      <c r="I21" s="140">
        <v>29</v>
      </c>
      <c r="J21" s="115">
        <v>-21</v>
      </c>
      <c r="K21" s="116">
        <v>-72.41379310344827</v>
      </c>
    </row>
    <row r="22" spans="1:11" ht="14.1" customHeight="1" x14ac:dyDescent="0.2">
      <c r="A22" s="306">
        <v>22</v>
      </c>
      <c r="B22" s="307" t="s">
        <v>239</v>
      </c>
      <c r="C22" s="308"/>
      <c r="D22" s="113">
        <v>0.69892473118279574</v>
      </c>
      <c r="E22" s="115">
        <v>13</v>
      </c>
      <c r="F22" s="114">
        <v>18</v>
      </c>
      <c r="G22" s="114">
        <v>69</v>
      </c>
      <c r="H22" s="114">
        <v>30</v>
      </c>
      <c r="I22" s="140">
        <v>52</v>
      </c>
      <c r="J22" s="115">
        <v>-39</v>
      </c>
      <c r="K22" s="116">
        <v>-75</v>
      </c>
    </row>
    <row r="23" spans="1:11" ht="14.1" customHeight="1" x14ac:dyDescent="0.2">
      <c r="A23" s="306">
        <v>23</v>
      </c>
      <c r="B23" s="307" t="s">
        <v>240</v>
      </c>
      <c r="C23" s="308"/>
      <c r="D23" s="113">
        <v>0</v>
      </c>
      <c r="E23" s="115">
        <v>0</v>
      </c>
      <c r="F23" s="114" t="s">
        <v>513</v>
      </c>
      <c r="G23" s="114">
        <v>5</v>
      </c>
      <c r="H23" s="114" t="s">
        <v>513</v>
      </c>
      <c r="I23" s="140">
        <v>0</v>
      </c>
      <c r="J23" s="115">
        <v>0</v>
      </c>
      <c r="K23" s="116">
        <v>0</v>
      </c>
    </row>
    <row r="24" spans="1:11" ht="14.1" customHeight="1" x14ac:dyDescent="0.2">
      <c r="A24" s="306">
        <v>24</v>
      </c>
      <c r="B24" s="307" t="s">
        <v>241</v>
      </c>
      <c r="C24" s="308"/>
      <c r="D24" s="113">
        <v>0.80645161290322576</v>
      </c>
      <c r="E24" s="115">
        <v>15</v>
      </c>
      <c r="F24" s="114">
        <v>5</v>
      </c>
      <c r="G24" s="114">
        <v>23</v>
      </c>
      <c r="H24" s="114">
        <v>16</v>
      </c>
      <c r="I24" s="140">
        <v>21</v>
      </c>
      <c r="J24" s="115">
        <v>-6</v>
      </c>
      <c r="K24" s="116">
        <v>-28.571428571428573</v>
      </c>
    </row>
    <row r="25" spans="1:11" ht="14.1" customHeight="1" x14ac:dyDescent="0.2">
      <c r="A25" s="306">
        <v>25</v>
      </c>
      <c r="B25" s="307" t="s">
        <v>242</v>
      </c>
      <c r="C25" s="308"/>
      <c r="D25" s="113">
        <v>2.795698924731183</v>
      </c>
      <c r="E25" s="115">
        <v>52</v>
      </c>
      <c r="F25" s="114">
        <v>12</v>
      </c>
      <c r="G25" s="114">
        <v>54</v>
      </c>
      <c r="H25" s="114">
        <v>33</v>
      </c>
      <c r="I25" s="140">
        <v>62</v>
      </c>
      <c r="J25" s="115">
        <v>-10</v>
      </c>
      <c r="K25" s="116">
        <v>-16.129032258064516</v>
      </c>
    </row>
    <row r="26" spans="1:11" ht="14.1" customHeight="1" x14ac:dyDescent="0.2">
      <c r="A26" s="306">
        <v>26</v>
      </c>
      <c r="B26" s="307" t="s">
        <v>243</v>
      </c>
      <c r="C26" s="308"/>
      <c r="D26" s="113">
        <v>1.7741935483870968</v>
      </c>
      <c r="E26" s="115">
        <v>33</v>
      </c>
      <c r="F26" s="114">
        <v>14</v>
      </c>
      <c r="G26" s="114">
        <v>64</v>
      </c>
      <c r="H26" s="114">
        <v>36</v>
      </c>
      <c r="I26" s="140">
        <v>31</v>
      </c>
      <c r="J26" s="115">
        <v>2</v>
      </c>
      <c r="K26" s="116">
        <v>6.4516129032258061</v>
      </c>
    </row>
    <row r="27" spans="1:11" ht="14.1" customHeight="1" x14ac:dyDescent="0.2">
      <c r="A27" s="306">
        <v>27</v>
      </c>
      <c r="B27" s="307" t="s">
        <v>244</v>
      </c>
      <c r="C27" s="308"/>
      <c r="D27" s="113">
        <v>0.69892473118279574</v>
      </c>
      <c r="E27" s="115">
        <v>13</v>
      </c>
      <c r="F27" s="114">
        <v>10</v>
      </c>
      <c r="G27" s="114">
        <v>9</v>
      </c>
      <c r="H27" s="114">
        <v>10</v>
      </c>
      <c r="I27" s="140">
        <v>11</v>
      </c>
      <c r="J27" s="115">
        <v>2</v>
      </c>
      <c r="K27" s="116">
        <v>18.181818181818183</v>
      </c>
    </row>
    <row r="28" spans="1:11" ht="14.1" customHeight="1" x14ac:dyDescent="0.2">
      <c r="A28" s="306">
        <v>28</v>
      </c>
      <c r="B28" s="307" t="s">
        <v>245</v>
      </c>
      <c r="C28" s="308"/>
      <c r="D28" s="113">
        <v>0.16129032258064516</v>
      </c>
      <c r="E28" s="115">
        <v>3</v>
      </c>
      <c r="F28" s="114">
        <v>6</v>
      </c>
      <c r="G28" s="114" t="s">
        <v>513</v>
      </c>
      <c r="H28" s="114">
        <v>5</v>
      </c>
      <c r="I28" s="140">
        <v>4</v>
      </c>
      <c r="J28" s="115">
        <v>-1</v>
      </c>
      <c r="K28" s="116">
        <v>-25</v>
      </c>
    </row>
    <row r="29" spans="1:11" ht="14.1" customHeight="1" x14ac:dyDescent="0.2">
      <c r="A29" s="306">
        <v>29</v>
      </c>
      <c r="B29" s="307" t="s">
        <v>246</v>
      </c>
      <c r="C29" s="308"/>
      <c r="D29" s="113">
        <v>7.795698924731183</v>
      </c>
      <c r="E29" s="115">
        <v>145</v>
      </c>
      <c r="F29" s="114">
        <v>60</v>
      </c>
      <c r="G29" s="114">
        <v>88</v>
      </c>
      <c r="H29" s="114">
        <v>183</v>
      </c>
      <c r="I29" s="140">
        <v>183</v>
      </c>
      <c r="J29" s="115">
        <v>-38</v>
      </c>
      <c r="K29" s="116">
        <v>-20.765027322404372</v>
      </c>
    </row>
    <row r="30" spans="1:11" ht="14.1" customHeight="1" x14ac:dyDescent="0.2">
      <c r="A30" s="306" t="s">
        <v>247</v>
      </c>
      <c r="B30" s="307" t="s">
        <v>248</v>
      </c>
      <c r="C30" s="308"/>
      <c r="D30" s="113" t="s">
        <v>513</v>
      </c>
      <c r="E30" s="115" t="s">
        <v>513</v>
      </c>
      <c r="F30" s="114">
        <v>4</v>
      </c>
      <c r="G30" s="114">
        <v>10</v>
      </c>
      <c r="H30" s="114">
        <v>18</v>
      </c>
      <c r="I30" s="140" t="s">
        <v>513</v>
      </c>
      <c r="J30" s="115" t="s">
        <v>513</v>
      </c>
      <c r="K30" s="116" t="s">
        <v>513</v>
      </c>
    </row>
    <row r="31" spans="1:11" ht="14.1" customHeight="1" x14ac:dyDescent="0.2">
      <c r="A31" s="306" t="s">
        <v>249</v>
      </c>
      <c r="B31" s="307" t="s">
        <v>250</v>
      </c>
      <c r="C31" s="308"/>
      <c r="D31" s="113">
        <v>6.397849462365591</v>
      </c>
      <c r="E31" s="115">
        <v>119</v>
      </c>
      <c r="F31" s="114">
        <v>56</v>
      </c>
      <c r="G31" s="114">
        <v>78</v>
      </c>
      <c r="H31" s="114">
        <v>165</v>
      </c>
      <c r="I31" s="140">
        <v>156</v>
      </c>
      <c r="J31" s="115">
        <v>-37</v>
      </c>
      <c r="K31" s="116">
        <v>-23.717948717948719</v>
      </c>
    </row>
    <row r="32" spans="1:11" ht="14.1" customHeight="1" x14ac:dyDescent="0.2">
      <c r="A32" s="306">
        <v>31</v>
      </c>
      <c r="B32" s="307" t="s">
        <v>251</v>
      </c>
      <c r="C32" s="308"/>
      <c r="D32" s="113">
        <v>0.16129032258064516</v>
      </c>
      <c r="E32" s="115">
        <v>3</v>
      </c>
      <c r="F32" s="114">
        <v>3</v>
      </c>
      <c r="G32" s="114">
        <v>5</v>
      </c>
      <c r="H32" s="114">
        <v>4</v>
      </c>
      <c r="I32" s="140">
        <v>3</v>
      </c>
      <c r="J32" s="115">
        <v>0</v>
      </c>
      <c r="K32" s="116">
        <v>0</v>
      </c>
    </row>
    <row r="33" spans="1:11" ht="14.1" customHeight="1" x14ac:dyDescent="0.2">
      <c r="A33" s="306">
        <v>32</v>
      </c>
      <c r="B33" s="307" t="s">
        <v>252</v>
      </c>
      <c r="C33" s="308"/>
      <c r="D33" s="113">
        <v>5.053763440860215</v>
      </c>
      <c r="E33" s="115">
        <v>94</v>
      </c>
      <c r="F33" s="114">
        <v>29</v>
      </c>
      <c r="G33" s="114">
        <v>75</v>
      </c>
      <c r="H33" s="114">
        <v>87</v>
      </c>
      <c r="I33" s="140">
        <v>90</v>
      </c>
      <c r="J33" s="115">
        <v>4</v>
      </c>
      <c r="K33" s="116">
        <v>4.4444444444444446</v>
      </c>
    </row>
    <row r="34" spans="1:11" ht="14.1" customHeight="1" x14ac:dyDescent="0.2">
      <c r="A34" s="306">
        <v>33</v>
      </c>
      <c r="B34" s="307" t="s">
        <v>253</v>
      </c>
      <c r="C34" s="308"/>
      <c r="D34" s="113">
        <v>1.2903225806451613</v>
      </c>
      <c r="E34" s="115">
        <v>24</v>
      </c>
      <c r="F34" s="114">
        <v>13</v>
      </c>
      <c r="G34" s="114">
        <v>35</v>
      </c>
      <c r="H34" s="114">
        <v>23</v>
      </c>
      <c r="I34" s="140">
        <v>14</v>
      </c>
      <c r="J34" s="115">
        <v>10</v>
      </c>
      <c r="K34" s="116">
        <v>71.428571428571431</v>
      </c>
    </row>
    <row r="35" spans="1:11" ht="14.1" customHeight="1" x14ac:dyDescent="0.2">
      <c r="A35" s="306">
        <v>34</v>
      </c>
      <c r="B35" s="307" t="s">
        <v>254</v>
      </c>
      <c r="C35" s="308"/>
      <c r="D35" s="113">
        <v>4.139784946236559</v>
      </c>
      <c r="E35" s="115">
        <v>77</v>
      </c>
      <c r="F35" s="114">
        <v>22</v>
      </c>
      <c r="G35" s="114">
        <v>56</v>
      </c>
      <c r="H35" s="114">
        <v>70</v>
      </c>
      <c r="I35" s="140">
        <v>74</v>
      </c>
      <c r="J35" s="115">
        <v>3</v>
      </c>
      <c r="K35" s="116">
        <v>4.0540540540540544</v>
      </c>
    </row>
    <row r="36" spans="1:11" ht="14.1" customHeight="1" x14ac:dyDescent="0.2">
      <c r="A36" s="306">
        <v>41</v>
      </c>
      <c r="B36" s="307" t="s">
        <v>255</v>
      </c>
      <c r="C36" s="308"/>
      <c r="D36" s="113">
        <v>1.3440860215053763</v>
      </c>
      <c r="E36" s="115">
        <v>25</v>
      </c>
      <c r="F36" s="114">
        <v>18</v>
      </c>
      <c r="G36" s="114">
        <v>22</v>
      </c>
      <c r="H36" s="114">
        <v>14</v>
      </c>
      <c r="I36" s="140">
        <v>13</v>
      </c>
      <c r="J36" s="115">
        <v>12</v>
      </c>
      <c r="K36" s="116">
        <v>92.307692307692307</v>
      </c>
    </row>
    <row r="37" spans="1:11" ht="14.1" customHeight="1" x14ac:dyDescent="0.2">
      <c r="A37" s="306">
        <v>42</v>
      </c>
      <c r="B37" s="307" t="s">
        <v>256</v>
      </c>
      <c r="C37" s="308"/>
      <c r="D37" s="113" t="s">
        <v>513</v>
      </c>
      <c r="E37" s="115" t="s">
        <v>513</v>
      </c>
      <c r="F37" s="114" t="s">
        <v>513</v>
      </c>
      <c r="G37" s="114">
        <v>0</v>
      </c>
      <c r="H37" s="114">
        <v>0</v>
      </c>
      <c r="I37" s="140" t="s">
        <v>513</v>
      </c>
      <c r="J37" s="115" t="s">
        <v>513</v>
      </c>
      <c r="K37" s="116" t="s">
        <v>513</v>
      </c>
    </row>
    <row r="38" spans="1:11" ht="14.1" customHeight="1" x14ac:dyDescent="0.2">
      <c r="A38" s="306">
        <v>43</v>
      </c>
      <c r="B38" s="307" t="s">
        <v>257</v>
      </c>
      <c r="C38" s="308"/>
      <c r="D38" s="113">
        <v>0.37634408602150538</v>
      </c>
      <c r="E38" s="115">
        <v>7</v>
      </c>
      <c r="F38" s="114">
        <v>0</v>
      </c>
      <c r="G38" s="114">
        <v>8</v>
      </c>
      <c r="H38" s="114">
        <v>4</v>
      </c>
      <c r="I38" s="140">
        <v>4</v>
      </c>
      <c r="J38" s="115">
        <v>3</v>
      </c>
      <c r="K38" s="116">
        <v>75</v>
      </c>
    </row>
    <row r="39" spans="1:11" ht="14.1" customHeight="1" x14ac:dyDescent="0.2">
      <c r="A39" s="306">
        <v>51</v>
      </c>
      <c r="B39" s="307" t="s">
        <v>258</v>
      </c>
      <c r="C39" s="308"/>
      <c r="D39" s="113">
        <v>5.053763440860215</v>
      </c>
      <c r="E39" s="115">
        <v>94</v>
      </c>
      <c r="F39" s="114">
        <v>49</v>
      </c>
      <c r="G39" s="114">
        <v>114</v>
      </c>
      <c r="H39" s="114">
        <v>66</v>
      </c>
      <c r="I39" s="140">
        <v>103</v>
      </c>
      <c r="J39" s="115">
        <v>-9</v>
      </c>
      <c r="K39" s="116">
        <v>-8.7378640776699026</v>
      </c>
    </row>
    <row r="40" spans="1:11" ht="14.1" customHeight="1" x14ac:dyDescent="0.2">
      <c r="A40" s="306" t="s">
        <v>259</v>
      </c>
      <c r="B40" s="307" t="s">
        <v>260</v>
      </c>
      <c r="C40" s="308"/>
      <c r="D40" s="113">
        <v>4.623655913978495</v>
      </c>
      <c r="E40" s="115">
        <v>86</v>
      </c>
      <c r="F40" s="114">
        <v>48</v>
      </c>
      <c r="G40" s="114">
        <v>110</v>
      </c>
      <c r="H40" s="114">
        <v>56</v>
      </c>
      <c r="I40" s="140">
        <v>93</v>
      </c>
      <c r="J40" s="115">
        <v>-7</v>
      </c>
      <c r="K40" s="116">
        <v>-7.5268817204301079</v>
      </c>
    </row>
    <row r="41" spans="1:11" ht="14.1" customHeight="1" x14ac:dyDescent="0.2">
      <c r="A41" s="306"/>
      <c r="B41" s="307" t="s">
        <v>261</v>
      </c>
      <c r="C41" s="308"/>
      <c r="D41" s="113">
        <v>3.064516129032258</v>
      </c>
      <c r="E41" s="115">
        <v>57</v>
      </c>
      <c r="F41" s="114">
        <v>26</v>
      </c>
      <c r="G41" s="114">
        <v>76</v>
      </c>
      <c r="H41" s="114">
        <v>40</v>
      </c>
      <c r="I41" s="140">
        <v>53</v>
      </c>
      <c r="J41" s="115">
        <v>4</v>
      </c>
      <c r="K41" s="116">
        <v>7.5471698113207548</v>
      </c>
    </row>
    <row r="42" spans="1:11" ht="14.1" customHeight="1" x14ac:dyDescent="0.2">
      <c r="A42" s="306">
        <v>52</v>
      </c>
      <c r="B42" s="307" t="s">
        <v>262</v>
      </c>
      <c r="C42" s="308"/>
      <c r="D42" s="113">
        <v>5.053763440860215</v>
      </c>
      <c r="E42" s="115">
        <v>94</v>
      </c>
      <c r="F42" s="114">
        <v>47</v>
      </c>
      <c r="G42" s="114">
        <v>93</v>
      </c>
      <c r="H42" s="114">
        <v>52</v>
      </c>
      <c r="I42" s="140">
        <v>64</v>
      </c>
      <c r="J42" s="115">
        <v>30</v>
      </c>
      <c r="K42" s="116">
        <v>46.875</v>
      </c>
    </row>
    <row r="43" spans="1:11" ht="14.1" customHeight="1" x14ac:dyDescent="0.2">
      <c r="A43" s="306" t="s">
        <v>263</v>
      </c>
      <c r="B43" s="307" t="s">
        <v>264</v>
      </c>
      <c r="C43" s="308"/>
      <c r="D43" s="113">
        <v>4.623655913978495</v>
      </c>
      <c r="E43" s="115">
        <v>86</v>
      </c>
      <c r="F43" s="114">
        <v>40</v>
      </c>
      <c r="G43" s="114">
        <v>80</v>
      </c>
      <c r="H43" s="114">
        <v>39</v>
      </c>
      <c r="I43" s="140">
        <v>55</v>
      </c>
      <c r="J43" s="115">
        <v>31</v>
      </c>
      <c r="K43" s="116">
        <v>56.363636363636367</v>
      </c>
    </row>
    <row r="44" spans="1:11" ht="14.1" customHeight="1" x14ac:dyDescent="0.2">
      <c r="A44" s="306">
        <v>53</v>
      </c>
      <c r="B44" s="307" t="s">
        <v>265</v>
      </c>
      <c r="C44" s="308"/>
      <c r="D44" s="113">
        <v>0.32258064516129031</v>
      </c>
      <c r="E44" s="115">
        <v>6</v>
      </c>
      <c r="F44" s="114">
        <v>36</v>
      </c>
      <c r="G44" s="114">
        <v>29</v>
      </c>
      <c r="H44" s="114">
        <v>10</v>
      </c>
      <c r="I44" s="140">
        <v>18</v>
      </c>
      <c r="J44" s="115">
        <v>-12</v>
      </c>
      <c r="K44" s="116">
        <v>-66.666666666666671</v>
      </c>
    </row>
    <row r="45" spans="1:11" ht="14.1" customHeight="1" x14ac:dyDescent="0.2">
      <c r="A45" s="306" t="s">
        <v>266</v>
      </c>
      <c r="B45" s="307" t="s">
        <v>267</v>
      </c>
      <c r="C45" s="308"/>
      <c r="D45" s="113">
        <v>0.32258064516129031</v>
      </c>
      <c r="E45" s="115">
        <v>6</v>
      </c>
      <c r="F45" s="114">
        <v>36</v>
      </c>
      <c r="G45" s="114">
        <v>29</v>
      </c>
      <c r="H45" s="114">
        <v>10</v>
      </c>
      <c r="I45" s="140">
        <v>18</v>
      </c>
      <c r="J45" s="115">
        <v>-12</v>
      </c>
      <c r="K45" s="116">
        <v>-66.666666666666671</v>
      </c>
    </row>
    <row r="46" spans="1:11" ht="14.1" customHeight="1" x14ac:dyDescent="0.2">
      <c r="A46" s="306">
        <v>54</v>
      </c>
      <c r="B46" s="307" t="s">
        <v>268</v>
      </c>
      <c r="C46" s="308"/>
      <c r="D46" s="113">
        <v>7.4731182795698921</v>
      </c>
      <c r="E46" s="115">
        <v>139</v>
      </c>
      <c r="F46" s="114">
        <v>79</v>
      </c>
      <c r="G46" s="114">
        <v>92</v>
      </c>
      <c r="H46" s="114">
        <v>186</v>
      </c>
      <c r="I46" s="140">
        <v>123</v>
      </c>
      <c r="J46" s="115">
        <v>16</v>
      </c>
      <c r="K46" s="116">
        <v>13.008130081300813</v>
      </c>
    </row>
    <row r="47" spans="1:11" ht="14.1" customHeight="1" x14ac:dyDescent="0.2">
      <c r="A47" s="306">
        <v>61</v>
      </c>
      <c r="B47" s="307" t="s">
        <v>269</v>
      </c>
      <c r="C47" s="308"/>
      <c r="D47" s="113">
        <v>0.26881720430107525</v>
      </c>
      <c r="E47" s="115">
        <v>5</v>
      </c>
      <c r="F47" s="114" t="s">
        <v>513</v>
      </c>
      <c r="G47" s="114">
        <v>12</v>
      </c>
      <c r="H47" s="114">
        <v>12</v>
      </c>
      <c r="I47" s="140">
        <v>19</v>
      </c>
      <c r="J47" s="115">
        <v>-14</v>
      </c>
      <c r="K47" s="116">
        <v>-73.684210526315795</v>
      </c>
    </row>
    <row r="48" spans="1:11" ht="14.1" customHeight="1" x14ac:dyDescent="0.2">
      <c r="A48" s="306">
        <v>62</v>
      </c>
      <c r="B48" s="307" t="s">
        <v>270</v>
      </c>
      <c r="C48" s="308"/>
      <c r="D48" s="113">
        <v>12.204301075268818</v>
      </c>
      <c r="E48" s="115">
        <v>227</v>
      </c>
      <c r="F48" s="114">
        <v>88</v>
      </c>
      <c r="G48" s="114">
        <v>195</v>
      </c>
      <c r="H48" s="114">
        <v>274</v>
      </c>
      <c r="I48" s="140">
        <v>237</v>
      </c>
      <c r="J48" s="115">
        <v>-10</v>
      </c>
      <c r="K48" s="116">
        <v>-4.2194092827004219</v>
      </c>
    </row>
    <row r="49" spans="1:11" ht="14.1" customHeight="1" x14ac:dyDescent="0.2">
      <c r="A49" s="306">
        <v>63</v>
      </c>
      <c r="B49" s="307" t="s">
        <v>271</v>
      </c>
      <c r="C49" s="308"/>
      <c r="D49" s="113">
        <v>13.225806451612904</v>
      </c>
      <c r="E49" s="115">
        <v>246</v>
      </c>
      <c r="F49" s="114">
        <v>102</v>
      </c>
      <c r="G49" s="114">
        <v>168</v>
      </c>
      <c r="H49" s="114">
        <v>325</v>
      </c>
      <c r="I49" s="140">
        <v>262</v>
      </c>
      <c r="J49" s="115">
        <v>-16</v>
      </c>
      <c r="K49" s="116">
        <v>-6.106870229007634</v>
      </c>
    </row>
    <row r="50" spans="1:11" ht="14.1" customHeight="1" x14ac:dyDescent="0.2">
      <c r="A50" s="306" t="s">
        <v>272</v>
      </c>
      <c r="B50" s="307" t="s">
        <v>273</v>
      </c>
      <c r="C50" s="308"/>
      <c r="D50" s="113">
        <v>4.032258064516129</v>
      </c>
      <c r="E50" s="115">
        <v>75</v>
      </c>
      <c r="F50" s="114">
        <v>23</v>
      </c>
      <c r="G50" s="114">
        <v>28</v>
      </c>
      <c r="H50" s="114">
        <v>79</v>
      </c>
      <c r="I50" s="140">
        <v>88</v>
      </c>
      <c r="J50" s="115">
        <v>-13</v>
      </c>
      <c r="K50" s="116">
        <v>-14.772727272727273</v>
      </c>
    </row>
    <row r="51" spans="1:11" ht="14.1" customHeight="1" x14ac:dyDescent="0.2">
      <c r="A51" s="306" t="s">
        <v>274</v>
      </c>
      <c r="B51" s="307" t="s">
        <v>275</v>
      </c>
      <c r="C51" s="308"/>
      <c r="D51" s="113">
        <v>8.7096774193548381</v>
      </c>
      <c r="E51" s="115">
        <v>162</v>
      </c>
      <c r="F51" s="114">
        <v>78</v>
      </c>
      <c r="G51" s="114">
        <v>124</v>
      </c>
      <c r="H51" s="114">
        <v>228</v>
      </c>
      <c r="I51" s="140">
        <v>169</v>
      </c>
      <c r="J51" s="115">
        <v>-7</v>
      </c>
      <c r="K51" s="116">
        <v>-4.1420118343195265</v>
      </c>
    </row>
    <row r="52" spans="1:11" ht="14.1" customHeight="1" x14ac:dyDescent="0.2">
      <c r="A52" s="306">
        <v>71</v>
      </c>
      <c r="B52" s="307" t="s">
        <v>276</v>
      </c>
      <c r="C52" s="308"/>
      <c r="D52" s="113">
        <v>5.43010752688172</v>
      </c>
      <c r="E52" s="115">
        <v>101</v>
      </c>
      <c r="F52" s="114">
        <v>41</v>
      </c>
      <c r="G52" s="114">
        <v>94</v>
      </c>
      <c r="H52" s="114">
        <v>100</v>
      </c>
      <c r="I52" s="140">
        <v>80</v>
      </c>
      <c r="J52" s="115">
        <v>21</v>
      </c>
      <c r="K52" s="116">
        <v>26.25</v>
      </c>
    </row>
    <row r="53" spans="1:11" ht="14.1" customHeight="1" x14ac:dyDescent="0.2">
      <c r="A53" s="306" t="s">
        <v>277</v>
      </c>
      <c r="B53" s="307" t="s">
        <v>278</v>
      </c>
      <c r="C53" s="308"/>
      <c r="D53" s="113">
        <v>1.2903225806451613</v>
      </c>
      <c r="E53" s="115">
        <v>24</v>
      </c>
      <c r="F53" s="114">
        <v>9</v>
      </c>
      <c r="G53" s="114">
        <v>24</v>
      </c>
      <c r="H53" s="114">
        <v>27</v>
      </c>
      <c r="I53" s="140">
        <v>20</v>
      </c>
      <c r="J53" s="115">
        <v>4</v>
      </c>
      <c r="K53" s="116">
        <v>20</v>
      </c>
    </row>
    <row r="54" spans="1:11" ht="14.1" customHeight="1" x14ac:dyDescent="0.2">
      <c r="A54" s="306" t="s">
        <v>279</v>
      </c>
      <c r="B54" s="307" t="s">
        <v>280</v>
      </c>
      <c r="C54" s="308"/>
      <c r="D54" s="113">
        <v>3.7096774193548385</v>
      </c>
      <c r="E54" s="115">
        <v>69</v>
      </c>
      <c r="F54" s="114">
        <v>30</v>
      </c>
      <c r="G54" s="114">
        <v>67</v>
      </c>
      <c r="H54" s="114">
        <v>67</v>
      </c>
      <c r="I54" s="140">
        <v>47</v>
      </c>
      <c r="J54" s="115">
        <v>22</v>
      </c>
      <c r="K54" s="116">
        <v>46.808510638297875</v>
      </c>
    </row>
    <row r="55" spans="1:11" ht="14.1" customHeight="1" x14ac:dyDescent="0.2">
      <c r="A55" s="306">
        <v>72</v>
      </c>
      <c r="B55" s="307" t="s">
        <v>281</v>
      </c>
      <c r="C55" s="308"/>
      <c r="D55" s="113">
        <v>0.86021505376344087</v>
      </c>
      <c r="E55" s="115">
        <v>16</v>
      </c>
      <c r="F55" s="114">
        <v>13</v>
      </c>
      <c r="G55" s="114">
        <v>38</v>
      </c>
      <c r="H55" s="114">
        <v>10</v>
      </c>
      <c r="I55" s="140">
        <v>32</v>
      </c>
      <c r="J55" s="115">
        <v>-16</v>
      </c>
      <c r="K55" s="116">
        <v>-50</v>
      </c>
    </row>
    <row r="56" spans="1:11" ht="14.1" customHeight="1" x14ac:dyDescent="0.2">
      <c r="A56" s="306" t="s">
        <v>282</v>
      </c>
      <c r="B56" s="307" t="s">
        <v>283</v>
      </c>
      <c r="C56" s="308"/>
      <c r="D56" s="113">
        <v>0.43010752688172044</v>
      </c>
      <c r="E56" s="115">
        <v>8</v>
      </c>
      <c r="F56" s="114">
        <v>6</v>
      </c>
      <c r="G56" s="114">
        <v>16</v>
      </c>
      <c r="H56" s="114" t="s">
        <v>513</v>
      </c>
      <c r="I56" s="140">
        <v>11</v>
      </c>
      <c r="J56" s="115">
        <v>-3</v>
      </c>
      <c r="K56" s="116">
        <v>-27.272727272727273</v>
      </c>
    </row>
    <row r="57" spans="1:11" ht="14.1" customHeight="1" x14ac:dyDescent="0.2">
      <c r="A57" s="306" t="s">
        <v>284</v>
      </c>
      <c r="B57" s="307" t="s">
        <v>285</v>
      </c>
      <c r="C57" s="308"/>
      <c r="D57" s="113">
        <v>0.26881720430107525</v>
      </c>
      <c r="E57" s="115">
        <v>5</v>
      </c>
      <c r="F57" s="114" t="s">
        <v>513</v>
      </c>
      <c r="G57" s="114">
        <v>5</v>
      </c>
      <c r="H57" s="114" t="s">
        <v>513</v>
      </c>
      <c r="I57" s="140">
        <v>8</v>
      </c>
      <c r="J57" s="115">
        <v>-3</v>
      </c>
      <c r="K57" s="116">
        <v>-37.5</v>
      </c>
    </row>
    <row r="58" spans="1:11" ht="14.1" customHeight="1" x14ac:dyDescent="0.2">
      <c r="A58" s="306">
        <v>73</v>
      </c>
      <c r="B58" s="307" t="s">
        <v>286</v>
      </c>
      <c r="C58" s="308"/>
      <c r="D58" s="113">
        <v>0.64516129032258063</v>
      </c>
      <c r="E58" s="115">
        <v>12</v>
      </c>
      <c r="F58" s="114">
        <v>14</v>
      </c>
      <c r="G58" s="114">
        <v>33</v>
      </c>
      <c r="H58" s="114">
        <v>22</v>
      </c>
      <c r="I58" s="140">
        <v>22</v>
      </c>
      <c r="J58" s="115">
        <v>-10</v>
      </c>
      <c r="K58" s="116">
        <v>-45.454545454545453</v>
      </c>
    </row>
    <row r="59" spans="1:11" ht="14.1" customHeight="1" x14ac:dyDescent="0.2">
      <c r="A59" s="306" t="s">
        <v>287</v>
      </c>
      <c r="B59" s="307" t="s">
        <v>288</v>
      </c>
      <c r="C59" s="308"/>
      <c r="D59" s="113">
        <v>0.5376344086021505</v>
      </c>
      <c r="E59" s="115">
        <v>10</v>
      </c>
      <c r="F59" s="114">
        <v>10</v>
      </c>
      <c r="G59" s="114">
        <v>27</v>
      </c>
      <c r="H59" s="114">
        <v>18</v>
      </c>
      <c r="I59" s="140">
        <v>14</v>
      </c>
      <c r="J59" s="115">
        <v>-4</v>
      </c>
      <c r="K59" s="116">
        <v>-28.571428571428573</v>
      </c>
    </row>
    <row r="60" spans="1:11" ht="14.1" customHeight="1" x14ac:dyDescent="0.2">
      <c r="A60" s="306">
        <v>81</v>
      </c>
      <c r="B60" s="307" t="s">
        <v>289</v>
      </c>
      <c r="C60" s="308"/>
      <c r="D60" s="113">
        <v>5.860215053763441</v>
      </c>
      <c r="E60" s="115">
        <v>109</v>
      </c>
      <c r="F60" s="114">
        <v>98</v>
      </c>
      <c r="G60" s="114">
        <v>142</v>
      </c>
      <c r="H60" s="114">
        <v>161</v>
      </c>
      <c r="I60" s="140">
        <v>90</v>
      </c>
      <c r="J60" s="115">
        <v>19</v>
      </c>
      <c r="K60" s="116">
        <v>21.111111111111111</v>
      </c>
    </row>
    <row r="61" spans="1:11" ht="14.1" customHeight="1" x14ac:dyDescent="0.2">
      <c r="A61" s="306" t="s">
        <v>290</v>
      </c>
      <c r="B61" s="307" t="s">
        <v>291</v>
      </c>
      <c r="C61" s="308"/>
      <c r="D61" s="113">
        <v>1.7741935483870968</v>
      </c>
      <c r="E61" s="115">
        <v>33</v>
      </c>
      <c r="F61" s="114">
        <v>25</v>
      </c>
      <c r="G61" s="114">
        <v>38</v>
      </c>
      <c r="H61" s="114">
        <v>25</v>
      </c>
      <c r="I61" s="140">
        <v>19</v>
      </c>
      <c r="J61" s="115">
        <v>14</v>
      </c>
      <c r="K61" s="116">
        <v>73.684210526315795</v>
      </c>
    </row>
    <row r="62" spans="1:11" ht="14.1" customHeight="1" x14ac:dyDescent="0.2">
      <c r="A62" s="306" t="s">
        <v>292</v>
      </c>
      <c r="B62" s="307" t="s">
        <v>293</v>
      </c>
      <c r="C62" s="308"/>
      <c r="D62" s="113">
        <v>2.6881720430107525</v>
      </c>
      <c r="E62" s="115">
        <v>50</v>
      </c>
      <c r="F62" s="114">
        <v>43</v>
      </c>
      <c r="G62" s="114">
        <v>82</v>
      </c>
      <c r="H62" s="114">
        <v>100</v>
      </c>
      <c r="I62" s="140">
        <v>44</v>
      </c>
      <c r="J62" s="115">
        <v>6</v>
      </c>
      <c r="K62" s="116">
        <v>13.636363636363637</v>
      </c>
    </row>
    <row r="63" spans="1:11" ht="14.1" customHeight="1" x14ac:dyDescent="0.2">
      <c r="A63" s="306"/>
      <c r="B63" s="307" t="s">
        <v>294</v>
      </c>
      <c r="C63" s="308"/>
      <c r="D63" s="113">
        <v>1.3978494623655915</v>
      </c>
      <c r="E63" s="115">
        <v>26</v>
      </c>
      <c r="F63" s="114">
        <v>24</v>
      </c>
      <c r="G63" s="114">
        <v>58</v>
      </c>
      <c r="H63" s="114">
        <v>86</v>
      </c>
      <c r="I63" s="140">
        <v>31</v>
      </c>
      <c r="J63" s="115">
        <v>-5</v>
      </c>
      <c r="K63" s="116">
        <v>-16.129032258064516</v>
      </c>
    </row>
    <row r="64" spans="1:11" ht="14.1" customHeight="1" x14ac:dyDescent="0.2">
      <c r="A64" s="306" t="s">
        <v>295</v>
      </c>
      <c r="B64" s="307" t="s">
        <v>296</v>
      </c>
      <c r="C64" s="308"/>
      <c r="D64" s="113">
        <v>0.4838709677419355</v>
      </c>
      <c r="E64" s="115">
        <v>9</v>
      </c>
      <c r="F64" s="114">
        <v>7</v>
      </c>
      <c r="G64" s="114">
        <v>6</v>
      </c>
      <c r="H64" s="114">
        <v>7</v>
      </c>
      <c r="I64" s="140">
        <v>9</v>
      </c>
      <c r="J64" s="115">
        <v>0</v>
      </c>
      <c r="K64" s="116">
        <v>0</v>
      </c>
    </row>
    <row r="65" spans="1:11" ht="14.1" customHeight="1" x14ac:dyDescent="0.2">
      <c r="A65" s="306" t="s">
        <v>297</v>
      </c>
      <c r="B65" s="307" t="s">
        <v>298</v>
      </c>
      <c r="C65" s="308"/>
      <c r="D65" s="113">
        <v>0.5376344086021505</v>
      </c>
      <c r="E65" s="115">
        <v>10</v>
      </c>
      <c r="F65" s="114">
        <v>15</v>
      </c>
      <c r="G65" s="114">
        <v>7</v>
      </c>
      <c r="H65" s="114">
        <v>15</v>
      </c>
      <c r="I65" s="140">
        <v>13</v>
      </c>
      <c r="J65" s="115">
        <v>-3</v>
      </c>
      <c r="K65" s="116">
        <v>-23.076923076923077</v>
      </c>
    </row>
    <row r="66" spans="1:11" ht="14.1" customHeight="1" x14ac:dyDescent="0.2">
      <c r="A66" s="306">
        <v>82</v>
      </c>
      <c r="B66" s="307" t="s">
        <v>299</v>
      </c>
      <c r="C66" s="308"/>
      <c r="D66" s="113">
        <v>2.5268817204301075</v>
      </c>
      <c r="E66" s="115">
        <v>47</v>
      </c>
      <c r="F66" s="114">
        <v>49</v>
      </c>
      <c r="G66" s="114">
        <v>65</v>
      </c>
      <c r="H66" s="114">
        <v>49</v>
      </c>
      <c r="I66" s="140">
        <v>47</v>
      </c>
      <c r="J66" s="115">
        <v>0</v>
      </c>
      <c r="K66" s="116">
        <v>0</v>
      </c>
    </row>
    <row r="67" spans="1:11" ht="14.1" customHeight="1" x14ac:dyDescent="0.2">
      <c r="A67" s="306" t="s">
        <v>300</v>
      </c>
      <c r="B67" s="307" t="s">
        <v>301</v>
      </c>
      <c r="C67" s="308"/>
      <c r="D67" s="113">
        <v>1.5053763440860215</v>
      </c>
      <c r="E67" s="115">
        <v>28</v>
      </c>
      <c r="F67" s="114">
        <v>32</v>
      </c>
      <c r="G67" s="114">
        <v>47</v>
      </c>
      <c r="H67" s="114">
        <v>41</v>
      </c>
      <c r="I67" s="140">
        <v>31</v>
      </c>
      <c r="J67" s="115">
        <v>-3</v>
      </c>
      <c r="K67" s="116">
        <v>-9.67741935483871</v>
      </c>
    </row>
    <row r="68" spans="1:11" ht="14.1" customHeight="1" x14ac:dyDescent="0.2">
      <c r="A68" s="306" t="s">
        <v>302</v>
      </c>
      <c r="B68" s="307" t="s">
        <v>303</v>
      </c>
      <c r="C68" s="308"/>
      <c r="D68" s="113">
        <v>0.43010752688172044</v>
      </c>
      <c r="E68" s="115">
        <v>8</v>
      </c>
      <c r="F68" s="114">
        <v>10</v>
      </c>
      <c r="G68" s="114">
        <v>11</v>
      </c>
      <c r="H68" s="114">
        <v>5</v>
      </c>
      <c r="I68" s="140">
        <v>10</v>
      </c>
      <c r="J68" s="115">
        <v>-2</v>
      </c>
      <c r="K68" s="116">
        <v>-20</v>
      </c>
    </row>
    <row r="69" spans="1:11" ht="14.1" customHeight="1" x14ac:dyDescent="0.2">
      <c r="A69" s="306">
        <v>83</v>
      </c>
      <c r="B69" s="307" t="s">
        <v>304</v>
      </c>
      <c r="C69" s="308"/>
      <c r="D69" s="113">
        <v>5.591397849462366</v>
      </c>
      <c r="E69" s="115">
        <v>104</v>
      </c>
      <c r="F69" s="114">
        <v>62</v>
      </c>
      <c r="G69" s="114">
        <v>134</v>
      </c>
      <c r="H69" s="114">
        <v>69</v>
      </c>
      <c r="I69" s="140">
        <v>85</v>
      </c>
      <c r="J69" s="115">
        <v>19</v>
      </c>
      <c r="K69" s="116">
        <v>22.352941176470587</v>
      </c>
    </row>
    <row r="70" spans="1:11" ht="14.1" customHeight="1" x14ac:dyDescent="0.2">
      <c r="A70" s="306" t="s">
        <v>305</v>
      </c>
      <c r="B70" s="307" t="s">
        <v>306</v>
      </c>
      <c r="C70" s="308"/>
      <c r="D70" s="113">
        <v>3.3870967741935485</v>
      </c>
      <c r="E70" s="115">
        <v>63</v>
      </c>
      <c r="F70" s="114">
        <v>44</v>
      </c>
      <c r="G70" s="114">
        <v>105</v>
      </c>
      <c r="H70" s="114">
        <v>42</v>
      </c>
      <c r="I70" s="140">
        <v>47</v>
      </c>
      <c r="J70" s="115">
        <v>16</v>
      </c>
      <c r="K70" s="116">
        <v>34.042553191489361</v>
      </c>
    </row>
    <row r="71" spans="1:11" ht="14.1" customHeight="1" x14ac:dyDescent="0.2">
      <c r="A71" s="306"/>
      <c r="B71" s="307" t="s">
        <v>307</v>
      </c>
      <c r="C71" s="308"/>
      <c r="D71" s="113">
        <v>2.204301075268817</v>
      </c>
      <c r="E71" s="115">
        <v>41</v>
      </c>
      <c r="F71" s="114">
        <v>23</v>
      </c>
      <c r="G71" s="114">
        <v>66</v>
      </c>
      <c r="H71" s="114">
        <v>29</v>
      </c>
      <c r="I71" s="140">
        <v>30</v>
      </c>
      <c r="J71" s="115">
        <v>11</v>
      </c>
      <c r="K71" s="116">
        <v>36.666666666666664</v>
      </c>
    </row>
    <row r="72" spans="1:11" ht="14.1" customHeight="1" x14ac:dyDescent="0.2">
      <c r="A72" s="306">
        <v>84</v>
      </c>
      <c r="B72" s="307" t="s">
        <v>308</v>
      </c>
      <c r="C72" s="308"/>
      <c r="D72" s="113">
        <v>1.1290322580645162</v>
      </c>
      <c r="E72" s="115">
        <v>21</v>
      </c>
      <c r="F72" s="114">
        <v>18</v>
      </c>
      <c r="G72" s="114">
        <v>38</v>
      </c>
      <c r="H72" s="114">
        <v>18</v>
      </c>
      <c r="I72" s="140">
        <v>12</v>
      </c>
      <c r="J72" s="115">
        <v>9</v>
      </c>
      <c r="K72" s="116">
        <v>75</v>
      </c>
    </row>
    <row r="73" spans="1:11" ht="14.1" customHeight="1" x14ac:dyDescent="0.2">
      <c r="A73" s="306" t="s">
        <v>309</v>
      </c>
      <c r="B73" s="307" t="s">
        <v>310</v>
      </c>
      <c r="C73" s="308"/>
      <c r="D73" s="113" t="s">
        <v>513</v>
      </c>
      <c r="E73" s="115" t="s">
        <v>513</v>
      </c>
      <c r="F73" s="114">
        <v>3</v>
      </c>
      <c r="G73" s="114">
        <v>7</v>
      </c>
      <c r="H73" s="114">
        <v>4</v>
      </c>
      <c r="I73" s="140" t="s">
        <v>513</v>
      </c>
      <c r="J73" s="115" t="s">
        <v>513</v>
      </c>
      <c r="K73" s="116" t="s">
        <v>513</v>
      </c>
    </row>
    <row r="74" spans="1:11" ht="14.1" customHeight="1" x14ac:dyDescent="0.2">
      <c r="A74" s="306" t="s">
        <v>311</v>
      </c>
      <c r="B74" s="307" t="s">
        <v>312</v>
      </c>
      <c r="C74" s="308"/>
      <c r="D74" s="113">
        <v>0</v>
      </c>
      <c r="E74" s="115">
        <v>0</v>
      </c>
      <c r="F74" s="114">
        <v>4</v>
      </c>
      <c r="G74" s="114">
        <v>4</v>
      </c>
      <c r="H74" s="114">
        <v>4</v>
      </c>
      <c r="I74" s="140">
        <v>0</v>
      </c>
      <c r="J74" s="115">
        <v>0</v>
      </c>
      <c r="K74" s="116">
        <v>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0.4838709677419355</v>
      </c>
      <c r="E76" s="115">
        <v>9</v>
      </c>
      <c r="F76" s="114" t="s">
        <v>513</v>
      </c>
      <c r="G76" s="114">
        <v>11</v>
      </c>
      <c r="H76" s="114">
        <v>4</v>
      </c>
      <c r="I76" s="140">
        <v>5</v>
      </c>
      <c r="J76" s="115">
        <v>4</v>
      </c>
      <c r="K76" s="116">
        <v>80</v>
      </c>
    </row>
    <row r="77" spans="1:11" ht="14.1" customHeight="1" x14ac:dyDescent="0.2">
      <c r="A77" s="306">
        <v>92</v>
      </c>
      <c r="B77" s="307" t="s">
        <v>316</v>
      </c>
      <c r="C77" s="308"/>
      <c r="D77" s="113" t="s">
        <v>513</v>
      </c>
      <c r="E77" s="115" t="s">
        <v>513</v>
      </c>
      <c r="F77" s="114">
        <v>3</v>
      </c>
      <c r="G77" s="114">
        <v>4</v>
      </c>
      <c r="H77" s="114" t="s">
        <v>513</v>
      </c>
      <c r="I77" s="140">
        <v>3</v>
      </c>
      <c r="J77" s="115" t="s">
        <v>513</v>
      </c>
      <c r="K77" s="116" t="s">
        <v>513</v>
      </c>
    </row>
    <row r="78" spans="1:11" ht="14.1" customHeight="1" x14ac:dyDescent="0.2">
      <c r="A78" s="306">
        <v>93</v>
      </c>
      <c r="B78" s="307" t="s">
        <v>317</v>
      </c>
      <c r="C78" s="308"/>
      <c r="D78" s="113">
        <v>0.26881720430107525</v>
      </c>
      <c r="E78" s="115">
        <v>5</v>
      </c>
      <c r="F78" s="114" t="s">
        <v>513</v>
      </c>
      <c r="G78" s="114">
        <v>5</v>
      </c>
      <c r="H78" s="114">
        <v>4</v>
      </c>
      <c r="I78" s="140" t="s">
        <v>513</v>
      </c>
      <c r="J78" s="115" t="s">
        <v>513</v>
      </c>
      <c r="K78" s="116" t="s">
        <v>513</v>
      </c>
    </row>
    <row r="79" spans="1:11" ht="14.1" customHeight="1" x14ac:dyDescent="0.2">
      <c r="A79" s="306">
        <v>94</v>
      </c>
      <c r="B79" s="307" t="s">
        <v>318</v>
      </c>
      <c r="C79" s="308"/>
      <c r="D79" s="113">
        <v>0</v>
      </c>
      <c r="E79" s="115">
        <v>0</v>
      </c>
      <c r="F79" s="114" t="s">
        <v>513</v>
      </c>
      <c r="G79" s="114" t="s">
        <v>513</v>
      </c>
      <c r="H79" s="114" t="s">
        <v>513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1793</v>
      </c>
      <c r="E11" s="114">
        <v>2001</v>
      </c>
      <c r="F11" s="114">
        <v>1615</v>
      </c>
      <c r="G11" s="114">
        <v>1322</v>
      </c>
      <c r="H11" s="140">
        <v>1602</v>
      </c>
      <c r="I11" s="115">
        <v>191</v>
      </c>
      <c r="J11" s="116">
        <v>11.922596754057428</v>
      </c>
    </row>
    <row r="12" spans="1:15" s="110" customFormat="1" ht="24.95" customHeight="1" x14ac:dyDescent="0.2">
      <c r="A12" s="193" t="s">
        <v>132</v>
      </c>
      <c r="B12" s="194" t="s">
        <v>133</v>
      </c>
      <c r="C12" s="113">
        <v>3.0674846625766872</v>
      </c>
      <c r="D12" s="115">
        <v>55</v>
      </c>
      <c r="E12" s="114">
        <v>81</v>
      </c>
      <c r="F12" s="114">
        <v>103</v>
      </c>
      <c r="G12" s="114">
        <v>74</v>
      </c>
      <c r="H12" s="140">
        <v>50</v>
      </c>
      <c r="I12" s="115">
        <v>5</v>
      </c>
      <c r="J12" s="116">
        <v>10</v>
      </c>
    </row>
    <row r="13" spans="1:15" s="110" customFormat="1" ht="24.95" customHeight="1" x14ac:dyDescent="0.2">
      <c r="A13" s="193" t="s">
        <v>134</v>
      </c>
      <c r="B13" s="199" t="s">
        <v>214</v>
      </c>
      <c r="C13" s="113" t="s">
        <v>513</v>
      </c>
      <c r="D13" s="115" t="s">
        <v>513</v>
      </c>
      <c r="E13" s="114" t="s">
        <v>513</v>
      </c>
      <c r="F13" s="114">
        <v>7</v>
      </c>
      <c r="G13" s="114">
        <v>9</v>
      </c>
      <c r="H13" s="140">
        <v>8</v>
      </c>
      <c r="I13" s="115" t="s">
        <v>513</v>
      </c>
      <c r="J13" s="116" t="s">
        <v>513</v>
      </c>
    </row>
    <row r="14" spans="1:15" s="287" customFormat="1" ht="24.95" customHeight="1" x14ac:dyDescent="0.2">
      <c r="A14" s="193" t="s">
        <v>215</v>
      </c>
      <c r="B14" s="199" t="s">
        <v>137</v>
      </c>
      <c r="C14" s="113">
        <v>15.672058003346347</v>
      </c>
      <c r="D14" s="115">
        <v>281</v>
      </c>
      <c r="E14" s="114">
        <v>209</v>
      </c>
      <c r="F14" s="114">
        <v>134</v>
      </c>
      <c r="G14" s="114">
        <v>90</v>
      </c>
      <c r="H14" s="140">
        <v>192</v>
      </c>
      <c r="I14" s="115">
        <v>89</v>
      </c>
      <c r="J14" s="116">
        <v>46.354166666666664</v>
      </c>
      <c r="K14" s="110"/>
      <c r="L14" s="110"/>
      <c r="M14" s="110"/>
      <c r="N14" s="110"/>
      <c r="O14" s="110"/>
    </row>
    <row r="15" spans="1:15" s="110" customFormat="1" ht="24.95" customHeight="1" x14ac:dyDescent="0.2">
      <c r="A15" s="193" t="s">
        <v>216</v>
      </c>
      <c r="B15" s="199" t="s">
        <v>217</v>
      </c>
      <c r="C15" s="113">
        <v>8.4216397099832676</v>
      </c>
      <c r="D15" s="115">
        <v>151</v>
      </c>
      <c r="E15" s="114">
        <v>130</v>
      </c>
      <c r="F15" s="114">
        <v>57</v>
      </c>
      <c r="G15" s="114">
        <v>42</v>
      </c>
      <c r="H15" s="140">
        <v>105</v>
      </c>
      <c r="I15" s="115">
        <v>46</v>
      </c>
      <c r="J15" s="116">
        <v>43.80952380952381</v>
      </c>
    </row>
    <row r="16" spans="1:15" s="287" customFormat="1" ht="24.95" customHeight="1" x14ac:dyDescent="0.2">
      <c r="A16" s="193" t="s">
        <v>218</v>
      </c>
      <c r="B16" s="199" t="s">
        <v>141</v>
      </c>
      <c r="C16" s="113">
        <v>5.13106525376464</v>
      </c>
      <c r="D16" s="115">
        <v>92</v>
      </c>
      <c r="E16" s="114">
        <v>30</v>
      </c>
      <c r="F16" s="114">
        <v>47</v>
      </c>
      <c r="G16" s="114">
        <v>35</v>
      </c>
      <c r="H16" s="140">
        <v>35</v>
      </c>
      <c r="I16" s="115">
        <v>57</v>
      </c>
      <c r="J16" s="116">
        <v>162.85714285714286</v>
      </c>
      <c r="K16" s="110"/>
      <c r="L16" s="110"/>
      <c r="M16" s="110"/>
      <c r="N16" s="110"/>
      <c r="O16" s="110"/>
    </row>
    <row r="17" spans="1:15" s="110" customFormat="1" ht="24.95" customHeight="1" x14ac:dyDescent="0.2">
      <c r="A17" s="193" t="s">
        <v>142</v>
      </c>
      <c r="B17" s="199" t="s">
        <v>220</v>
      </c>
      <c r="C17" s="113">
        <v>2.1193530395984386</v>
      </c>
      <c r="D17" s="115">
        <v>38</v>
      </c>
      <c r="E17" s="114">
        <v>49</v>
      </c>
      <c r="F17" s="114">
        <v>30</v>
      </c>
      <c r="G17" s="114">
        <v>13</v>
      </c>
      <c r="H17" s="140">
        <v>52</v>
      </c>
      <c r="I17" s="115">
        <v>-14</v>
      </c>
      <c r="J17" s="116">
        <v>-26.923076923076923</v>
      </c>
    </row>
    <row r="18" spans="1:15" s="287" customFormat="1" ht="24.95" customHeight="1" x14ac:dyDescent="0.2">
      <c r="A18" s="201" t="s">
        <v>144</v>
      </c>
      <c r="B18" s="202" t="s">
        <v>145</v>
      </c>
      <c r="C18" s="113" t="s">
        <v>513</v>
      </c>
      <c r="D18" s="115" t="s">
        <v>513</v>
      </c>
      <c r="E18" s="114" t="s">
        <v>513</v>
      </c>
      <c r="F18" s="114">
        <v>114</v>
      </c>
      <c r="G18" s="114">
        <v>126</v>
      </c>
      <c r="H18" s="140">
        <v>131</v>
      </c>
      <c r="I18" s="115" t="s">
        <v>513</v>
      </c>
      <c r="J18" s="116" t="s">
        <v>513</v>
      </c>
      <c r="K18" s="110"/>
      <c r="L18" s="110"/>
      <c r="M18" s="110"/>
      <c r="N18" s="110"/>
      <c r="O18" s="110"/>
    </row>
    <row r="19" spans="1:15" s="110" customFormat="1" ht="24.95" customHeight="1" x14ac:dyDescent="0.2">
      <c r="A19" s="193" t="s">
        <v>146</v>
      </c>
      <c r="B19" s="199" t="s">
        <v>147</v>
      </c>
      <c r="C19" s="113">
        <v>12.381483547127718</v>
      </c>
      <c r="D19" s="115">
        <v>222</v>
      </c>
      <c r="E19" s="114">
        <v>220</v>
      </c>
      <c r="F19" s="114">
        <v>202</v>
      </c>
      <c r="G19" s="114">
        <v>157</v>
      </c>
      <c r="H19" s="140">
        <v>265</v>
      </c>
      <c r="I19" s="115">
        <v>-43</v>
      </c>
      <c r="J19" s="116">
        <v>-16.226415094339622</v>
      </c>
    </row>
    <row r="20" spans="1:15" s="287" customFormat="1" ht="24.95" customHeight="1" x14ac:dyDescent="0.2">
      <c r="A20" s="193" t="s">
        <v>148</v>
      </c>
      <c r="B20" s="199" t="s">
        <v>149</v>
      </c>
      <c r="C20" s="113">
        <v>6.5253764640267704</v>
      </c>
      <c r="D20" s="115">
        <v>117</v>
      </c>
      <c r="E20" s="114">
        <v>80</v>
      </c>
      <c r="F20" s="114">
        <v>115</v>
      </c>
      <c r="G20" s="114">
        <v>68</v>
      </c>
      <c r="H20" s="140">
        <v>97</v>
      </c>
      <c r="I20" s="115">
        <v>20</v>
      </c>
      <c r="J20" s="116">
        <v>20.618556701030929</v>
      </c>
      <c r="K20" s="110"/>
      <c r="L20" s="110"/>
      <c r="M20" s="110"/>
      <c r="N20" s="110"/>
      <c r="O20" s="110"/>
    </row>
    <row r="21" spans="1:15" s="110" customFormat="1" ht="24.95" customHeight="1" x14ac:dyDescent="0.2">
      <c r="A21" s="201" t="s">
        <v>150</v>
      </c>
      <c r="B21" s="202" t="s">
        <v>151</v>
      </c>
      <c r="C21" s="113">
        <v>22.86670384829894</v>
      </c>
      <c r="D21" s="115">
        <v>410</v>
      </c>
      <c r="E21" s="114">
        <v>668</v>
      </c>
      <c r="F21" s="114">
        <v>325</v>
      </c>
      <c r="G21" s="114">
        <v>200</v>
      </c>
      <c r="H21" s="140">
        <v>349</v>
      </c>
      <c r="I21" s="115">
        <v>61</v>
      </c>
      <c r="J21" s="116">
        <v>17.478510028653297</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0.83658672615727836</v>
      </c>
      <c r="D23" s="115">
        <v>15</v>
      </c>
      <c r="E23" s="114">
        <v>9</v>
      </c>
      <c r="F23" s="114">
        <v>14</v>
      </c>
      <c r="G23" s="114">
        <v>12</v>
      </c>
      <c r="H23" s="140">
        <v>13</v>
      </c>
      <c r="I23" s="115">
        <v>2</v>
      </c>
      <c r="J23" s="116">
        <v>15.384615384615385</v>
      </c>
    </row>
    <row r="24" spans="1:15" s="110" customFormat="1" ht="24.95" customHeight="1" x14ac:dyDescent="0.2">
      <c r="A24" s="193" t="s">
        <v>156</v>
      </c>
      <c r="B24" s="199" t="s">
        <v>221</v>
      </c>
      <c r="C24" s="113">
        <v>5.0752928053541551</v>
      </c>
      <c r="D24" s="115">
        <v>91</v>
      </c>
      <c r="E24" s="114">
        <v>75</v>
      </c>
      <c r="F24" s="114">
        <v>66</v>
      </c>
      <c r="G24" s="114">
        <v>68</v>
      </c>
      <c r="H24" s="140">
        <v>88</v>
      </c>
      <c r="I24" s="115">
        <v>3</v>
      </c>
      <c r="J24" s="116">
        <v>3.4090909090909092</v>
      </c>
    </row>
    <row r="25" spans="1:15" s="110" customFormat="1" ht="24.95" customHeight="1" x14ac:dyDescent="0.2">
      <c r="A25" s="193" t="s">
        <v>222</v>
      </c>
      <c r="B25" s="204" t="s">
        <v>159</v>
      </c>
      <c r="C25" s="113">
        <v>5.1868377021751257</v>
      </c>
      <c r="D25" s="115">
        <v>93</v>
      </c>
      <c r="E25" s="114">
        <v>134</v>
      </c>
      <c r="F25" s="114">
        <v>105</v>
      </c>
      <c r="G25" s="114">
        <v>100</v>
      </c>
      <c r="H25" s="140">
        <v>68</v>
      </c>
      <c r="I25" s="115">
        <v>25</v>
      </c>
      <c r="J25" s="116">
        <v>36.764705882352942</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5.2983825989960955</v>
      </c>
      <c r="D27" s="115">
        <v>95</v>
      </c>
      <c r="E27" s="114">
        <v>103</v>
      </c>
      <c r="F27" s="114">
        <v>89</v>
      </c>
      <c r="G27" s="114">
        <v>75</v>
      </c>
      <c r="H27" s="140">
        <v>86</v>
      </c>
      <c r="I27" s="115">
        <v>9</v>
      </c>
      <c r="J27" s="116">
        <v>10.465116279069768</v>
      </c>
    </row>
    <row r="28" spans="1:15" s="110" customFormat="1" ht="24.95" customHeight="1" x14ac:dyDescent="0.2">
      <c r="A28" s="193" t="s">
        <v>163</v>
      </c>
      <c r="B28" s="199" t="s">
        <v>164</v>
      </c>
      <c r="C28" s="113">
        <v>2.3982152816508644</v>
      </c>
      <c r="D28" s="115">
        <v>43</v>
      </c>
      <c r="E28" s="114">
        <v>40</v>
      </c>
      <c r="F28" s="114">
        <v>55</v>
      </c>
      <c r="G28" s="114">
        <v>52</v>
      </c>
      <c r="H28" s="140">
        <v>32</v>
      </c>
      <c r="I28" s="115">
        <v>11</v>
      </c>
      <c r="J28" s="116">
        <v>34.375</v>
      </c>
    </row>
    <row r="29" spans="1:15" s="110" customFormat="1" ht="24.95" customHeight="1" x14ac:dyDescent="0.2">
      <c r="A29" s="193">
        <v>86</v>
      </c>
      <c r="B29" s="199" t="s">
        <v>165</v>
      </c>
      <c r="C29" s="113">
        <v>4.4617958728388176</v>
      </c>
      <c r="D29" s="115">
        <v>80</v>
      </c>
      <c r="E29" s="114">
        <v>88</v>
      </c>
      <c r="F29" s="114">
        <v>105</v>
      </c>
      <c r="G29" s="114">
        <v>82</v>
      </c>
      <c r="H29" s="140">
        <v>71</v>
      </c>
      <c r="I29" s="115">
        <v>9</v>
      </c>
      <c r="J29" s="116">
        <v>12.67605633802817</v>
      </c>
    </row>
    <row r="30" spans="1:15" s="110" customFormat="1" ht="24.95" customHeight="1" x14ac:dyDescent="0.2">
      <c r="A30" s="193">
        <v>87.88</v>
      </c>
      <c r="B30" s="204" t="s">
        <v>166</v>
      </c>
      <c r="C30" s="113">
        <v>4.7406581148912439</v>
      </c>
      <c r="D30" s="115">
        <v>85</v>
      </c>
      <c r="E30" s="114">
        <v>81</v>
      </c>
      <c r="F30" s="114">
        <v>89</v>
      </c>
      <c r="G30" s="114">
        <v>157</v>
      </c>
      <c r="H30" s="140">
        <v>79</v>
      </c>
      <c r="I30" s="115">
        <v>6</v>
      </c>
      <c r="J30" s="116">
        <v>7.5949367088607591</v>
      </c>
    </row>
    <row r="31" spans="1:15" s="110" customFormat="1" ht="24.95" customHeight="1" x14ac:dyDescent="0.2">
      <c r="A31" s="193" t="s">
        <v>167</v>
      </c>
      <c r="B31" s="199" t="s">
        <v>168</v>
      </c>
      <c r="C31" s="113">
        <v>2.9001673173452316</v>
      </c>
      <c r="D31" s="115">
        <v>52</v>
      </c>
      <c r="E31" s="114">
        <v>104</v>
      </c>
      <c r="F31" s="114">
        <v>70</v>
      </c>
      <c r="G31" s="114">
        <v>40</v>
      </c>
      <c r="H31" s="140">
        <v>61</v>
      </c>
      <c r="I31" s="115">
        <v>-9</v>
      </c>
      <c r="J31" s="116">
        <v>-14.754098360655737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3.0674846625766872</v>
      </c>
      <c r="D34" s="115">
        <v>55</v>
      </c>
      <c r="E34" s="114">
        <v>81</v>
      </c>
      <c r="F34" s="114">
        <v>103</v>
      </c>
      <c r="G34" s="114">
        <v>74</v>
      </c>
      <c r="H34" s="140">
        <v>50</v>
      </c>
      <c r="I34" s="115">
        <v>5</v>
      </c>
      <c r="J34" s="116">
        <v>10</v>
      </c>
    </row>
    <row r="35" spans="1:10" s="110" customFormat="1" ht="24.95" customHeight="1" x14ac:dyDescent="0.2">
      <c r="A35" s="292" t="s">
        <v>171</v>
      </c>
      <c r="B35" s="293" t="s">
        <v>172</v>
      </c>
      <c r="C35" s="113">
        <v>23.703290574456219</v>
      </c>
      <c r="D35" s="115">
        <v>425</v>
      </c>
      <c r="E35" s="114">
        <v>309</v>
      </c>
      <c r="F35" s="114">
        <v>255</v>
      </c>
      <c r="G35" s="114">
        <v>225</v>
      </c>
      <c r="H35" s="140">
        <v>331</v>
      </c>
      <c r="I35" s="115">
        <v>94</v>
      </c>
      <c r="J35" s="116">
        <v>28.398791540785499</v>
      </c>
    </row>
    <row r="36" spans="1:10" s="110" customFormat="1" ht="24.95" customHeight="1" x14ac:dyDescent="0.2">
      <c r="A36" s="294" t="s">
        <v>173</v>
      </c>
      <c r="B36" s="295" t="s">
        <v>174</v>
      </c>
      <c r="C36" s="125">
        <v>73.229224762967092</v>
      </c>
      <c r="D36" s="143">
        <v>1313</v>
      </c>
      <c r="E36" s="144">
        <v>1611</v>
      </c>
      <c r="F36" s="144">
        <v>1257</v>
      </c>
      <c r="G36" s="144">
        <v>1023</v>
      </c>
      <c r="H36" s="145">
        <v>1221</v>
      </c>
      <c r="I36" s="143">
        <v>92</v>
      </c>
      <c r="J36" s="146">
        <v>7.534807534807535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1793</v>
      </c>
      <c r="F11" s="264">
        <v>2001</v>
      </c>
      <c r="G11" s="264">
        <v>1615</v>
      </c>
      <c r="H11" s="264">
        <v>1322</v>
      </c>
      <c r="I11" s="265">
        <v>1602</v>
      </c>
      <c r="J11" s="263">
        <v>191</v>
      </c>
      <c r="K11" s="266">
        <v>11.922596754057428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27.997769102063579</v>
      </c>
      <c r="E13" s="115">
        <v>502</v>
      </c>
      <c r="F13" s="114">
        <v>739</v>
      </c>
      <c r="G13" s="114">
        <v>526</v>
      </c>
      <c r="H13" s="114">
        <v>401</v>
      </c>
      <c r="I13" s="140">
        <v>435</v>
      </c>
      <c r="J13" s="115">
        <v>67</v>
      </c>
      <c r="K13" s="116">
        <v>15.402298850574713</v>
      </c>
    </row>
    <row r="14" spans="1:17" ht="15.95" customHeight="1" x14ac:dyDescent="0.2">
      <c r="A14" s="306" t="s">
        <v>230</v>
      </c>
      <c r="B14" s="307"/>
      <c r="C14" s="308"/>
      <c r="D14" s="113">
        <v>63.022866703848301</v>
      </c>
      <c r="E14" s="115">
        <v>1130</v>
      </c>
      <c r="F14" s="114">
        <v>1114</v>
      </c>
      <c r="G14" s="114">
        <v>961</v>
      </c>
      <c r="H14" s="114">
        <v>785</v>
      </c>
      <c r="I14" s="140">
        <v>1022</v>
      </c>
      <c r="J14" s="115">
        <v>108</v>
      </c>
      <c r="K14" s="116">
        <v>10.567514677103718</v>
      </c>
    </row>
    <row r="15" spans="1:17" ht="15.95" customHeight="1" x14ac:dyDescent="0.2">
      <c r="A15" s="306" t="s">
        <v>231</v>
      </c>
      <c r="B15" s="307"/>
      <c r="C15" s="308"/>
      <c r="D15" s="113">
        <v>4.3502509760178469</v>
      </c>
      <c r="E15" s="115">
        <v>78</v>
      </c>
      <c r="F15" s="114">
        <v>83</v>
      </c>
      <c r="G15" s="114">
        <v>52</v>
      </c>
      <c r="H15" s="114">
        <v>66</v>
      </c>
      <c r="I15" s="140">
        <v>75</v>
      </c>
      <c r="J15" s="115">
        <v>3</v>
      </c>
      <c r="K15" s="116">
        <v>4</v>
      </c>
    </row>
    <row r="16" spans="1:17" ht="15.95" customHeight="1" x14ac:dyDescent="0.2">
      <c r="A16" s="306" t="s">
        <v>232</v>
      </c>
      <c r="B16" s="307"/>
      <c r="C16" s="308"/>
      <c r="D16" s="113">
        <v>4.6291132180702732</v>
      </c>
      <c r="E16" s="115">
        <v>83</v>
      </c>
      <c r="F16" s="114">
        <v>65</v>
      </c>
      <c r="G16" s="114">
        <v>76</v>
      </c>
      <c r="H16" s="114">
        <v>70</v>
      </c>
      <c r="I16" s="140">
        <v>70</v>
      </c>
      <c r="J16" s="115">
        <v>13</v>
      </c>
      <c r="K16" s="116">
        <v>18.571428571428573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2.2866703848298942</v>
      </c>
      <c r="E18" s="115">
        <v>41</v>
      </c>
      <c r="F18" s="114">
        <v>57</v>
      </c>
      <c r="G18" s="114">
        <v>95</v>
      </c>
      <c r="H18" s="114">
        <v>57</v>
      </c>
      <c r="I18" s="140">
        <v>33</v>
      </c>
      <c r="J18" s="115">
        <v>8</v>
      </c>
      <c r="K18" s="116">
        <v>24.242424242424242</v>
      </c>
    </row>
    <row r="19" spans="1:11" ht="14.1" customHeight="1" x14ac:dyDescent="0.2">
      <c r="A19" s="306" t="s">
        <v>235</v>
      </c>
      <c r="B19" s="307" t="s">
        <v>236</v>
      </c>
      <c r="C19" s="308"/>
      <c r="D19" s="113">
        <v>1.784718349135527</v>
      </c>
      <c r="E19" s="115">
        <v>32</v>
      </c>
      <c r="F19" s="114">
        <v>41</v>
      </c>
      <c r="G19" s="114">
        <v>79</v>
      </c>
      <c r="H19" s="114">
        <v>44</v>
      </c>
      <c r="I19" s="140">
        <v>27</v>
      </c>
      <c r="J19" s="115">
        <v>5</v>
      </c>
      <c r="K19" s="116">
        <v>18.518518518518519</v>
      </c>
    </row>
    <row r="20" spans="1:11" ht="14.1" customHeight="1" x14ac:dyDescent="0.2">
      <c r="A20" s="306">
        <v>12</v>
      </c>
      <c r="B20" s="307" t="s">
        <v>237</v>
      </c>
      <c r="C20" s="308"/>
      <c r="D20" s="113">
        <v>2.0635805911879532</v>
      </c>
      <c r="E20" s="115">
        <v>37</v>
      </c>
      <c r="F20" s="114">
        <v>43</v>
      </c>
      <c r="G20" s="114">
        <v>30</v>
      </c>
      <c r="H20" s="114">
        <v>23</v>
      </c>
      <c r="I20" s="140">
        <v>37</v>
      </c>
      <c r="J20" s="115">
        <v>0</v>
      </c>
      <c r="K20" s="116">
        <v>0</v>
      </c>
    </row>
    <row r="21" spans="1:11" ht="14.1" customHeight="1" x14ac:dyDescent="0.2">
      <c r="A21" s="306">
        <v>21</v>
      </c>
      <c r="B21" s="307" t="s">
        <v>238</v>
      </c>
      <c r="C21" s="308"/>
      <c r="D21" s="113">
        <v>0.2788622420524261</v>
      </c>
      <c r="E21" s="115">
        <v>5</v>
      </c>
      <c r="F21" s="114">
        <v>28</v>
      </c>
      <c r="G21" s="114">
        <v>6</v>
      </c>
      <c r="H21" s="114">
        <v>6</v>
      </c>
      <c r="I21" s="140">
        <v>7</v>
      </c>
      <c r="J21" s="115">
        <v>-2</v>
      </c>
      <c r="K21" s="116">
        <v>-28.571428571428573</v>
      </c>
    </row>
    <row r="22" spans="1:11" ht="14.1" customHeight="1" x14ac:dyDescent="0.2">
      <c r="A22" s="306">
        <v>22</v>
      </c>
      <c r="B22" s="307" t="s">
        <v>239</v>
      </c>
      <c r="C22" s="308"/>
      <c r="D22" s="113">
        <v>2.3982152816508644</v>
      </c>
      <c r="E22" s="115">
        <v>43</v>
      </c>
      <c r="F22" s="114">
        <v>22</v>
      </c>
      <c r="G22" s="114">
        <v>70</v>
      </c>
      <c r="H22" s="114">
        <v>19</v>
      </c>
      <c r="I22" s="140">
        <v>57</v>
      </c>
      <c r="J22" s="115">
        <v>-14</v>
      </c>
      <c r="K22" s="116">
        <v>-24.561403508771932</v>
      </c>
    </row>
    <row r="23" spans="1:11" ht="14.1" customHeight="1" x14ac:dyDescent="0.2">
      <c r="A23" s="306">
        <v>23</v>
      </c>
      <c r="B23" s="307" t="s">
        <v>240</v>
      </c>
      <c r="C23" s="308"/>
      <c r="D23" s="113">
        <v>0</v>
      </c>
      <c r="E23" s="115">
        <v>0</v>
      </c>
      <c r="F23" s="114">
        <v>5</v>
      </c>
      <c r="G23" s="114">
        <v>3</v>
      </c>
      <c r="H23" s="114" t="s">
        <v>513</v>
      </c>
      <c r="I23" s="140">
        <v>3</v>
      </c>
      <c r="J23" s="115">
        <v>-3</v>
      </c>
      <c r="K23" s="116">
        <v>-100</v>
      </c>
    </row>
    <row r="24" spans="1:11" ht="14.1" customHeight="1" x14ac:dyDescent="0.2">
      <c r="A24" s="306">
        <v>24</v>
      </c>
      <c r="B24" s="307" t="s">
        <v>241</v>
      </c>
      <c r="C24" s="308"/>
      <c r="D24" s="113">
        <v>1.7289459007250418</v>
      </c>
      <c r="E24" s="115">
        <v>31</v>
      </c>
      <c r="F24" s="114">
        <v>22</v>
      </c>
      <c r="G24" s="114">
        <v>25</v>
      </c>
      <c r="H24" s="114">
        <v>19</v>
      </c>
      <c r="I24" s="140">
        <v>22</v>
      </c>
      <c r="J24" s="115">
        <v>9</v>
      </c>
      <c r="K24" s="116">
        <v>40.909090909090907</v>
      </c>
    </row>
    <row r="25" spans="1:11" ht="14.1" customHeight="1" x14ac:dyDescent="0.2">
      <c r="A25" s="306">
        <v>25</v>
      </c>
      <c r="B25" s="307" t="s">
        <v>242</v>
      </c>
      <c r="C25" s="308"/>
      <c r="D25" s="113">
        <v>3.2905744562186281</v>
      </c>
      <c r="E25" s="115">
        <v>59</v>
      </c>
      <c r="F25" s="114">
        <v>34</v>
      </c>
      <c r="G25" s="114">
        <v>34</v>
      </c>
      <c r="H25" s="114">
        <v>31</v>
      </c>
      <c r="I25" s="140">
        <v>64</v>
      </c>
      <c r="J25" s="115">
        <v>-5</v>
      </c>
      <c r="K25" s="116">
        <v>-7.8125</v>
      </c>
    </row>
    <row r="26" spans="1:11" ht="14.1" customHeight="1" x14ac:dyDescent="0.2">
      <c r="A26" s="306">
        <v>26</v>
      </c>
      <c r="B26" s="307" t="s">
        <v>243</v>
      </c>
      <c r="C26" s="308"/>
      <c r="D26" s="113">
        <v>3.1790295593976574</v>
      </c>
      <c r="E26" s="115">
        <v>57</v>
      </c>
      <c r="F26" s="114">
        <v>27</v>
      </c>
      <c r="G26" s="114">
        <v>23</v>
      </c>
      <c r="H26" s="114">
        <v>38</v>
      </c>
      <c r="I26" s="140">
        <v>38</v>
      </c>
      <c r="J26" s="115">
        <v>19</v>
      </c>
      <c r="K26" s="116">
        <v>50</v>
      </c>
    </row>
    <row r="27" spans="1:11" ht="14.1" customHeight="1" x14ac:dyDescent="0.2">
      <c r="A27" s="306">
        <v>27</v>
      </c>
      <c r="B27" s="307" t="s">
        <v>244</v>
      </c>
      <c r="C27" s="308"/>
      <c r="D27" s="113">
        <v>0.83658672615727836</v>
      </c>
      <c r="E27" s="115">
        <v>15</v>
      </c>
      <c r="F27" s="114">
        <v>5</v>
      </c>
      <c r="G27" s="114">
        <v>7</v>
      </c>
      <c r="H27" s="114">
        <v>10</v>
      </c>
      <c r="I27" s="140">
        <v>12</v>
      </c>
      <c r="J27" s="115">
        <v>3</v>
      </c>
      <c r="K27" s="116">
        <v>25</v>
      </c>
    </row>
    <row r="28" spans="1:11" ht="14.1" customHeight="1" x14ac:dyDescent="0.2">
      <c r="A28" s="306">
        <v>28</v>
      </c>
      <c r="B28" s="307" t="s">
        <v>245</v>
      </c>
      <c r="C28" s="308"/>
      <c r="D28" s="113">
        <v>0.44617958728388174</v>
      </c>
      <c r="E28" s="115">
        <v>8</v>
      </c>
      <c r="F28" s="114">
        <v>6</v>
      </c>
      <c r="G28" s="114" t="s">
        <v>513</v>
      </c>
      <c r="H28" s="114" t="s">
        <v>513</v>
      </c>
      <c r="I28" s="140">
        <v>3</v>
      </c>
      <c r="J28" s="115">
        <v>5</v>
      </c>
      <c r="K28" s="116">
        <v>166.66666666666666</v>
      </c>
    </row>
    <row r="29" spans="1:11" ht="14.1" customHeight="1" x14ac:dyDescent="0.2">
      <c r="A29" s="306">
        <v>29</v>
      </c>
      <c r="B29" s="307" t="s">
        <v>246</v>
      </c>
      <c r="C29" s="308"/>
      <c r="D29" s="113">
        <v>8.5889570552147241</v>
      </c>
      <c r="E29" s="115">
        <v>154</v>
      </c>
      <c r="F29" s="114">
        <v>182</v>
      </c>
      <c r="G29" s="114">
        <v>105</v>
      </c>
      <c r="H29" s="114">
        <v>79</v>
      </c>
      <c r="I29" s="140">
        <v>151</v>
      </c>
      <c r="J29" s="115">
        <v>3</v>
      </c>
      <c r="K29" s="116">
        <v>1.9867549668874172</v>
      </c>
    </row>
    <row r="30" spans="1:11" ht="14.1" customHeight="1" x14ac:dyDescent="0.2">
      <c r="A30" s="306" t="s">
        <v>247</v>
      </c>
      <c r="B30" s="307" t="s">
        <v>248</v>
      </c>
      <c r="C30" s="308"/>
      <c r="D30" s="113">
        <v>0.94813162297824871</v>
      </c>
      <c r="E30" s="115">
        <v>17</v>
      </c>
      <c r="F30" s="114" t="s">
        <v>513</v>
      </c>
      <c r="G30" s="114">
        <v>10</v>
      </c>
      <c r="H30" s="114">
        <v>9</v>
      </c>
      <c r="I30" s="140">
        <v>25</v>
      </c>
      <c r="J30" s="115">
        <v>-8</v>
      </c>
      <c r="K30" s="116">
        <v>-32</v>
      </c>
    </row>
    <row r="31" spans="1:11" ht="14.1" customHeight="1" x14ac:dyDescent="0.2">
      <c r="A31" s="306" t="s">
        <v>249</v>
      </c>
      <c r="B31" s="307" t="s">
        <v>250</v>
      </c>
      <c r="C31" s="308"/>
      <c r="D31" s="113">
        <v>7.6408254322364755</v>
      </c>
      <c r="E31" s="115">
        <v>137</v>
      </c>
      <c r="F31" s="114">
        <v>159</v>
      </c>
      <c r="G31" s="114">
        <v>95</v>
      </c>
      <c r="H31" s="114">
        <v>70</v>
      </c>
      <c r="I31" s="140">
        <v>126</v>
      </c>
      <c r="J31" s="115">
        <v>11</v>
      </c>
      <c r="K31" s="116">
        <v>8.7301587301587293</v>
      </c>
    </row>
    <row r="32" spans="1:11" ht="14.1" customHeight="1" x14ac:dyDescent="0.2">
      <c r="A32" s="306">
        <v>31</v>
      </c>
      <c r="B32" s="307" t="s">
        <v>251</v>
      </c>
      <c r="C32" s="308"/>
      <c r="D32" s="113" t="s">
        <v>513</v>
      </c>
      <c r="E32" s="115" t="s">
        <v>513</v>
      </c>
      <c r="F32" s="114">
        <v>5</v>
      </c>
      <c r="G32" s="114">
        <v>4</v>
      </c>
      <c r="H32" s="114">
        <v>4</v>
      </c>
      <c r="I32" s="140">
        <v>5</v>
      </c>
      <c r="J32" s="115" t="s">
        <v>513</v>
      </c>
      <c r="K32" s="116" t="s">
        <v>513</v>
      </c>
    </row>
    <row r="33" spans="1:11" ht="14.1" customHeight="1" x14ac:dyDescent="0.2">
      <c r="A33" s="306">
        <v>32</v>
      </c>
      <c r="B33" s="307" t="s">
        <v>252</v>
      </c>
      <c r="C33" s="308"/>
      <c r="D33" s="113">
        <v>4.294478527607362</v>
      </c>
      <c r="E33" s="115">
        <v>77</v>
      </c>
      <c r="F33" s="114">
        <v>71</v>
      </c>
      <c r="G33" s="114">
        <v>62</v>
      </c>
      <c r="H33" s="114">
        <v>64</v>
      </c>
      <c r="I33" s="140">
        <v>63</v>
      </c>
      <c r="J33" s="115">
        <v>14</v>
      </c>
      <c r="K33" s="116">
        <v>22.222222222222221</v>
      </c>
    </row>
    <row r="34" spans="1:11" ht="14.1" customHeight="1" x14ac:dyDescent="0.2">
      <c r="A34" s="306">
        <v>33</v>
      </c>
      <c r="B34" s="307" t="s">
        <v>253</v>
      </c>
      <c r="C34" s="308"/>
      <c r="D34" s="113">
        <v>0.78081427774679313</v>
      </c>
      <c r="E34" s="115">
        <v>14</v>
      </c>
      <c r="F34" s="114">
        <v>16</v>
      </c>
      <c r="G34" s="114">
        <v>23</v>
      </c>
      <c r="H34" s="114">
        <v>17</v>
      </c>
      <c r="I34" s="140">
        <v>18</v>
      </c>
      <c r="J34" s="115">
        <v>-4</v>
      </c>
      <c r="K34" s="116">
        <v>-22.222222222222221</v>
      </c>
    </row>
    <row r="35" spans="1:11" ht="14.1" customHeight="1" x14ac:dyDescent="0.2">
      <c r="A35" s="306">
        <v>34</v>
      </c>
      <c r="B35" s="307" t="s">
        <v>254</v>
      </c>
      <c r="C35" s="308"/>
      <c r="D35" s="113">
        <v>4.0713887339654207</v>
      </c>
      <c r="E35" s="115">
        <v>73</v>
      </c>
      <c r="F35" s="114">
        <v>48</v>
      </c>
      <c r="G35" s="114">
        <v>40</v>
      </c>
      <c r="H35" s="114">
        <v>39</v>
      </c>
      <c r="I35" s="140">
        <v>67</v>
      </c>
      <c r="J35" s="115">
        <v>6</v>
      </c>
      <c r="K35" s="116">
        <v>8.9552238805970141</v>
      </c>
    </row>
    <row r="36" spans="1:11" ht="14.1" customHeight="1" x14ac:dyDescent="0.2">
      <c r="A36" s="306">
        <v>41</v>
      </c>
      <c r="B36" s="307" t="s">
        <v>255</v>
      </c>
      <c r="C36" s="308"/>
      <c r="D36" s="113">
        <v>1.3943112102621305</v>
      </c>
      <c r="E36" s="115">
        <v>25</v>
      </c>
      <c r="F36" s="114">
        <v>15</v>
      </c>
      <c r="G36" s="114">
        <v>21</v>
      </c>
      <c r="H36" s="114">
        <v>13</v>
      </c>
      <c r="I36" s="140">
        <v>11</v>
      </c>
      <c r="J36" s="115">
        <v>14</v>
      </c>
      <c r="K36" s="116">
        <v>127.27272727272727</v>
      </c>
    </row>
    <row r="37" spans="1:11" ht="14.1" customHeight="1" x14ac:dyDescent="0.2">
      <c r="A37" s="306">
        <v>42</v>
      </c>
      <c r="B37" s="307" t="s">
        <v>256</v>
      </c>
      <c r="C37" s="308"/>
      <c r="D37" s="113">
        <v>0</v>
      </c>
      <c r="E37" s="115">
        <v>0</v>
      </c>
      <c r="F37" s="114">
        <v>0</v>
      </c>
      <c r="G37" s="114">
        <v>3</v>
      </c>
      <c r="H37" s="114">
        <v>0</v>
      </c>
      <c r="I37" s="140" t="s">
        <v>513</v>
      </c>
      <c r="J37" s="115" t="s">
        <v>513</v>
      </c>
      <c r="K37" s="116" t="s">
        <v>513</v>
      </c>
    </row>
    <row r="38" spans="1:11" ht="14.1" customHeight="1" x14ac:dyDescent="0.2">
      <c r="A38" s="306">
        <v>43</v>
      </c>
      <c r="B38" s="307" t="s">
        <v>257</v>
      </c>
      <c r="C38" s="308"/>
      <c r="D38" s="113">
        <v>0.2788622420524261</v>
      </c>
      <c r="E38" s="115">
        <v>5</v>
      </c>
      <c r="F38" s="114" t="s">
        <v>513</v>
      </c>
      <c r="G38" s="114">
        <v>5</v>
      </c>
      <c r="H38" s="114">
        <v>3</v>
      </c>
      <c r="I38" s="140">
        <v>5</v>
      </c>
      <c r="J38" s="115">
        <v>0</v>
      </c>
      <c r="K38" s="116">
        <v>0</v>
      </c>
    </row>
    <row r="39" spans="1:11" ht="14.1" customHeight="1" x14ac:dyDescent="0.2">
      <c r="A39" s="306">
        <v>51</v>
      </c>
      <c r="B39" s="307" t="s">
        <v>258</v>
      </c>
      <c r="C39" s="308"/>
      <c r="D39" s="113">
        <v>5.5214723926380369</v>
      </c>
      <c r="E39" s="115">
        <v>99</v>
      </c>
      <c r="F39" s="114">
        <v>103</v>
      </c>
      <c r="G39" s="114">
        <v>84</v>
      </c>
      <c r="H39" s="114">
        <v>74</v>
      </c>
      <c r="I39" s="140">
        <v>71</v>
      </c>
      <c r="J39" s="115">
        <v>28</v>
      </c>
      <c r="K39" s="116">
        <v>39.436619718309856</v>
      </c>
    </row>
    <row r="40" spans="1:11" ht="14.1" customHeight="1" x14ac:dyDescent="0.2">
      <c r="A40" s="306" t="s">
        <v>259</v>
      </c>
      <c r="B40" s="307" t="s">
        <v>260</v>
      </c>
      <c r="C40" s="308"/>
      <c r="D40" s="113">
        <v>5.2983825989960955</v>
      </c>
      <c r="E40" s="115">
        <v>95</v>
      </c>
      <c r="F40" s="114">
        <v>91</v>
      </c>
      <c r="G40" s="114">
        <v>78</v>
      </c>
      <c r="H40" s="114">
        <v>71</v>
      </c>
      <c r="I40" s="140">
        <v>66</v>
      </c>
      <c r="J40" s="115">
        <v>29</v>
      </c>
      <c r="K40" s="116">
        <v>43.939393939393938</v>
      </c>
    </row>
    <row r="41" spans="1:11" ht="14.1" customHeight="1" x14ac:dyDescent="0.2">
      <c r="A41" s="306"/>
      <c r="B41" s="307" t="s">
        <v>261</v>
      </c>
      <c r="C41" s="308"/>
      <c r="D41" s="113">
        <v>3.4021193530395983</v>
      </c>
      <c r="E41" s="115">
        <v>61</v>
      </c>
      <c r="F41" s="114">
        <v>73</v>
      </c>
      <c r="G41" s="114">
        <v>47</v>
      </c>
      <c r="H41" s="114">
        <v>35</v>
      </c>
      <c r="I41" s="140">
        <v>39</v>
      </c>
      <c r="J41" s="115">
        <v>22</v>
      </c>
      <c r="K41" s="116">
        <v>56.410256410256409</v>
      </c>
    </row>
    <row r="42" spans="1:11" ht="14.1" customHeight="1" x14ac:dyDescent="0.2">
      <c r="A42" s="306">
        <v>52</v>
      </c>
      <c r="B42" s="307" t="s">
        <v>262</v>
      </c>
      <c r="C42" s="308"/>
      <c r="D42" s="113">
        <v>4.3502509760178469</v>
      </c>
      <c r="E42" s="115">
        <v>78</v>
      </c>
      <c r="F42" s="114">
        <v>63</v>
      </c>
      <c r="G42" s="114">
        <v>80</v>
      </c>
      <c r="H42" s="114">
        <v>35</v>
      </c>
      <c r="I42" s="140">
        <v>68</v>
      </c>
      <c r="J42" s="115">
        <v>10</v>
      </c>
      <c r="K42" s="116">
        <v>14.705882352941176</v>
      </c>
    </row>
    <row r="43" spans="1:11" ht="14.1" customHeight="1" x14ac:dyDescent="0.2">
      <c r="A43" s="306" t="s">
        <v>263</v>
      </c>
      <c r="B43" s="307" t="s">
        <v>264</v>
      </c>
      <c r="C43" s="308"/>
      <c r="D43" s="113">
        <v>4.0713887339654207</v>
      </c>
      <c r="E43" s="115">
        <v>73</v>
      </c>
      <c r="F43" s="114">
        <v>44</v>
      </c>
      <c r="G43" s="114">
        <v>74</v>
      </c>
      <c r="H43" s="114">
        <v>28</v>
      </c>
      <c r="I43" s="140">
        <v>61</v>
      </c>
      <c r="J43" s="115">
        <v>12</v>
      </c>
      <c r="K43" s="116">
        <v>19.672131147540984</v>
      </c>
    </row>
    <row r="44" spans="1:11" ht="14.1" customHeight="1" x14ac:dyDescent="0.2">
      <c r="A44" s="306">
        <v>53</v>
      </c>
      <c r="B44" s="307" t="s">
        <v>265</v>
      </c>
      <c r="C44" s="308"/>
      <c r="D44" s="113">
        <v>0.89235917456776348</v>
      </c>
      <c r="E44" s="115">
        <v>16</v>
      </c>
      <c r="F44" s="114">
        <v>37</v>
      </c>
      <c r="G44" s="114">
        <v>26</v>
      </c>
      <c r="H44" s="114">
        <v>9</v>
      </c>
      <c r="I44" s="140">
        <v>23</v>
      </c>
      <c r="J44" s="115">
        <v>-7</v>
      </c>
      <c r="K44" s="116">
        <v>-30.434782608695652</v>
      </c>
    </row>
    <row r="45" spans="1:11" ht="14.1" customHeight="1" x14ac:dyDescent="0.2">
      <c r="A45" s="306" t="s">
        <v>266</v>
      </c>
      <c r="B45" s="307" t="s">
        <v>267</v>
      </c>
      <c r="C45" s="308"/>
      <c r="D45" s="113">
        <v>0.89235917456776348</v>
      </c>
      <c r="E45" s="115">
        <v>16</v>
      </c>
      <c r="F45" s="114">
        <v>37</v>
      </c>
      <c r="G45" s="114">
        <v>26</v>
      </c>
      <c r="H45" s="114">
        <v>9</v>
      </c>
      <c r="I45" s="140">
        <v>23</v>
      </c>
      <c r="J45" s="115">
        <v>-7</v>
      </c>
      <c r="K45" s="116">
        <v>-30.434782608695652</v>
      </c>
    </row>
    <row r="46" spans="1:11" ht="14.1" customHeight="1" x14ac:dyDescent="0.2">
      <c r="A46" s="306">
        <v>54</v>
      </c>
      <c r="B46" s="307" t="s">
        <v>268</v>
      </c>
      <c r="C46" s="308"/>
      <c r="D46" s="113">
        <v>5.0752928053541551</v>
      </c>
      <c r="E46" s="115">
        <v>91</v>
      </c>
      <c r="F46" s="114">
        <v>178</v>
      </c>
      <c r="G46" s="114">
        <v>100</v>
      </c>
      <c r="H46" s="114">
        <v>86</v>
      </c>
      <c r="I46" s="140">
        <v>78</v>
      </c>
      <c r="J46" s="115">
        <v>13</v>
      </c>
      <c r="K46" s="116">
        <v>16.666666666666668</v>
      </c>
    </row>
    <row r="47" spans="1:11" ht="14.1" customHeight="1" x14ac:dyDescent="0.2">
      <c r="A47" s="306">
        <v>61</v>
      </c>
      <c r="B47" s="307" t="s">
        <v>269</v>
      </c>
      <c r="C47" s="308"/>
      <c r="D47" s="113">
        <v>0.78081427774679313</v>
      </c>
      <c r="E47" s="115">
        <v>14</v>
      </c>
      <c r="F47" s="114">
        <v>12</v>
      </c>
      <c r="G47" s="114">
        <v>9</v>
      </c>
      <c r="H47" s="114">
        <v>7</v>
      </c>
      <c r="I47" s="140">
        <v>12</v>
      </c>
      <c r="J47" s="115">
        <v>2</v>
      </c>
      <c r="K47" s="116">
        <v>16.666666666666668</v>
      </c>
    </row>
    <row r="48" spans="1:11" ht="14.1" customHeight="1" x14ac:dyDescent="0.2">
      <c r="A48" s="306">
        <v>62</v>
      </c>
      <c r="B48" s="307" t="s">
        <v>270</v>
      </c>
      <c r="C48" s="308"/>
      <c r="D48" s="113">
        <v>10.764082543223648</v>
      </c>
      <c r="E48" s="115">
        <v>193</v>
      </c>
      <c r="F48" s="114">
        <v>288</v>
      </c>
      <c r="G48" s="114">
        <v>155</v>
      </c>
      <c r="H48" s="114">
        <v>122</v>
      </c>
      <c r="I48" s="140">
        <v>220</v>
      </c>
      <c r="J48" s="115">
        <v>-27</v>
      </c>
      <c r="K48" s="116">
        <v>-12.272727272727273</v>
      </c>
    </row>
    <row r="49" spans="1:11" ht="14.1" customHeight="1" x14ac:dyDescent="0.2">
      <c r="A49" s="306">
        <v>63</v>
      </c>
      <c r="B49" s="307" t="s">
        <v>271</v>
      </c>
      <c r="C49" s="308"/>
      <c r="D49" s="113">
        <v>13.664249860568878</v>
      </c>
      <c r="E49" s="115">
        <v>245</v>
      </c>
      <c r="F49" s="114">
        <v>364</v>
      </c>
      <c r="G49" s="114">
        <v>164</v>
      </c>
      <c r="H49" s="114">
        <v>119</v>
      </c>
      <c r="I49" s="140">
        <v>192</v>
      </c>
      <c r="J49" s="115">
        <v>53</v>
      </c>
      <c r="K49" s="116">
        <v>27.604166666666668</v>
      </c>
    </row>
    <row r="50" spans="1:11" ht="14.1" customHeight="1" x14ac:dyDescent="0.2">
      <c r="A50" s="306" t="s">
        <v>272</v>
      </c>
      <c r="B50" s="307" t="s">
        <v>273</v>
      </c>
      <c r="C50" s="308"/>
      <c r="D50" s="113">
        <v>3.6809815950920246</v>
      </c>
      <c r="E50" s="115">
        <v>66</v>
      </c>
      <c r="F50" s="114">
        <v>100</v>
      </c>
      <c r="G50" s="114">
        <v>36</v>
      </c>
      <c r="H50" s="114">
        <v>40</v>
      </c>
      <c r="I50" s="140">
        <v>49</v>
      </c>
      <c r="J50" s="115">
        <v>17</v>
      </c>
      <c r="K50" s="116">
        <v>34.693877551020407</v>
      </c>
    </row>
    <row r="51" spans="1:11" ht="14.1" customHeight="1" x14ac:dyDescent="0.2">
      <c r="A51" s="306" t="s">
        <v>274</v>
      </c>
      <c r="B51" s="307" t="s">
        <v>275</v>
      </c>
      <c r="C51" s="308"/>
      <c r="D51" s="113">
        <v>9.5928611266034576</v>
      </c>
      <c r="E51" s="115">
        <v>172</v>
      </c>
      <c r="F51" s="114">
        <v>244</v>
      </c>
      <c r="G51" s="114">
        <v>115</v>
      </c>
      <c r="H51" s="114">
        <v>68</v>
      </c>
      <c r="I51" s="140">
        <v>132</v>
      </c>
      <c r="J51" s="115">
        <v>40</v>
      </c>
      <c r="K51" s="116">
        <v>30.303030303030305</v>
      </c>
    </row>
    <row r="52" spans="1:11" ht="14.1" customHeight="1" x14ac:dyDescent="0.2">
      <c r="A52" s="306">
        <v>71</v>
      </c>
      <c r="B52" s="307" t="s">
        <v>276</v>
      </c>
      <c r="C52" s="308"/>
      <c r="D52" s="113">
        <v>5.0752928053541551</v>
      </c>
      <c r="E52" s="115">
        <v>91</v>
      </c>
      <c r="F52" s="114">
        <v>70</v>
      </c>
      <c r="G52" s="114">
        <v>86</v>
      </c>
      <c r="H52" s="114">
        <v>101</v>
      </c>
      <c r="I52" s="140">
        <v>91</v>
      </c>
      <c r="J52" s="115">
        <v>0</v>
      </c>
      <c r="K52" s="116">
        <v>0</v>
      </c>
    </row>
    <row r="53" spans="1:11" ht="14.1" customHeight="1" x14ac:dyDescent="0.2">
      <c r="A53" s="306" t="s">
        <v>277</v>
      </c>
      <c r="B53" s="307" t="s">
        <v>278</v>
      </c>
      <c r="C53" s="308"/>
      <c r="D53" s="113">
        <v>1.3943112102621305</v>
      </c>
      <c r="E53" s="115">
        <v>25</v>
      </c>
      <c r="F53" s="114">
        <v>16</v>
      </c>
      <c r="G53" s="114">
        <v>12</v>
      </c>
      <c r="H53" s="114">
        <v>33</v>
      </c>
      <c r="I53" s="140">
        <v>21</v>
      </c>
      <c r="J53" s="115">
        <v>4</v>
      </c>
      <c r="K53" s="116">
        <v>19.047619047619047</v>
      </c>
    </row>
    <row r="54" spans="1:11" ht="14.1" customHeight="1" x14ac:dyDescent="0.2">
      <c r="A54" s="306" t="s">
        <v>279</v>
      </c>
      <c r="B54" s="307" t="s">
        <v>280</v>
      </c>
      <c r="C54" s="308"/>
      <c r="D54" s="113">
        <v>3.0117122141662018</v>
      </c>
      <c r="E54" s="115">
        <v>54</v>
      </c>
      <c r="F54" s="114">
        <v>48</v>
      </c>
      <c r="G54" s="114">
        <v>65</v>
      </c>
      <c r="H54" s="114">
        <v>61</v>
      </c>
      <c r="I54" s="140">
        <v>59</v>
      </c>
      <c r="J54" s="115">
        <v>-5</v>
      </c>
      <c r="K54" s="116">
        <v>-8.4745762711864412</v>
      </c>
    </row>
    <row r="55" spans="1:11" ht="14.1" customHeight="1" x14ac:dyDescent="0.2">
      <c r="A55" s="306">
        <v>72</v>
      </c>
      <c r="B55" s="307" t="s">
        <v>281</v>
      </c>
      <c r="C55" s="308"/>
      <c r="D55" s="113">
        <v>0.7250418293363079</v>
      </c>
      <c r="E55" s="115">
        <v>13</v>
      </c>
      <c r="F55" s="114">
        <v>19</v>
      </c>
      <c r="G55" s="114">
        <v>24</v>
      </c>
      <c r="H55" s="114">
        <v>24</v>
      </c>
      <c r="I55" s="140">
        <v>19</v>
      </c>
      <c r="J55" s="115">
        <v>-6</v>
      </c>
      <c r="K55" s="116">
        <v>-31.578947368421051</v>
      </c>
    </row>
    <row r="56" spans="1:11" ht="14.1" customHeight="1" x14ac:dyDescent="0.2">
      <c r="A56" s="306" t="s">
        <v>282</v>
      </c>
      <c r="B56" s="307" t="s">
        <v>283</v>
      </c>
      <c r="C56" s="308"/>
      <c r="D56" s="113">
        <v>0.44617958728388174</v>
      </c>
      <c r="E56" s="115">
        <v>8</v>
      </c>
      <c r="F56" s="114">
        <v>6</v>
      </c>
      <c r="G56" s="114">
        <v>12</v>
      </c>
      <c r="H56" s="114">
        <v>7</v>
      </c>
      <c r="I56" s="140">
        <v>9</v>
      </c>
      <c r="J56" s="115">
        <v>-1</v>
      </c>
      <c r="K56" s="116">
        <v>-11.111111111111111</v>
      </c>
    </row>
    <row r="57" spans="1:11" ht="14.1" customHeight="1" x14ac:dyDescent="0.2">
      <c r="A57" s="306" t="s">
        <v>284</v>
      </c>
      <c r="B57" s="307" t="s">
        <v>285</v>
      </c>
      <c r="C57" s="308"/>
      <c r="D57" s="113" t="s">
        <v>513</v>
      </c>
      <c r="E57" s="115" t="s">
        <v>513</v>
      </c>
      <c r="F57" s="114">
        <v>5</v>
      </c>
      <c r="G57" s="114" t="s">
        <v>513</v>
      </c>
      <c r="H57" s="114">
        <v>4</v>
      </c>
      <c r="I57" s="140">
        <v>6</v>
      </c>
      <c r="J57" s="115" t="s">
        <v>513</v>
      </c>
      <c r="K57" s="116" t="s">
        <v>513</v>
      </c>
    </row>
    <row r="58" spans="1:11" ht="14.1" customHeight="1" x14ac:dyDescent="0.2">
      <c r="A58" s="306">
        <v>73</v>
      </c>
      <c r="B58" s="307" t="s">
        <v>286</v>
      </c>
      <c r="C58" s="308"/>
      <c r="D58" s="113">
        <v>1.0039040713887339</v>
      </c>
      <c r="E58" s="115">
        <v>18</v>
      </c>
      <c r="F58" s="114">
        <v>24</v>
      </c>
      <c r="G58" s="114">
        <v>20</v>
      </c>
      <c r="H58" s="114">
        <v>21</v>
      </c>
      <c r="I58" s="140">
        <v>27</v>
      </c>
      <c r="J58" s="115">
        <v>-9</v>
      </c>
      <c r="K58" s="116">
        <v>-33.333333333333336</v>
      </c>
    </row>
    <row r="59" spans="1:11" ht="14.1" customHeight="1" x14ac:dyDescent="0.2">
      <c r="A59" s="306" t="s">
        <v>287</v>
      </c>
      <c r="B59" s="307" t="s">
        <v>288</v>
      </c>
      <c r="C59" s="308"/>
      <c r="D59" s="113">
        <v>0.78081427774679313</v>
      </c>
      <c r="E59" s="115">
        <v>14</v>
      </c>
      <c r="F59" s="114">
        <v>18</v>
      </c>
      <c r="G59" s="114">
        <v>19</v>
      </c>
      <c r="H59" s="114">
        <v>12</v>
      </c>
      <c r="I59" s="140">
        <v>20</v>
      </c>
      <c r="J59" s="115">
        <v>-6</v>
      </c>
      <c r="K59" s="116">
        <v>-30</v>
      </c>
    </row>
    <row r="60" spans="1:11" ht="14.1" customHeight="1" x14ac:dyDescent="0.2">
      <c r="A60" s="306">
        <v>81</v>
      </c>
      <c r="B60" s="307" t="s">
        <v>289</v>
      </c>
      <c r="C60" s="308"/>
      <c r="D60" s="113">
        <v>6.5811489124372562</v>
      </c>
      <c r="E60" s="115">
        <v>118</v>
      </c>
      <c r="F60" s="114">
        <v>95</v>
      </c>
      <c r="G60" s="114">
        <v>106</v>
      </c>
      <c r="H60" s="114">
        <v>108</v>
      </c>
      <c r="I60" s="140">
        <v>76</v>
      </c>
      <c r="J60" s="115">
        <v>42</v>
      </c>
      <c r="K60" s="116">
        <v>55.263157894736842</v>
      </c>
    </row>
    <row r="61" spans="1:11" ht="14.1" customHeight="1" x14ac:dyDescent="0.2">
      <c r="A61" s="306" t="s">
        <v>290</v>
      </c>
      <c r="B61" s="307" t="s">
        <v>291</v>
      </c>
      <c r="C61" s="308"/>
      <c r="D61" s="113">
        <v>2.9001673173452316</v>
      </c>
      <c r="E61" s="115">
        <v>52</v>
      </c>
      <c r="F61" s="114">
        <v>26</v>
      </c>
      <c r="G61" s="114">
        <v>28</v>
      </c>
      <c r="H61" s="114">
        <v>37</v>
      </c>
      <c r="I61" s="140">
        <v>23</v>
      </c>
      <c r="J61" s="115">
        <v>29</v>
      </c>
      <c r="K61" s="116">
        <v>126.08695652173913</v>
      </c>
    </row>
    <row r="62" spans="1:11" ht="14.1" customHeight="1" x14ac:dyDescent="0.2">
      <c r="A62" s="306" t="s">
        <v>292</v>
      </c>
      <c r="B62" s="307" t="s">
        <v>293</v>
      </c>
      <c r="C62" s="308"/>
      <c r="D62" s="113">
        <v>2.2866703848298942</v>
      </c>
      <c r="E62" s="115">
        <v>41</v>
      </c>
      <c r="F62" s="114">
        <v>42</v>
      </c>
      <c r="G62" s="114">
        <v>58</v>
      </c>
      <c r="H62" s="114">
        <v>42</v>
      </c>
      <c r="I62" s="140">
        <v>24</v>
      </c>
      <c r="J62" s="115">
        <v>17</v>
      </c>
      <c r="K62" s="116">
        <v>70.833333333333329</v>
      </c>
    </row>
    <row r="63" spans="1:11" ht="14.1" customHeight="1" x14ac:dyDescent="0.2">
      <c r="A63" s="306"/>
      <c r="B63" s="307" t="s">
        <v>294</v>
      </c>
      <c r="C63" s="308"/>
      <c r="D63" s="113">
        <v>1.3385387618516453</v>
      </c>
      <c r="E63" s="115">
        <v>24</v>
      </c>
      <c r="F63" s="114">
        <v>27</v>
      </c>
      <c r="G63" s="114">
        <v>41</v>
      </c>
      <c r="H63" s="114">
        <v>29</v>
      </c>
      <c r="I63" s="140">
        <v>16</v>
      </c>
      <c r="J63" s="115">
        <v>8</v>
      </c>
      <c r="K63" s="116">
        <v>50</v>
      </c>
    </row>
    <row r="64" spans="1:11" ht="14.1" customHeight="1" x14ac:dyDescent="0.2">
      <c r="A64" s="306" t="s">
        <v>295</v>
      </c>
      <c r="B64" s="307" t="s">
        <v>296</v>
      </c>
      <c r="C64" s="308"/>
      <c r="D64" s="113">
        <v>0.44617958728388174</v>
      </c>
      <c r="E64" s="115">
        <v>8</v>
      </c>
      <c r="F64" s="114">
        <v>8</v>
      </c>
      <c r="G64" s="114">
        <v>5</v>
      </c>
      <c r="H64" s="114">
        <v>7</v>
      </c>
      <c r="I64" s="140">
        <v>7</v>
      </c>
      <c r="J64" s="115">
        <v>1</v>
      </c>
      <c r="K64" s="116">
        <v>14.285714285714286</v>
      </c>
    </row>
    <row r="65" spans="1:11" ht="14.1" customHeight="1" x14ac:dyDescent="0.2">
      <c r="A65" s="306" t="s">
        <v>297</v>
      </c>
      <c r="B65" s="307" t="s">
        <v>298</v>
      </c>
      <c r="C65" s="308"/>
      <c r="D65" s="113">
        <v>0.66926938092582267</v>
      </c>
      <c r="E65" s="115">
        <v>12</v>
      </c>
      <c r="F65" s="114">
        <v>17</v>
      </c>
      <c r="G65" s="114">
        <v>10</v>
      </c>
      <c r="H65" s="114">
        <v>9</v>
      </c>
      <c r="I65" s="140">
        <v>13</v>
      </c>
      <c r="J65" s="115">
        <v>-1</v>
      </c>
      <c r="K65" s="116">
        <v>-7.6923076923076925</v>
      </c>
    </row>
    <row r="66" spans="1:11" ht="14.1" customHeight="1" x14ac:dyDescent="0.2">
      <c r="A66" s="306">
        <v>82</v>
      </c>
      <c r="B66" s="307" t="s">
        <v>299</v>
      </c>
      <c r="C66" s="308"/>
      <c r="D66" s="113">
        <v>3.7367540435025099</v>
      </c>
      <c r="E66" s="115">
        <v>67</v>
      </c>
      <c r="F66" s="114">
        <v>53</v>
      </c>
      <c r="G66" s="114">
        <v>61</v>
      </c>
      <c r="H66" s="114">
        <v>84</v>
      </c>
      <c r="I66" s="140">
        <v>50</v>
      </c>
      <c r="J66" s="115">
        <v>17</v>
      </c>
      <c r="K66" s="116">
        <v>34</v>
      </c>
    </row>
    <row r="67" spans="1:11" ht="14.1" customHeight="1" x14ac:dyDescent="0.2">
      <c r="A67" s="306" t="s">
        <v>300</v>
      </c>
      <c r="B67" s="307" t="s">
        <v>301</v>
      </c>
      <c r="C67" s="308"/>
      <c r="D67" s="113">
        <v>2.6213050752928053</v>
      </c>
      <c r="E67" s="115">
        <v>47</v>
      </c>
      <c r="F67" s="114">
        <v>38</v>
      </c>
      <c r="G67" s="114">
        <v>45</v>
      </c>
      <c r="H67" s="114">
        <v>77</v>
      </c>
      <c r="I67" s="140">
        <v>37</v>
      </c>
      <c r="J67" s="115">
        <v>10</v>
      </c>
      <c r="K67" s="116">
        <v>27.027027027027028</v>
      </c>
    </row>
    <row r="68" spans="1:11" ht="14.1" customHeight="1" x14ac:dyDescent="0.2">
      <c r="A68" s="306" t="s">
        <v>302</v>
      </c>
      <c r="B68" s="307" t="s">
        <v>303</v>
      </c>
      <c r="C68" s="308"/>
      <c r="D68" s="113">
        <v>0.7250418293363079</v>
      </c>
      <c r="E68" s="115">
        <v>13</v>
      </c>
      <c r="F68" s="114">
        <v>8</v>
      </c>
      <c r="G68" s="114">
        <v>8</v>
      </c>
      <c r="H68" s="114">
        <v>3</v>
      </c>
      <c r="I68" s="140">
        <v>9</v>
      </c>
      <c r="J68" s="115">
        <v>4</v>
      </c>
      <c r="K68" s="116">
        <v>44.444444444444443</v>
      </c>
    </row>
    <row r="69" spans="1:11" ht="14.1" customHeight="1" x14ac:dyDescent="0.2">
      <c r="A69" s="306">
        <v>83</v>
      </c>
      <c r="B69" s="307" t="s">
        <v>304</v>
      </c>
      <c r="C69" s="308"/>
      <c r="D69" s="113">
        <v>3.7925264919129948</v>
      </c>
      <c r="E69" s="115">
        <v>68</v>
      </c>
      <c r="F69" s="114">
        <v>84</v>
      </c>
      <c r="G69" s="114">
        <v>105</v>
      </c>
      <c r="H69" s="114">
        <v>78</v>
      </c>
      <c r="I69" s="140">
        <v>54</v>
      </c>
      <c r="J69" s="115">
        <v>14</v>
      </c>
      <c r="K69" s="116">
        <v>25.925925925925927</v>
      </c>
    </row>
    <row r="70" spans="1:11" ht="14.1" customHeight="1" x14ac:dyDescent="0.2">
      <c r="A70" s="306" t="s">
        <v>305</v>
      </c>
      <c r="B70" s="307" t="s">
        <v>306</v>
      </c>
      <c r="C70" s="308"/>
      <c r="D70" s="113">
        <v>2.6213050752928053</v>
      </c>
      <c r="E70" s="115">
        <v>47</v>
      </c>
      <c r="F70" s="114">
        <v>51</v>
      </c>
      <c r="G70" s="114">
        <v>79</v>
      </c>
      <c r="H70" s="114">
        <v>39</v>
      </c>
      <c r="I70" s="140">
        <v>34</v>
      </c>
      <c r="J70" s="115">
        <v>13</v>
      </c>
      <c r="K70" s="116">
        <v>38.235294117647058</v>
      </c>
    </row>
    <row r="71" spans="1:11" ht="14.1" customHeight="1" x14ac:dyDescent="0.2">
      <c r="A71" s="306"/>
      <c r="B71" s="307" t="s">
        <v>307</v>
      </c>
      <c r="C71" s="308"/>
      <c r="D71" s="113">
        <v>1.8404907975460123</v>
      </c>
      <c r="E71" s="115">
        <v>33</v>
      </c>
      <c r="F71" s="114">
        <v>26</v>
      </c>
      <c r="G71" s="114">
        <v>47</v>
      </c>
      <c r="H71" s="114">
        <v>28</v>
      </c>
      <c r="I71" s="140">
        <v>24</v>
      </c>
      <c r="J71" s="115">
        <v>9</v>
      </c>
      <c r="K71" s="116">
        <v>37.5</v>
      </c>
    </row>
    <row r="72" spans="1:11" ht="14.1" customHeight="1" x14ac:dyDescent="0.2">
      <c r="A72" s="306">
        <v>84</v>
      </c>
      <c r="B72" s="307" t="s">
        <v>308</v>
      </c>
      <c r="C72" s="308"/>
      <c r="D72" s="113">
        <v>1.0596765197992193</v>
      </c>
      <c r="E72" s="115">
        <v>19</v>
      </c>
      <c r="F72" s="114">
        <v>13</v>
      </c>
      <c r="G72" s="114">
        <v>24</v>
      </c>
      <c r="H72" s="114">
        <v>17</v>
      </c>
      <c r="I72" s="140">
        <v>16</v>
      </c>
      <c r="J72" s="115">
        <v>3</v>
      </c>
      <c r="K72" s="116">
        <v>18.75</v>
      </c>
    </row>
    <row r="73" spans="1:11" ht="14.1" customHeight="1" x14ac:dyDescent="0.2">
      <c r="A73" s="306" t="s">
        <v>309</v>
      </c>
      <c r="B73" s="307" t="s">
        <v>310</v>
      </c>
      <c r="C73" s="308"/>
      <c r="D73" s="113">
        <v>0.50195203569436697</v>
      </c>
      <c r="E73" s="115">
        <v>9</v>
      </c>
      <c r="F73" s="114">
        <v>3</v>
      </c>
      <c r="G73" s="114">
        <v>13</v>
      </c>
      <c r="H73" s="114" t="s">
        <v>513</v>
      </c>
      <c r="I73" s="140">
        <v>4</v>
      </c>
      <c r="J73" s="115">
        <v>5</v>
      </c>
      <c r="K73" s="116">
        <v>125</v>
      </c>
    </row>
    <row r="74" spans="1:11" ht="14.1" customHeight="1" x14ac:dyDescent="0.2">
      <c r="A74" s="306" t="s">
        <v>311</v>
      </c>
      <c r="B74" s="307" t="s">
        <v>312</v>
      </c>
      <c r="C74" s="308"/>
      <c r="D74" s="113" t="s">
        <v>513</v>
      </c>
      <c r="E74" s="115" t="s">
        <v>513</v>
      </c>
      <c r="F74" s="114" t="s">
        <v>513</v>
      </c>
      <c r="G74" s="114">
        <v>3</v>
      </c>
      <c r="H74" s="114" t="s">
        <v>513</v>
      </c>
      <c r="I74" s="140">
        <v>3</v>
      </c>
      <c r="J74" s="115" t="s">
        <v>513</v>
      </c>
      <c r="K74" s="116" t="s">
        <v>513</v>
      </c>
    </row>
    <row r="75" spans="1:11" ht="14.1" customHeight="1" x14ac:dyDescent="0.2">
      <c r="A75" s="306" t="s">
        <v>313</v>
      </c>
      <c r="B75" s="307" t="s">
        <v>314</v>
      </c>
      <c r="C75" s="308"/>
      <c r="D75" s="113">
        <v>0</v>
      </c>
      <c r="E75" s="115">
        <v>0</v>
      </c>
      <c r="F75" s="114">
        <v>0</v>
      </c>
      <c r="G75" s="114">
        <v>0</v>
      </c>
      <c r="H75" s="114">
        <v>0</v>
      </c>
      <c r="I75" s="140" t="s">
        <v>513</v>
      </c>
      <c r="J75" s="115" t="s">
        <v>513</v>
      </c>
      <c r="K75" s="116" t="s">
        <v>513</v>
      </c>
    </row>
    <row r="76" spans="1:11" ht="14.1" customHeight="1" x14ac:dyDescent="0.2">
      <c r="A76" s="306">
        <v>91</v>
      </c>
      <c r="B76" s="307" t="s">
        <v>315</v>
      </c>
      <c r="C76" s="308"/>
      <c r="D76" s="113">
        <v>0.2788622420524261</v>
      </c>
      <c r="E76" s="115">
        <v>5</v>
      </c>
      <c r="F76" s="114">
        <v>3</v>
      </c>
      <c r="G76" s="114">
        <v>5</v>
      </c>
      <c r="H76" s="114">
        <v>7</v>
      </c>
      <c r="I76" s="140">
        <v>5</v>
      </c>
      <c r="J76" s="115">
        <v>0</v>
      </c>
      <c r="K76" s="116">
        <v>0</v>
      </c>
    </row>
    <row r="77" spans="1:11" ht="14.1" customHeight="1" x14ac:dyDescent="0.2">
      <c r="A77" s="306">
        <v>92</v>
      </c>
      <c r="B77" s="307" t="s">
        <v>316</v>
      </c>
      <c r="C77" s="308"/>
      <c r="D77" s="113">
        <v>0.33463469046291133</v>
      </c>
      <c r="E77" s="115">
        <v>6</v>
      </c>
      <c r="F77" s="114" t="s">
        <v>513</v>
      </c>
      <c r="G77" s="114" t="s">
        <v>513</v>
      </c>
      <c r="H77" s="114">
        <v>4</v>
      </c>
      <c r="I77" s="140" t="s">
        <v>513</v>
      </c>
      <c r="J77" s="115" t="s">
        <v>513</v>
      </c>
      <c r="K77" s="116" t="s">
        <v>513</v>
      </c>
    </row>
    <row r="78" spans="1:11" ht="14.1" customHeight="1" x14ac:dyDescent="0.2">
      <c r="A78" s="306">
        <v>93</v>
      </c>
      <c r="B78" s="307" t="s">
        <v>317</v>
      </c>
      <c r="C78" s="308"/>
      <c r="D78" s="113">
        <v>0.22308979364194087</v>
      </c>
      <c r="E78" s="115">
        <v>4</v>
      </c>
      <c r="F78" s="114">
        <v>5</v>
      </c>
      <c r="G78" s="114">
        <v>5</v>
      </c>
      <c r="H78" s="114" t="s">
        <v>513</v>
      </c>
      <c r="I78" s="140" t="s">
        <v>513</v>
      </c>
      <c r="J78" s="115" t="s">
        <v>513</v>
      </c>
      <c r="K78" s="116" t="s">
        <v>513</v>
      </c>
    </row>
    <row r="79" spans="1:11" ht="14.1" customHeight="1" x14ac:dyDescent="0.2">
      <c r="A79" s="306">
        <v>94</v>
      </c>
      <c r="B79" s="307" t="s">
        <v>318</v>
      </c>
      <c r="C79" s="308"/>
      <c r="D79" s="113" t="s">
        <v>513</v>
      </c>
      <c r="E79" s="115" t="s">
        <v>513</v>
      </c>
      <c r="F79" s="114" t="s">
        <v>513</v>
      </c>
      <c r="G79" s="114" t="s">
        <v>513</v>
      </c>
      <c r="H79" s="114">
        <v>0</v>
      </c>
      <c r="I79" s="140">
        <v>0</v>
      </c>
      <c r="J79" s="115" t="s">
        <v>513</v>
      </c>
      <c r="K79" s="116" t="s">
        <v>513</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12507</v>
      </c>
      <c r="C10" s="114">
        <v>6432</v>
      </c>
      <c r="D10" s="114">
        <v>6075</v>
      </c>
      <c r="E10" s="114">
        <v>9890</v>
      </c>
      <c r="F10" s="114">
        <v>2613</v>
      </c>
      <c r="G10" s="114">
        <v>1959</v>
      </c>
      <c r="H10" s="114">
        <v>3139</v>
      </c>
      <c r="I10" s="115">
        <v>5013</v>
      </c>
      <c r="J10" s="114">
        <v>3996</v>
      </c>
      <c r="K10" s="114">
        <v>1017</v>
      </c>
      <c r="L10" s="423">
        <v>1693</v>
      </c>
      <c r="M10" s="424">
        <v>1341</v>
      </c>
    </row>
    <row r="11" spans="1:13" ht="11.1" customHeight="1" x14ac:dyDescent="0.2">
      <c r="A11" s="422" t="s">
        <v>387</v>
      </c>
      <c r="B11" s="115">
        <v>13264</v>
      </c>
      <c r="C11" s="114">
        <v>6841</v>
      </c>
      <c r="D11" s="114">
        <v>6423</v>
      </c>
      <c r="E11" s="114">
        <v>10565</v>
      </c>
      <c r="F11" s="114">
        <v>2689</v>
      </c>
      <c r="G11" s="114">
        <v>2004</v>
      </c>
      <c r="H11" s="114">
        <v>3385</v>
      </c>
      <c r="I11" s="115">
        <v>5235</v>
      </c>
      <c r="J11" s="114">
        <v>4066</v>
      </c>
      <c r="K11" s="114">
        <v>1169</v>
      </c>
      <c r="L11" s="423">
        <v>1821</v>
      </c>
      <c r="M11" s="424">
        <v>1108</v>
      </c>
    </row>
    <row r="12" spans="1:13" ht="11.1" customHeight="1" x14ac:dyDescent="0.2">
      <c r="A12" s="422" t="s">
        <v>388</v>
      </c>
      <c r="B12" s="115">
        <v>13683</v>
      </c>
      <c r="C12" s="114">
        <v>7070</v>
      </c>
      <c r="D12" s="114">
        <v>6613</v>
      </c>
      <c r="E12" s="114">
        <v>10935</v>
      </c>
      <c r="F12" s="114">
        <v>2730</v>
      </c>
      <c r="G12" s="114">
        <v>2299</v>
      </c>
      <c r="H12" s="114">
        <v>3447</v>
      </c>
      <c r="I12" s="115">
        <v>5265</v>
      </c>
      <c r="J12" s="114">
        <v>4038</v>
      </c>
      <c r="K12" s="114">
        <v>1227</v>
      </c>
      <c r="L12" s="423">
        <v>1722</v>
      </c>
      <c r="M12" s="424">
        <v>1396</v>
      </c>
    </row>
    <row r="13" spans="1:13" s="110" customFormat="1" ht="11.1" customHeight="1" x14ac:dyDescent="0.2">
      <c r="A13" s="422" t="s">
        <v>389</v>
      </c>
      <c r="B13" s="115">
        <v>12439</v>
      </c>
      <c r="C13" s="114">
        <v>6453</v>
      </c>
      <c r="D13" s="114">
        <v>5986</v>
      </c>
      <c r="E13" s="114">
        <v>9782</v>
      </c>
      <c r="F13" s="114">
        <v>2640</v>
      </c>
      <c r="G13" s="114">
        <v>2028</v>
      </c>
      <c r="H13" s="114">
        <v>3233</v>
      </c>
      <c r="I13" s="115">
        <v>5137</v>
      </c>
      <c r="J13" s="114">
        <v>4100</v>
      </c>
      <c r="K13" s="114">
        <v>1037</v>
      </c>
      <c r="L13" s="423">
        <v>889</v>
      </c>
      <c r="M13" s="424">
        <v>2141</v>
      </c>
    </row>
    <row r="14" spans="1:13" ht="15" customHeight="1" x14ac:dyDescent="0.2">
      <c r="A14" s="422" t="s">
        <v>390</v>
      </c>
      <c r="B14" s="115">
        <v>12670</v>
      </c>
      <c r="C14" s="114">
        <v>6597</v>
      </c>
      <c r="D14" s="114">
        <v>6073</v>
      </c>
      <c r="E14" s="114">
        <v>9433</v>
      </c>
      <c r="F14" s="114">
        <v>3234</v>
      </c>
      <c r="G14" s="114">
        <v>1968</v>
      </c>
      <c r="H14" s="114">
        <v>3328</v>
      </c>
      <c r="I14" s="115">
        <v>4953</v>
      </c>
      <c r="J14" s="114">
        <v>3909</v>
      </c>
      <c r="K14" s="114">
        <v>1044</v>
      </c>
      <c r="L14" s="423">
        <v>1605</v>
      </c>
      <c r="M14" s="424">
        <v>1371</v>
      </c>
    </row>
    <row r="15" spans="1:13" ht="11.1" customHeight="1" x14ac:dyDescent="0.2">
      <c r="A15" s="422" t="s">
        <v>387</v>
      </c>
      <c r="B15" s="115">
        <v>13817</v>
      </c>
      <c r="C15" s="114">
        <v>7162</v>
      </c>
      <c r="D15" s="114">
        <v>6655</v>
      </c>
      <c r="E15" s="114">
        <v>10046</v>
      </c>
      <c r="F15" s="114">
        <v>3770</v>
      </c>
      <c r="G15" s="114">
        <v>2055</v>
      </c>
      <c r="H15" s="114">
        <v>3723</v>
      </c>
      <c r="I15" s="115">
        <v>5293</v>
      </c>
      <c r="J15" s="114">
        <v>4020</v>
      </c>
      <c r="K15" s="114">
        <v>1273</v>
      </c>
      <c r="L15" s="423">
        <v>2194</v>
      </c>
      <c r="M15" s="424">
        <v>1061</v>
      </c>
    </row>
    <row r="16" spans="1:13" ht="11.1" customHeight="1" x14ac:dyDescent="0.2">
      <c r="A16" s="422" t="s">
        <v>388</v>
      </c>
      <c r="B16" s="115">
        <v>14141</v>
      </c>
      <c r="C16" s="114">
        <v>7300</v>
      </c>
      <c r="D16" s="114">
        <v>6841</v>
      </c>
      <c r="E16" s="114">
        <v>10282</v>
      </c>
      <c r="F16" s="114">
        <v>3854</v>
      </c>
      <c r="G16" s="114">
        <v>2349</v>
      </c>
      <c r="H16" s="114">
        <v>3808</v>
      </c>
      <c r="I16" s="115">
        <v>5304</v>
      </c>
      <c r="J16" s="114">
        <v>3924</v>
      </c>
      <c r="K16" s="114">
        <v>1380</v>
      </c>
      <c r="L16" s="423">
        <v>1769</v>
      </c>
      <c r="M16" s="424">
        <v>1480</v>
      </c>
    </row>
    <row r="17" spans="1:13" s="110" customFormat="1" ht="11.1" customHeight="1" x14ac:dyDescent="0.2">
      <c r="A17" s="422" t="s">
        <v>389</v>
      </c>
      <c r="B17" s="115">
        <v>12884</v>
      </c>
      <c r="C17" s="114">
        <v>6706</v>
      </c>
      <c r="D17" s="114">
        <v>6178</v>
      </c>
      <c r="E17" s="114">
        <v>9480</v>
      </c>
      <c r="F17" s="114">
        <v>3403</v>
      </c>
      <c r="G17" s="114">
        <v>2083</v>
      </c>
      <c r="H17" s="114">
        <v>3545</v>
      </c>
      <c r="I17" s="115">
        <v>5144</v>
      </c>
      <c r="J17" s="114">
        <v>3931</v>
      </c>
      <c r="K17" s="114">
        <v>1213</v>
      </c>
      <c r="L17" s="423">
        <v>909</v>
      </c>
      <c r="M17" s="424">
        <v>2228</v>
      </c>
    </row>
    <row r="18" spans="1:13" ht="15" customHeight="1" x14ac:dyDescent="0.2">
      <c r="A18" s="422" t="s">
        <v>391</v>
      </c>
      <c r="B18" s="115">
        <v>13376</v>
      </c>
      <c r="C18" s="114">
        <v>6973</v>
      </c>
      <c r="D18" s="114">
        <v>6403</v>
      </c>
      <c r="E18" s="114">
        <v>9871</v>
      </c>
      <c r="F18" s="114">
        <v>3505</v>
      </c>
      <c r="G18" s="114">
        <v>2080</v>
      </c>
      <c r="H18" s="114">
        <v>3707</v>
      </c>
      <c r="I18" s="115">
        <v>5055</v>
      </c>
      <c r="J18" s="114">
        <v>3820</v>
      </c>
      <c r="K18" s="114">
        <v>1235</v>
      </c>
      <c r="L18" s="423">
        <v>1916</v>
      </c>
      <c r="M18" s="424">
        <v>1423</v>
      </c>
    </row>
    <row r="19" spans="1:13" ht="11.1" customHeight="1" x14ac:dyDescent="0.2">
      <c r="A19" s="422" t="s">
        <v>387</v>
      </c>
      <c r="B19" s="115">
        <v>14105</v>
      </c>
      <c r="C19" s="114">
        <v>7307</v>
      </c>
      <c r="D19" s="114">
        <v>6798</v>
      </c>
      <c r="E19" s="114">
        <v>10194</v>
      </c>
      <c r="F19" s="114">
        <v>3911</v>
      </c>
      <c r="G19" s="114">
        <v>2093</v>
      </c>
      <c r="H19" s="114">
        <v>4004</v>
      </c>
      <c r="I19" s="115">
        <v>5416</v>
      </c>
      <c r="J19" s="114">
        <v>4006</v>
      </c>
      <c r="K19" s="114">
        <v>1410</v>
      </c>
      <c r="L19" s="423">
        <v>1680</v>
      </c>
      <c r="M19" s="424">
        <v>966</v>
      </c>
    </row>
    <row r="20" spans="1:13" ht="11.1" customHeight="1" x14ac:dyDescent="0.2">
      <c r="A20" s="422" t="s">
        <v>388</v>
      </c>
      <c r="B20" s="115">
        <v>14340</v>
      </c>
      <c r="C20" s="114">
        <v>7386</v>
      </c>
      <c r="D20" s="114">
        <v>6954</v>
      </c>
      <c r="E20" s="114">
        <v>10369</v>
      </c>
      <c r="F20" s="114">
        <v>3961</v>
      </c>
      <c r="G20" s="114">
        <v>2323</v>
      </c>
      <c r="H20" s="114">
        <v>4041</v>
      </c>
      <c r="I20" s="115">
        <v>5457</v>
      </c>
      <c r="J20" s="114">
        <v>3956</v>
      </c>
      <c r="K20" s="114">
        <v>1501</v>
      </c>
      <c r="L20" s="423">
        <v>1701</v>
      </c>
      <c r="M20" s="424">
        <v>1471</v>
      </c>
    </row>
    <row r="21" spans="1:13" s="110" customFormat="1" ht="11.1" customHeight="1" x14ac:dyDescent="0.2">
      <c r="A21" s="422" t="s">
        <v>389</v>
      </c>
      <c r="B21" s="115">
        <v>13040</v>
      </c>
      <c r="C21" s="114">
        <v>6721</v>
      </c>
      <c r="D21" s="114">
        <v>6319</v>
      </c>
      <c r="E21" s="114">
        <v>9553</v>
      </c>
      <c r="F21" s="114">
        <v>3487</v>
      </c>
      <c r="G21" s="114">
        <v>2068</v>
      </c>
      <c r="H21" s="114">
        <v>3776</v>
      </c>
      <c r="I21" s="115">
        <v>5289</v>
      </c>
      <c r="J21" s="114">
        <v>3983</v>
      </c>
      <c r="K21" s="114">
        <v>1306</v>
      </c>
      <c r="L21" s="423">
        <v>796</v>
      </c>
      <c r="M21" s="424">
        <v>2130</v>
      </c>
    </row>
    <row r="22" spans="1:13" ht="15" customHeight="1" x14ac:dyDescent="0.2">
      <c r="A22" s="422" t="s">
        <v>392</v>
      </c>
      <c r="B22" s="115">
        <v>13545</v>
      </c>
      <c r="C22" s="114">
        <v>6899</v>
      </c>
      <c r="D22" s="114">
        <v>6646</v>
      </c>
      <c r="E22" s="114">
        <v>9990</v>
      </c>
      <c r="F22" s="114">
        <v>3544</v>
      </c>
      <c r="G22" s="114">
        <v>2053</v>
      </c>
      <c r="H22" s="114">
        <v>3976</v>
      </c>
      <c r="I22" s="115">
        <v>5258</v>
      </c>
      <c r="J22" s="114">
        <v>3894</v>
      </c>
      <c r="K22" s="114">
        <v>1364</v>
      </c>
      <c r="L22" s="423">
        <v>2216</v>
      </c>
      <c r="M22" s="424">
        <v>1721</v>
      </c>
    </row>
    <row r="23" spans="1:13" ht="11.1" customHeight="1" x14ac:dyDescent="0.2">
      <c r="A23" s="422" t="s">
        <v>387</v>
      </c>
      <c r="B23" s="115">
        <v>14140</v>
      </c>
      <c r="C23" s="114">
        <v>7236</v>
      </c>
      <c r="D23" s="114">
        <v>6904</v>
      </c>
      <c r="E23" s="114">
        <v>10470</v>
      </c>
      <c r="F23" s="114">
        <v>3660</v>
      </c>
      <c r="G23" s="114">
        <v>2045</v>
      </c>
      <c r="H23" s="114">
        <v>4227</v>
      </c>
      <c r="I23" s="115">
        <v>5535</v>
      </c>
      <c r="J23" s="114">
        <v>4039</v>
      </c>
      <c r="K23" s="114">
        <v>1496</v>
      </c>
      <c r="L23" s="423">
        <v>1764</v>
      </c>
      <c r="M23" s="424">
        <v>1184</v>
      </c>
    </row>
    <row r="24" spans="1:13" ht="11.1" customHeight="1" x14ac:dyDescent="0.2">
      <c r="A24" s="422" t="s">
        <v>388</v>
      </c>
      <c r="B24" s="115">
        <v>14487</v>
      </c>
      <c r="C24" s="114">
        <v>7418</v>
      </c>
      <c r="D24" s="114">
        <v>7069</v>
      </c>
      <c r="E24" s="114">
        <v>10739</v>
      </c>
      <c r="F24" s="114">
        <v>3741</v>
      </c>
      <c r="G24" s="114">
        <v>2301</v>
      </c>
      <c r="H24" s="114">
        <v>4353</v>
      </c>
      <c r="I24" s="115">
        <v>5570</v>
      </c>
      <c r="J24" s="114">
        <v>4051</v>
      </c>
      <c r="K24" s="114">
        <v>1519</v>
      </c>
      <c r="L24" s="423">
        <v>1746</v>
      </c>
      <c r="M24" s="424">
        <v>1444</v>
      </c>
    </row>
    <row r="25" spans="1:13" s="110" customFormat="1" ht="11.1" customHeight="1" x14ac:dyDescent="0.2">
      <c r="A25" s="422" t="s">
        <v>389</v>
      </c>
      <c r="B25" s="115">
        <v>13368</v>
      </c>
      <c r="C25" s="114">
        <v>6883</v>
      </c>
      <c r="D25" s="114">
        <v>6485</v>
      </c>
      <c r="E25" s="114">
        <v>9812</v>
      </c>
      <c r="F25" s="114">
        <v>3548</v>
      </c>
      <c r="G25" s="114">
        <v>2054</v>
      </c>
      <c r="H25" s="114">
        <v>4068</v>
      </c>
      <c r="I25" s="115">
        <v>5305</v>
      </c>
      <c r="J25" s="114">
        <v>3964</v>
      </c>
      <c r="K25" s="114">
        <v>1341</v>
      </c>
      <c r="L25" s="423">
        <v>842</v>
      </c>
      <c r="M25" s="424">
        <v>2023</v>
      </c>
    </row>
    <row r="26" spans="1:13" ht="15" customHeight="1" x14ac:dyDescent="0.2">
      <c r="A26" s="422" t="s">
        <v>393</v>
      </c>
      <c r="B26" s="115">
        <v>13809</v>
      </c>
      <c r="C26" s="114">
        <v>7089</v>
      </c>
      <c r="D26" s="114">
        <v>6720</v>
      </c>
      <c r="E26" s="114">
        <v>10150</v>
      </c>
      <c r="F26" s="114">
        <v>3652</v>
      </c>
      <c r="G26" s="114">
        <v>2042</v>
      </c>
      <c r="H26" s="114">
        <v>4276</v>
      </c>
      <c r="I26" s="115">
        <v>5210</v>
      </c>
      <c r="J26" s="114">
        <v>3863</v>
      </c>
      <c r="K26" s="114">
        <v>1347</v>
      </c>
      <c r="L26" s="423">
        <v>1929</v>
      </c>
      <c r="M26" s="424">
        <v>1499</v>
      </c>
    </row>
    <row r="27" spans="1:13" ht="11.1" customHeight="1" x14ac:dyDescent="0.2">
      <c r="A27" s="422" t="s">
        <v>387</v>
      </c>
      <c r="B27" s="115">
        <v>14659</v>
      </c>
      <c r="C27" s="114">
        <v>7495</v>
      </c>
      <c r="D27" s="114">
        <v>7164</v>
      </c>
      <c r="E27" s="114">
        <v>10800</v>
      </c>
      <c r="F27" s="114">
        <v>3854</v>
      </c>
      <c r="G27" s="114">
        <v>2118</v>
      </c>
      <c r="H27" s="114">
        <v>4566</v>
      </c>
      <c r="I27" s="115">
        <v>5619</v>
      </c>
      <c r="J27" s="114">
        <v>4088</v>
      </c>
      <c r="K27" s="114">
        <v>1531</v>
      </c>
      <c r="L27" s="423">
        <v>1854</v>
      </c>
      <c r="M27" s="424">
        <v>1054</v>
      </c>
    </row>
    <row r="28" spans="1:13" ht="11.1" customHeight="1" x14ac:dyDescent="0.2">
      <c r="A28" s="422" t="s">
        <v>388</v>
      </c>
      <c r="B28" s="115">
        <v>15025</v>
      </c>
      <c r="C28" s="114">
        <v>7710</v>
      </c>
      <c r="D28" s="114">
        <v>7315</v>
      </c>
      <c r="E28" s="114">
        <v>11080</v>
      </c>
      <c r="F28" s="114">
        <v>3944</v>
      </c>
      <c r="G28" s="114">
        <v>2368</v>
      </c>
      <c r="H28" s="114">
        <v>4641</v>
      </c>
      <c r="I28" s="115">
        <v>5638</v>
      </c>
      <c r="J28" s="114">
        <v>4051</v>
      </c>
      <c r="K28" s="114">
        <v>1587</v>
      </c>
      <c r="L28" s="423">
        <v>1785</v>
      </c>
      <c r="M28" s="424">
        <v>1522</v>
      </c>
    </row>
    <row r="29" spans="1:13" s="110" customFormat="1" ht="11.1" customHeight="1" x14ac:dyDescent="0.2">
      <c r="A29" s="422" t="s">
        <v>389</v>
      </c>
      <c r="B29" s="115">
        <v>13795</v>
      </c>
      <c r="C29" s="114">
        <v>7069</v>
      </c>
      <c r="D29" s="114">
        <v>6726</v>
      </c>
      <c r="E29" s="114">
        <v>10083</v>
      </c>
      <c r="F29" s="114">
        <v>3712</v>
      </c>
      <c r="G29" s="114">
        <v>2114</v>
      </c>
      <c r="H29" s="114">
        <v>4341</v>
      </c>
      <c r="I29" s="115">
        <v>5372</v>
      </c>
      <c r="J29" s="114">
        <v>3985</v>
      </c>
      <c r="K29" s="114">
        <v>1387</v>
      </c>
      <c r="L29" s="423">
        <v>902</v>
      </c>
      <c r="M29" s="424">
        <v>2133</v>
      </c>
    </row>
    <row r="30" spans="1:13" ht="15" customHeight="1" x14ac:dyDescent="0.2">
      <c r="A30" s="422" t="s">
        <v>394</v>
      </c>
      <c r="B30" s="115">
        <v>14417</v>
      </c>
      <c r="C30" s="114">
        <v>7271</v>
      </c>
      <c r="D30" s="114">
        <v>7146</v>
      </c>
      <c r="E30" s="114">
        <v>10401</v>
      </c>
      <c r="F30" s="114">
        <v>4016</v>
      </c>
      <c r="G30" s="114">
        <v>2098</v>
      </c>
      <c r="H30" s="114">
        <v>4610</v>
      </c>
      <c r="I30" s="115">
        <v>4990</v>
      </c>
      <c r="J30" s="114">
        <v>3576</v>
      </c>
      <c r="K30" s="114">
        <v>1414</v>
      </c>
      <c r="L30" s="423">
        <v>2136</v>
      </c>
      <c r="M30" s="424">
        <v>1507</v>
      </c>
    </row>
    <row r="31" spans="1:13" ht="11.1" customHeight="1" x14ac:dyDescent="0.2">
      <c r="A31" s="422" t="s">
        <v>387</v>
      </c>
      <c r="B31" s="115">
        <v>15131</v>
      </c>
      <c r="C31" s="114">
        <v>7663</v>
      </c>
      <c r="D31" s="114">
        <v>7468</v>
      </c>
      <c r="E31" s="114">
        <v>10883</v>
      </c>
      <c r="F31" s="114">
        <v>4247</v>
      </c>
      <c r="G31" s="114">
        <v>2126</v>
      </c>
      <c r="H31" s="114">
        <v>4871</v>
      </c>
      <c r="I31" s="115">
        <v>5307</v>
      </c>
      <c r="J31" s="114">
        <v>3719</v>
      </c>
      <c r="K31" s="114">
        <v>1588</v>
      </c>
      <c r="L31" s="423">
        <v>1681</v>
      </c>
      <c r="M31" s="424">
        <v>972</v>
      </c>
    </row>
    <row r="32" spans="1:13" ht="11.1" customHeight="1" x14ac:dyDescent="0.2">
      <c r="A32" s="422" t="s">
        <v>388</v>
      </c>
      <c r="B32" s="115">
        <v>15371</v>
      </c>
      <c r="C32" s="114">
        <v>7762</v>
      </c>
      <c r="D32" s="114">
        <v>7609</v>
      </c>
      <c r="E32" s="114">
        <v>11046</v>
      </c>
      <c r="F32" s="114">
        <v>4324</v>
      </c>
      <c r="G32" s="114">
        <v>2304</v>
      </c>
      <c r="H32" s="114">
        <v>4940</v>
      </c>
      <c r="I32" s="115">
        <v>5269</v>
      </c>
      <c r="J32" s="114">
        <v>3626</v>
      </c>
      <c r="K32" s="114">
        <v>1643</v>
      </c>
      <c r="L32" s="423">
        <v>1862</v>
      </c>
      <c r="M32" s="424">
        <v>1662</v>
      </c>
    </row>
    <row r="33" spans="1:13" s="110" customFormat="1" ht="11.1" customHeight="1" x14ac:dyDescent="0.2">
      <c r="A33" s="422" t="s">
        <v>389</v>
      </c>
      <c r="B33" s="115">
        <v>14227</v>
      </c>
      <c r="C33" s="114">
        <v>7220</v>
      </c>
      <c r="D33" s="114">
        <v>7007</v>
      </c>
      <c r="E33" s="114">
        <v>10129</v>
      </c>
      <c r="F33" s="114">
        <v>4097</v>
      </c>
      <c r="G33" s="114">
        <v>2121</v>
      </c>
      <c r="H33" s="114">
        <v>4635</v>
      </c>
      <c r="I33" s="115">
        <v>5090</v>
      </c>
      <c r="J33" s="114">
        <v>3642</v>
      </c>
      <c r="K33" s="114">
        <v>1448</v>
      </c>
      <c r="L33" s="423">
        <v>1027</v>
      </c>
      <c r="M33" s="424">
        <v>2167</v>
      </c>
    </row>
    <row r="34" spans="1:13" ht="15" customHeight="1" x14ac:dyDescent="0.2">
      <c r="A34" s="422" t="s">
        <v>395</v>
      </c>
      <c r="B34" s="115">
        <v>14850</v>
      </c>
      <c r="C34" s="114">
        <v>7437</v>
      </c>
      <c r="D34" s="114">
        <v>7413</v>
      </c>
      <c r="E34" s="114">
        <v>10533</v>
      </c>
      <c r="F34" s="114">
        <v>4316</v>
      </c>
      <c r="G34" s="114">
        <v>2117</v>
      </c>
      <c r="H34" s="114">
        <v>4879</v>
      </c>
      <c r="I34" s="115">
        <v>5109</v>
      </c>
      <c r="J34" s="114">
        <v>3586</v>
      </c>
      <c r="K34" s="114">
        <v>1523</v>
      </c>
      <c r="L34" s="423">
        <v>2168</v>
      </c>
      <c r="M34" s="424">
        <v>1545</v>
      </c>
    </row>
    <row r="35" spans="1:13" ht="11.1" customHeight="1" x14ac:dyDescent="0.2">
      <c r="A35" s="422" t="s">
        <v>387</v>
      </c>
      <c r="B35" s="115">
        <v>15273</v>
      </c>
      <c r="C35" s="114">
        <v>7706</v>
      </c>
      <c r="D35" s="114">
        <v>7567</v>
      </c>
      <c r="E35" s="114">
        <v>10814</v>
      </c>
      <c r="F35" s="114">
        <v>4458</v>
      </c>
      <c r="G35" s="114">
        <v>2069</v>
      </c>
      <c r="H35" s="114">
        <v>5058</v>
      </c>
      <c r="I35" s="115">
        <v>5390</v>
      </c>
      <c r="J35" s="114">
        <v>3734</v>
      </c>
      <c r="K35" s="114">
        <v>1656</v>
      </c>
      <c r="L35" s="423">
        <v>1571</v>
      </c>
      <c r="M35" s="424">
        <v>1145</v>
      </c>
    </row>
    <row r="36" spans="1:13" ht="11.1" customHeight="1" x14ac:dyDescent="0.2">
      <c r="A36" s="422" t="s">
        <v>388</v>
      </c>
      <c r="B36" s="115">
        <v>15722</v>
      </c>
      <c r="C36" s="114">
        <v>7923</v>
      </c>
      <c r="D36" s="114">
        <v>7799</v>
      </c>
      <c r="E36" s="114">
        <v>11189</v>
      </c>
      <c r="F36" s="114">
        <v>4532</v>
      </c>
      <c r="G36" s="114">
        <v>2341</v>
      </c>
      <c r="H36" s="114">
        <v>5151</v>
      </c>
      <c r="I36" s="115">
        <v>5308</v>
      </c>
      <c r="J36" s="114">
        <v>3598</v>
      </c>
      <c r="K36" s="114">
        <v>1710</v>
      </c>
      <c r="L36" s="423">
        <v>1826</v>
      </c>
      <c r="M36" s="424">
        <v>1410</v>
      </c>
    </row>
    <row r="37" spans="1:13" s="110" customFormat="1" ht="11.1" customHeight="1" x14ac:dyDescent="0.2">
      <c r="A37" s="422" t="s">
        <v>389</v>
      </c>
      <c r="B37" s="115">
        <v>14575</v>
      </c>
      <c r="C37" s="114">
        <v>7357</v>
      </c>
      <c r="D37" s="114">
        <v>7218</v>
      </c>
      <c r="E37" s="114">
        <v>10264</v>
      </c>
      <c r="F37" s="114">
        <v>4311</v>
      </c>
      <c r="G37" s="114">
        <v>2094</v>
      </c>
      <c r="H37" s="114">
        <v>4847</v>
      </c>
      <c r="I37" s="115">
        <v>5112</v>
      </c>
      <c r="J37" s="114">
        <v>3654</v>
      </c>
      <c r="K37" s="114">
        <v>1458</v>
      </c>
      <c r="L37" s="423">
        <v>887</v>
      </c>
      <c r="M37" s="424">
        <v>2078</v>
      </c>
    </row>
    <row r="38" spans="1:13" ht="15" customHeight="1" x14ac:dyDescent="0.2">
      <c r="A38" s="425" t="s">
        <v>396</v>
      </c>
      <c r="B38" s="115">
        <v>14927</v>
      </c>
      <c r="C38" s="114">
        <v>7507</v>
      </c>
      <c r="D38" s="114">
        <v>7420</v>
      </c>
      <c r="E38" s="114">
        <v>10477</v>
      </c>
      <c r="F38" s="114">
        <v>4450</v>
      </c>
      <c r="G38" s="114">
        <v>2045</v>
      </c>
      <c r="H38" s="114">
        <v>5058</v>
      </c>
      <c r="I38" s="115">
        <v>4960</v>
      </c>
      <c r="J38" s="114">
        <v>3502</v>
      </c>
      <c r="K38" s="114">
        <v>1458</v>
      </c>
      <c r="L38" s="423">
        <v>1914</v>
      </c>
      <c r="M38" s="424">
        <v>1590</v>
      </c>
    </row>
    <row r="39" spans="1:13" ht="11.1" customHeight="1" x14ac:dyDescent="0.2">
      <c r="A39" s="422" t="s">
        <v>387</v>
      </c>
      <c r="B39" s="115">
        <v>15613</v>
      </c>
      <c r="C39" s="114">
        <v>7868</v>
      </c>
      <c r="D39" s="114">
        <v>7745</v>
      </c>
      <c r="E39" s="114">
        <v>10930</v>
      </c>
      <c r="F39" s="114">
        <v>4683</v>
      </c>
      <c r="G39" s="114">
        <v>2021</v>
      </c>
      <c r="H39" s="114">
        <v>5357</v>
      </c>
      <c r="I39" s="115">
        <v>5387</v>
      </c>
      <c r="J39" s="114">
        <v>3679</v>
      </c>
      <c r="K39" s="114">
        <v>1708</v>
      </c>
      <c r="L39" s="423">
        <v>1886</v>
      </c>
      <c r="M39" s="424">
        <v>1266</v>
      </c>
    </row>
    <row r="40" spans="1:13" ht="11.1" customHeight="1" x14ac:dyDescent="0.2">
      <c r="A40" s="425" t="s">
        <v>388</v>
      </c>
      <c r="B40" s="115">
        <v>15943</v>
      </c>
      <c r="C40" s="114">
        <v>8016</v>
      </c>
      <c r="D40" s="114">
        <v>7927</v>
      </c>
      <c r="E40" s="114">
        <v>11187</v>
      </c>
      <c r="F40" s="114">
        <v>4756</v>
      </c>
      <c r="G40" s="114">
        <v>2268</v>
      </c>
      <c r="H40" s="114">
        <v>5434</v>
      </c>
      <c r="I40" s="115">
        <v>5405</v>
      </c>
      <c r="J40" s="114">
        <v>3617</v>
      </c>
      <c r="K40" s="114">
        <v>1788</v>
      </c>
      <c r="L40" s="423">
        <v>1872</v>
      </c>
      <c r="M40" s="424">
        <v>1569</v>
      </c>
    </row>
    <row r="41" spans="1:13" s="110" customFormat="1" ht="11.1" customHeight="1" x14ac:dyDescent="0.2">
      <c r="A41" s="422" t="s">
        <v>389</v>
      </c>
      <c r="B41" s="115">
        <v>14783</v>
      </c>
      <c r="C41" s="114">
        <v>7429</v>
      </c>
      <c r="D41" s="114">
        <v>7354</v>
      </c>
      <c r="E41" s="114">
        <v>10280</v>
      </c>
      <c r="F41" s="114">
        <v>4503</v>
      </c>
      <c r="G41" s="114">
        <v>2025</v>
      </c>
      <c r="H41" s="114">
        <v>5088</v>
      </c>
      <c r="I41" s="115">
        <v>5250</v>
      </c>
      <c r="J41" s="114">
        <v>3669</v>
      </c>
      <c r="K41" s="114">
        <v>1581</v>
      </c>
      <c r="L41" s="423">
        <v>907</v>
      </c>
      <c r="M41" s="424">
        <v>2078</v>
      </c>
    </row>
    <row r="42" spans="1:13" ht="15" customHeight="1" x14ac:dyDescent="0.2">
      <c r="A42" s="422" t="s">
        <v>397</v>
      </c>
      <c r="B42" s="115">
        <v>15452</v>
      </c>
      <c r="C42" s="114">
        <v>7698</v>
      </c>
      <c r="D42" s="114">
        <v>7754</v>
      </c>
      <c r="E42" s="114">
        <v>10773</v>
      </c>
      <c r="F42" s="114">
        <v>4679</v>
      </c>
      <c r="G42" s="114">
        <v>2064</v>
      </c>
      <c r="H42" s="114">
        <v>5341</v>
      </c>
      <c r="I42" s="115">
        <v>5195</v>
      </c>
      <c r="J42" s="114">
        <v>3555</v>
      </c>
      <c r="K42" s="114">
        <v>1640</v>
      </c>
      <c r="L42" s="423">
        <v>2224</v>
      </c>
      <c r="M42" s="424">
        <v>1542</v>
      </c>
    </row>
    <row r="43" spans="1:13" ht="11.1" customHeight="1" x14ac:dyDescent="0.2">
      <c r="A43" s="422" t="s">
        <v>387</v>
      </c>
      <c r="B43" s="115">
        <v>15920</v>
      </c>
      <c r="C43" s="114">
        <v>7971</v>
      </c>
      <c r="D43" s="114">
        <v>7949</v>
      </c>
      <c r="E43" s="114">
        <v>11042</v>
      </c>
      <c r="F43" s="114">
        <v>4878</v>
      </c>
      <c r="G43" s="114">
        <v>2003</v>
      </c>
      <c r="H43" s="114">
        <v>5569</v>
      </c>
      <c r="I43" s="115">
        <v>5467</v>
      </c>
      <c r="J43" s="114">
        <v>3667</v>
      </c>
      <c r="K43" s="114">
        <v>1800</v>
      </c>
      <c r="L43" s="423">
        <v>1673</v>
      </c>
      <c r="M43" s="424">
        <v>1209</v>
      </c>
    </row>
    <row r="44" spans="1:13" ht="11.1" customHeight="1" x14ac:dyDescent="0.2">
      <c r="A44" s="422" t="s">
        <v>388</v>
      </c>
      <c r="B44" s="115">
        <v>16439</v>
      </c>
      <c r="C44" s="114">
        <v>8225</v>
      </c>
      <c r="D44" s="114">
        <v>8214</v>
      </c>
      <c r="E44" s="114">
        <v>11326</v>
      </c>
      <c r="F44" s="114">
        <v>5113</v>
      </c>
      <c r="G44" s="114">
        <v>2263</v>
      </c>
      <c r="H44" s="114">
        <v>5716</v>
      </c>
      <c r="I44" s="115">
        <v>5553</v>
      </c>
      <c r="J44" s="114">
        <v>3638</v>
      </c>
      <c r="K44" s="114">
        <v>1915</v>
      </c>
      <c r="L44" s="423">
        <v>2052</v>
      </c>
      <c r="M44" s="424">
        <v>1694</v>
      </c>
    </row>
    <row r="45" spans="1:13" s="110" customFormat="1" ht="11.1" customHeight="1" x14ac:dyDescent="0.2">
      <c r="A45" s="422" t="s">
        <v>389</v>
      </c>
      <c r="B45" s="115">
        <v>15451</v>
      </c>
      <c r="C45" s="114">
        <v>7747</v>
      </c>
      <c r="D45" s="114">
        <v>7704</v>
      </c>
      <c r="E45" s="114">
        <v>10593</v>
      </c>
      <c r="F45" s="114">
        <v>4858</v>
      </c>
      <c r="G45" s="114">
        <v>2086</v>
      </c>
      <c r="H45" s="114">
        <v>5432</v>
      </c>
      <c r="I45" s="115">
        <v>5343</v>
      </c>
      <c r="J45" s="114">
        <v>3659</v>
      </c>
      <c r="K45" s="114">
        <v>1684</v>
      </c>
      <c r="L45" s="423">
        <v>983</v>
      </c>
      <c r="M45" s="424">
        <v>2016</v>
      </c>
    </row>
    <row r="46" spans="1:13" ht="15" customHeight="1" x14ac:dyDescent="0.2">
      <c r="A46" s="422" t="s">
        <v>398</v>
      </c>
      <c r="B46" s="115">
        <v>15748</v>
      </c>
      <c r="C46" s="114">
        <v>7891</v>
      </c>
      <c r="D46" s="114">
        <v>7857</v>
      </c>
      <c r="E46" s="114">
        <v>10776</v>
      </c>
      <c r="F46" s="114">
        <v>4972</v>
      </c>
      <c r="G46" s="114">
        <v>2053</v>
      </c>
      <c r="H46" s="114">
        <v>5581</v>
      </c>
      <c r="I46" s="115">
        <v>5241</v>
      </c>
      <c r="J46" s="114">
        <v>3548</v>
      </c>
      <c r="K46" s="114">
        <v>1693</v>
      </c>
      <c r="L46" s="423">
        <v>1902</v>
      </c>
      <c r="M46" s="424">
        <v>1602</v>
      </c>
    </row>
    <row r="47" spans="1:13" ht="11.1" customHeight="1" x14ac:dyDescent="0.2">
      <c r="A47" s="422" t="s">
        <v>387</v>
      </c>
      <c r="B47" s="115">
        <v>16448</v>
      </c>
      <c r="C47" s="114">
        <v>8243</v>
      </c>
      <c r="D47" s="114">
        <v>8205</v>
      </c>
      <c r="E47" s="114">
        <v>11234</v>
      </c>
      <c r="F47" s="114">
        <v>5214</v>
      </c>
      <c r="G47" s="114">
        <v>2028</v>
      </c>
      <c r="H47" s="114">
        <v>5886</v>
      </c>
      <c r="I47" s="115">
        <v>5606</v>
      </c>
      <c r="J47" s="114">
        <v>3661</v>
      </c>
      <c r="K47" s="114">
        <v>1945</v>
      </c>
      <c r="L47" s="423">
        <v>2003</v>
      </c>
      <c r="M47" s="424">
        <v>1322</v>
      </c>
    </row>
    <row r="48" spans="1:13" ht="11.1" customHeight="1" x14ac:dyDescent="0.2">
      <c r="A48" s="422" t="s">
        <v>388</v>
      </c>
      <c r="B48" s="115">
        <v>16862</v>
      </c>
      <c r="C48" s="114">
        <v>8431</v>
      </c>
      <c r="D48" s="114">
        <v>8431</v>
      </c>
      <c r="E48" s="114">
        <v>11513</v>
      </c>
      <c r="F48" s="114">
        <v>5349</v>
      </c>
      <c r="G48" s="114">
        <v>2287</v>
      </c>
      <c r="H48" s="114">
        <v>5987</v>
      </c>
      <c r="I48" s="115">
        <v>5612</v>
      </c>
      <c r="J48" s="114">
        <v>3597</v>
      </c>
      <c r="K48" s="114">
        <v>2015</v>
      </c>
      <c r="L48" s="423">
        <v>1916</v>
      </c>
      <c r="M48" s="424">
        <v>1615</v>
      </c>
    </row>
    <row r="49" spans="1:17" s="110" customFormat="1" ht="11.1" customHeight="1" x14ac:dyDescent="0.2">
      <c r="A49" s="422" t="s">
        <v>389</v>
      </c>
      <c r="B49" s="115">
        <v>15856</v>
      </c>
      <c r="C49" s="114">
        <v>7969</v>
      </c>
      <c r="D49" s="114">
        <v>7887</v>
      </c>
      <c r="E49" s="114">
        <v>10765</v>
      </c>
      <c r="F49" s="114">
        <v>5091</v>
      </c>
      <c r="G49" s="114">
        <v>2119</v>
      </c>
      <c r="H49" s="114">
        <v>5678</v>
      </c>
      <c r="I49" s="115">
        <v>5425</v>
      </c>
      <c r="J49" s="114">
        <v>3608</v>
      </c>
      <c r="K49" s="114">
        <v>1817</v>
      </c>
      <c r="L49" s="423">
        <v>969</v>
      </c>
      <c r="M49" s="424">
        <v>2001</v>
      </c>
    </row>
    <row r="50" spans="1:17" ht="15" customHeight="1" x14ac:dyDescent="0.2">
      <c r="A50" s="422" t="s">
        <v>399</v>
      </c>
      <c r="B50" s="143">
        <v>15907</v>
      </c>
      <c r="C50" s="144">
        <v>7925</v>
      </c>
      <c r="D50" s="144">
        <v>7982</v>
      </c>
      <c r="E50" s="144">
        <v>10727</v>
      </c>
      <c r="F50" s="144">
        <v>5180</v>
      </c>
      <c r="G50" s="144">
        <v>2059</v>
      </c>
      <c r="H50" s="144">
        <v>5763</v>
      </c>
      <c r="I50" s="143">
        <v>5058</v>
      </c>
      <c r="J50" s="144">
        <v>3297</v>
      </c>
      <c r="K50" s="144">
        <v>1761</v>
      </c>
      <c r="L50" s="426">
        <v>1860</v>
      </c>
      <c r="M50" s="427">
        <v>1793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1.0096520193040386</v>
      </c>
      <c r="C6" s="480">
        <f>'Tabelle 3.3'!J11</f>
        <v>-3.4917000572409846</v>
      </c>
      <c r="D6" s="481">
        <f t="shared" ref="D6:E9" si="0">IF(OR(AND(B6&gt;=-50,B6&lt;=50),ISNUMBER(B6)=FALSE),B6,"")</f>
        <v>1.0096520193040386</v>
      </c>
      <c r="E6" s="481">
        <f t="shared" si="0"/>
        <v>-3.4917000572409846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1.0096520193040386</v>
      </c>
      <c r="C14" s="480">
        <f>'Tabelle 3.3'!J11</f>
        <v>-3.4917000572409846</v>
      </c>
      <c r="D14" s="481">
        <f>IF(OR(AND(B14&gt;=-50,B14&lt;=50),ISNUMBER(B14)=FALSE),B14,"")</f>
        <v>1.0096520193040386</v>
      </c>
      <c r="E14" s="481">
        <f>IF(OR(AND(C14&gt;=-50,C14&lt;=50),ISNUMBER(C14)=FALSE),C14,"")</f>
        <v>-3.4917000572409846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-5.8426966292134832</v>
      </c>
      <c r="C15" s="480">
        <f>'Tabelle 3.3'!J12</f>
        <v>4.4444444444444446</v>
      </c>
      <c r="D15" s="481">
        <f t="shared" ref="D15:E45" si="3">IF(OR(AND(B15&gt;=-50,B15&lt;=50),ISNUMBER(B15)=FALSE),B15,"")</f>
        <v>-5.8426966292134832</v>
      </c>
      <c r="E15" s="481">
        <f t="shared" si="3"/>
        <v>4.4444444444444446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0.44642857142857145</v>
      </c>
      <c r="C16" s="480">
        <f>'Tabelle 3.3'!J13</f>
        <v>0</v>
      </c>
      <c r="D16" s="481">
        <f t="shared" si="3"/>
        <v>0.44642857142857145</v>
      </c>
      <c r="E16" s="481">
        <f t="shared" si="3"/>
        <v>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-4.6458923512747878</v>
      </c>
      <c r="C17" s="480">
        <f>'Tabelle 3.3'!J14</f>
        <v>6.3348416289592757</v>
      </c>
      <c r="D17" s="481">
        <f t="shared" si="3"/>
        <v>-4.6458923512747878</v>
      </c>
      <c r="E17" s="481">
        <f t="shared" si="3"/>
        <v>6.3348416289592757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-5.1094890510948909</v>
      </c>
      <c r="C18" s="480">
        <f>'Tabelle 3.3'!J15</f>
        <v>8.2568807339449535</v>
      </c>
      <c r="D18" s="481">
        <f t="shared" si="3"/>
        <v>-5.1094890510948909</v>
      </c>
      <c r="E18" s="481">
        <f t="shared" si="3"/>
        <v>8.2568807339449535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-7.6205287713841372</v>
      </c>
      <c r="C19" s="480">
        <f>'Tabelle 3.3'!J16</f>
        <v>2.4390243902439024</v>
      </c>
      <c r="D19" s="481">
        <f t="shared" si="3"/>
        <v>-7.6205287713841372</v>
      </c>
      <c r="E19" s="481">
        <f t="shared" si="3"/>
        <v>2.4390243902439024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-1.6877637130801688</v>
      </c>
      <c r="C20" s="480">
        <f>'Tabelle 3.3'!J17</f>
        <v>10</v>
      </c>
      <c r="D20" s="481">
        <f t="shared" si="3"/>
        <v>-1.6877637130801688</v>
      </c>
      <c r="E20" s="481">
        <f t="shared" si="3"/>
        <v>10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3.6769533814839135</v>
      </c>
      <c r="C21" s="480">
        <f>'Tabelle 3.3'!J18</f>
        <v>-3.6885245901639343</v>
      </c>
      <c r="D21" s="481">
        <f t="shared" si="3"/>
        <v>3.6769533814839135</v>
      </c>
      <c r="E21" s="481">
        <f t="shared" si="3"/>
        <v>-3.6885245901639343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1.5947467166979361</v>
      </c>
      <c r="C22" s="480">
        <f>'Tabelle 3.3'!J19</f>
        <v>-3.6199095022624435</v>
      </c>
      <c r="D22" s="481">
        <f t="shared" si="3"/>
        <v>1.5947467166979361</v>
      </c>
      <c r="E22" s="481">
        <f t="shared" si="3"/>
        <v>-3.6199095022624435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1.0123734533183353</v>
      </c>
      <c r="C23" s="480">
        <f>'Tabelle 3.3'!J20</f>
        <v>1.1254019292604502</v>
      </c>
      <c r="D23" s="481">
        <f t="shared" si="3"/>
        <v>1.0123734533183353</v>
      </c>
      <c r="E23" s="481">
        <f t="shared" si="3"/>
        <v>1.1254019292604502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-4.9504950495049505</v>
      </c>
      <c r="C24" s="480">
        <f>'Tabelle 3.3'!J21</f>
        <v>-12.452107279693486</v>
      </c>
      <c r="D24" s="481">
        <f t="shared" si="3"/>
        <v>-4.9504950495049505</v>
      </c>
      <c r="E24" s="481">
        <f t="shared" si="3"/>
        <v>-12.452107279693486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-2.9082774049217002</v>
      </c>
      <c r="C26" s="480">
        <f>'Tabelle 3.3'!J23</f>
        <v>0</v>
      </c>
      <c r="D26" s="481">
        <f t="shared" si="3"/>
        <v>-2.9082774049217002</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2.2336769759450172</v>
      </c>
      <c r="C27" s="480">
        <f>'Tabelle 3.3'!J24</f>
        <v>4.4568245125348191</v>
      </c>
      <c r="D27" s="481">
        <f t="shared" si="3"/>
        <v>2.2336769759450172</v>
      </c>
      <c r="E27" s="481">
        <f t="shared" si="3"/>
        <v>4.4568245125348191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5.6092843326885884</v>
      </c>
      <c r="C28" s="480">
        <f>'Tabelle 3.3'!J25</f>
        <v>-17.441860465116278</v>
      </c>
      <c r="D28" s="481">
        <f t="shared" si="3"/>
        <v>5.6092843326885884</v>
      </c>
      <c r="E28" s="481">
        <f t="shared" si="3"/>
        <v>-17.441860465116278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3.2882011605415862</v>
      </c>
      <c r="C30" s="480">
        <f>'Tabelle 3.3'!J27</f>
        <v>-2.816901408450704</v>
      </c>
      <c r="D30" s="481">
        <f t="shared" si="3"/>
        <v>3.2882011605415862</v>
      </c>
      <c r="E30" s="481">
        <f t="shared" si="3"/>
        <v>-2.816901408450704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3.5567715458276332</v>
      </c>
      <c r="C31" s="480">
        <f>'Tabelle 3.3'!J28</f>
        <v>-1.6666666666666667</v>
      </c>
      <c r="D31" s="481">
        <f t="shared" si="3"/>
        <v>3.5567715458276332</v>
      </c>
      <c r="E31" s="481">
        <f t="shared" si="3"/>
        <v>-1.6666666666666667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8.2413539367181752</v>
      </c>
      <c r="C32" s="480">
        <f>'Tabelle 3.3'!J29</f>
        <v>-1.745635910224439</v>
      </c>
      <c r="D32" s="481">
        <f t="shared" si="3"/>
        <v>8.2413539367181752</v>
      </c>
      <c r="E32" s="481">
        <f t="shared" si="3"/>
        <v>-1.745635910224439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-9.8425196850393706E-2</v>
      </c>
      <c r="C33" s="480">
        <f>'Tabelle 3.3'!J30</f>
        <v>-1.8867924528301887</v>
      </c>
      <c r="D33" s="481">
        <f t="shared" si="3"/>
        <v>-9.8425196850393706E-2</v>
      </c>
      <c r="E33" s="481">
        <f t="shared" si="3"/>
        <v>-1.8867924528301887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2.5540275049115913</v>
      </c>
      <c r="C34" s="480">
        <f>'Tabelle 3.3'!J31</f>
        <v>-2.982107355864811</v>
      </c>
      <c r="D34" s="481">
        <f t="shared" si="3"/>
        <v>2.5540275049115913</v>
      </c>
      <c r="E34" s="481">
        <f t="shared" si="3"/>
        <v>-2.982107355864811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-5.8426966292134832</v>
      </c>
      <c r="C37" s="480">
        <f>'Tabelle 3.3'!J34</f>
        <v>4.4444444444444446</v>
      </c>
      <c r="D37" s="481">
        <f t="shared" si="3"/>
        <v>-5.8426966292134832</v>
      </c>
      <c r="E37" s="481">
        <f t="shared" si="3"/>
        <v>4.4444444444444446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-0.71184510250569477</v>
      </c>
      <c r="C38" s="480">
        <f>'Tabelle 3.3'!J35</f>
        <v>0.99206349206349209</v>
      </c>
      <c r="D38" s="481">
        <f t="shared" si="3"/>
        <v>-0.71184510250569477</v>
      </c>
      <c r="E38" s="481">
        <f t="shared" si="3"/>
        <v>0.99206349206349209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1.7810194215927402</v>
      </c>
      <c r="C39" s="480">
        <f>'Tabelle 3.3'!J36</f>
        <v>-4.4558889386475595</v>
      </c>
      <c r="D39" s="481">
        <f t="shared" si="3"/>
        <v>1.7810194215927402</v>
      </c>
      <c r="E39" s="481">
        <f t="shared" si="3"/>
        <v>-4.4558889386475595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1.7810194215927402</v>
      </c>
      <c r="C45" s="480">
        <f>'Tabelle 3.3'!J36</f>
        <v>-4.4558889386475595</v>
      </c>
      <c r="D45" s="481">
        <f t="shared" si="3"/>
        <v>1.7810194215927402</v>
      </c>
      <c r="E45" s="481">
        <f t="shared" si="3"/>
        <v>-4.4558889386475595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13809</v>
      </c>
      <c r="C51" s="487">
        <v>3863</v>
      </c>
      <c r="D51" s="487">
        <v>1347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14659</v>
      </c>
      <c r="C52" s="487">
        <v>4088</v>
      </c>
      <c r="D52" s="487">
        <v>1531</v>
      </c>
      <c r="E52" s="488">
        <f t="shared" ref="E52:G70" si="11">IF($A$51=37802,IF(COUNTBLANK(B$51:B$70)&gt;0,#N/A,B52/B$51*100),IF(COUNTBLANK(B$51:B$75)&gt;0,#N/A,B52/B$51*100))</f>
        <v>106.15540589470636</v>
      </c>
      <c r="F52" s="488">
        <f t="shared" si="11"/>
        <v>105.82448873932178</v>
      </c>
      <c r="G52" s="488">
        <f t="shared" si="11"/>
        <v>113.65998515219005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15025</v>
      </c>
      <c r="C53" s="487">
        <v>4051</v>
      </c>
      <c r="D53" s="487">
        <v>1587</v>
      </c>
      <c r="E53" s="488">
        <f t="shared" si="11"/>
        <v>108.80585125642696</v>
      </c>
      <c r="F53" s="488">
        <f t="shared" si="11"/>
        <v>104.86668392441108</v>
      </c>
      <c r="G53" s="488">
        <f t="shared" si="11"/>
        <v>117.81737193763919</v>
      </c>
      <c r="H53" s="489">
        <f>IF(ISERROR(L53)=TRUE,IF(MONTH(A53)=MONTH(MAX(A$51:A$75)),A53,""),"")</f>
        <v>41883</v>
      </c>
      <c r="I53" s="488">
        <f t="shared" si="12"/>
        <v>108.80585125642696</v>
      </c>
      <c r="J53" s="488">
        <f t="shared" si="10"/>
        <v>104.86668392441108</v>
      </c>
      <c r="K53" s="488">
        <f t="shared" si="10"/>
        <v>117.81737193763919</v>
      </c>
      <c r="L53" s="488" t="e">
        <f t="shared" si="13"/>
        <v>#N/A</v>
      </c>
    </row>
    <row r="54" spans="1:14" ht="15" customHeight="1" x14ac:dyDescent="0.2">
      <c r="A54" s="490" t="s">
        <v>462</v>
      </c>
      <c r="B54" s="487">
        <v>13795</v>
      </c>
      <c r="C54" s="487">
        <v>3985</v>
      </c>
      <c r="D54" s="487">
        <v>1387</v>
      </c>
      <c r="E54" s="488">
        <f t="shared" si="11"/>
        <v>99.898616844087186</v>
      </c>
      <c r="F54" s="488">
        <f t="shared" si="11"/>
        <v>103.15816722754336</v>
      </c>
      <c r="G54" s="488">
        <f t="shared" si="11"/>
        <v>102.96956198960655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14417</v>
      </c>
      <c r="C55" s="487">
        <v>3576</v>
      </c>
      <c r="D55" s="487">
        <v>1414</v>
      </c>
      <c r="E55" s="488">
        <f t="shared" si="11"/>
        <v>104.4029256282135</v>
      </c>
      <c r="F55" s="488">
        <f t="shared" si="11"/>
        <v>92.570541030287345</v>
      </c>
      <c r="G55" s="488">
        <f t="shared" si="11"/>
        <v>104.97401633259094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15131</v>
      </c>
      <c r="C56" s="487">
        <v>3719</v>
      </c>
      <c r="D56" s="487">
        <v>1588</v>
      </c>
      <c r="E56" s="488">
        <f t="shared" si="11"/>
        <v>109.57346657976682</v>
      </c>
      <c r="F56" s="488">
        <f t="shared" si="11"/>
        <v>96.272327206834063</v>
      </c>
      <c r="G56" s="488">
        <f t="shared" si="11"/>
        <v>117.89161098737937</v>
      </c>
      <c r="H56" s="489" t="str">
        <f t="shared" si="14"/>
        <v/>
      </c>
      <c r="I56" s="488" t="str">
        <f t="shared" si="12"/>
        <v/>
      </c>
      <c r="J56" s="488" t="str">
        <f t="shared" si="10"/>
        <v/>
      </c>
      <c r="K56" s="488" t="str">
        <f t="shared" si="10"/>
        <v/>
      </c>
      <c r="L56" s="488" t="e">
        <f t="shared" si="13"/>
        <v>#N/A</v>
      </c>
    </row>
    <row r="57" spans="1:14" ht="15" customHeight="1" x14ac:dyDescent="0.2">
      <c r="A57" s="490">
        <v>42248</v>
      </c>
      <c r="B57" s="487">
        <v>15371</v>
      </c>
      <c r="C57" s="487">
        <v>3626</v>
      </c>
      <c r="D57" s="487">
        <v>1643</v>
      </c>
      <c r="E57" s="488">
        <f t="shared" si="11"/>
        <v>111.31146353827215</v>
      </c>
      <c r="F57" s="488">
        <f t="shared" si="11"/>
        <v>93.864871861247735</v>
      </c>
      <c r="G57" s="488">
        <f t="shared" si="11"/>
        <v>121.97475872308834</v>
      </c>
      <c r="H57" s="489">
        <f t="shared" si="14"/>
        <v>42248</v>
      </c>
      <c r="I57" s="488">
        <f t="shared" si="12"/>
        <v>111.31146353827215</v>
      </c>
      <c r="J57" s="488">
        <f t="shared" si="10"/>
        <v>93.864871861247735</v>
      </c>
      <c r="K57" s="488">
        <f t="shared" si="10"/>
        <v>121.97475872308834</v>
      </c>
      <c r="L57" s="488" t="e">
        <f t="shared" si="13"/>
        <v>#N/A</v>
      </c>
    </row>
    <row r="58" spans="1:14" ht="15" customHeight="1" x14ac:dyDescent="0.2">
      <c r="A58" s="490" t="s">
        <v>465</v>
      </c>
      <c r="B58" s="487">
        <v>14227</v>
      </c>
      <c r="C58" s="487">
        <v>3642</v>
      </c>
      <c r="D58" s="487">
        <v>1448</v>
      </c>
      <c r="E58" s="488">
        <f t="shared" si="11"/>
        <v>103.02701136939676</v>
      </c>
      <c r="F58" s="488">
        <f t="shared" si="11"/>
        <v>94.279057727155063</v>
      </c>
      <c r="G58" s="488">
        <f t="shared" si="11"/>
        <v>107.49814402375651</v>
      </c>
      <c r="H58" s="489" t="str">
        <f t="shared" si="14"/>
        <v/>
      </c>
      <c r="I58" s="488" t="str">
        <f t="shared" si="12"/>
        <v/>
      </c>
      <c r="J58" s="488" t="str">
        <f t="shared" si="10"/>
        <v/>
      </c>
      <c r="K58" s="488" t="str">
        <f t="shared" si="10"/>
        <v/>
      </c>
      <c r="L58" s="488" t="e">
        <f t="shared" si="13"/>
        <v>#N/A</v>
      </c>
    </row>
    <row r="59" spans="1:14" ht="15" customHeight="1" x14ac:dyDescent="0.2">
      <c r="A59" s="490" t="s">
        <v>466</v>
      </c>
      <c r="B59" s="487">
        <v>14850</v>
      </c>
      <c r="C59" s="487">
        <v>3586</v>
      </c>
      <c r="D59" s="487">
        <v>1523</v>
      </c>
      <c r="E59" s="488">
        <f t="shared" si="11"/>
        <v>107.53856180751684</v>
      </c>
      <c r="F59" s="488">
        <f t="shared" si="11"/>
        <v>92.829407196479423</v>
      </c>
      <c r="G59" s="488">
        <f t="shared" si="11"/>
        <v>113.06607275426875</v>
      </c>
      <c r="H59" s="489" t="str">
        <f t="shared" si="14"/>
        <v/>
      </c>
      <c r="I59" s="488" t="str">
        <f t="shared" si="12"/>
        <v/>
      </c>
      <c r="J59" s="488" t="str">
        <f t="shared" si="10"/>
        <v/>
      </c>
      <c r="K59" s="488" t="str">
        <f t="shared" si="10"/>
        <v/>
      </c>
      <c r="L59" s="488" t="e">
        <f t="shared" si="13"/>
        <v>#N/A</v>
      </c>
    </row>
    <row r="60" spans="1:14" ht="15" customHeight="1" x14ac:dyDescent="0.2">
      <c r="A60" s="490" t="s">
        <v>467</v>
      </c>
      <c r="B60" s="487">
        <v>15273</v>
      </c>
      <c r="C60" s="487">
        <v>3734</v>
      </c>
      <c r="D60" s="487">
        <v>1656</v>
      </c>
      <c r="E60" s="488">
        <f t="shared" si="11"/>
        <v>110.60178144688247</v>
      </c>
      <c r="F60" s="488">
        <f t="shared" si="11"/>
        <v>96.660626456122188</v>
      </c>
      <c r="G60" s="488">
        <f t="shared" si="11"/>
        <v>122.93986636971046</v>
      </c>
      <c r="H60" s="489" t="str">
        <f t="shared" si="14"/>
        <v/>
      </c>
      <c r="I60" s="488" t="str">
        <f t="shared" si="12"/>
        <v/>
      </c>
      <c r="J60" s="488" t="str">
        <f t="shared" si="10"/>
        <v/>
      </c>
      <c r="K60" s="488" t="str">
        <f t="shared" si="10"/>
        <v/>
      </c>
      <c r="L60" s="488" t="e">
        <f t="shared" si="13"/>
        <v>#N/A</v>
      </c>
    </row>
    <row r="61" spans="1:14" ht="15" customHeight="1" x14ac:dyDescent="0.2">
      <c r="A61" s="490">
        <v>42614</v>
      </c>
      <c r="B61" s="487">
        <v>15722</v>
      </c>
      <c r="C61" s="487">
        <v>3598</v>
      </c>
      <c r="D61" s="487">
        <v>1710</v>
      </c>
      <c r="E61" s="488">
        <f t="shared" si="11"/>
        <v>113.85328409008618</v>
      </c>
      <c r="F61" s="488">
        <f t="shared" si="11"/>
        <v>93.140046595909922</v>
      </c>
      <c r="G61" s="488">
        <f t="shared" si="11"/>
        <v>126.94877505567929</v>
      </c>
      <c r="H61" s="489">
        <f t="shared" si="14"/>
        <v>42614</v>
      </c>
      <c r="I61" s="488">
        <f t="shared" si="12"/>
        <v>113.85328409008618</v>
      </c>
      <c r="J61" s="488">
        <f t="shared" si="10"/>
        <v>93.140046595909922</v>
      </c>
      <c r="K61" s="488">
        <f t="shared" si="10"/>
        <v>126.94877505567929</v>
      </c>
      <c r="L61" s="488" t="e">
        <f t="shared" si="13"/>
        <v>#N/A</v>
      </c>
    </row>
    <row r="62" spans="1:14" ht="15" customHeight="1" x14ac:dyDescent="0.2">
      <c r="A62" s="490" t="s">
        <v>468</v>
      </c>
      <c r="B62" s="487">
        <v>14575</v>
      </c>
      <c r="C62" s="487">
        <v>3654</v>
      </c>
      <c r="D62" s="487">
        <v>1458</v>
      </c>
      <c r="E62" s="488">
        <f t="shared" si="11"/>
        <v>105.54710695922948</v>
      </c>
      <c r="F62" s="488">
        <f t="shared" si="11"/>
        <v>94.589697126585563</v>
      </c>
      <c r="G62" s="488">
        <f t="shared" si="11"/>
        <v>108.24053452115814</v>
      </c>
      <c r="H62" s="489" t="str">
        <f t="shared" si="14"/>
        <v/>
      </c>
      <c r="I62" s="488" t="str">
        <f t="shared" si="12"/>
        <v/>
      </c>
      <c r="J62" s="488" t="str">
        <f t="shared" si="10"/>
        <v/>
      </c>
      <c r="K62" s="488" t="str">
        <f t="shared" si="10"/>
        <v/>
      </c>
      <c r="L62" s="488" t="e">
        <f t="shared" si="13"/>
        <v>#N/A</v>
      </c>
    </row>
    <row r="63" spans="1:14" ht="15" customHeight="1" x14ac:dyDescent="0.2">
      <c r="A63" s="490" t="s">
        <v>469</v>
      </c>
      <c r="B63" s="487">
        <v>14927</v>
      </c>
      <c r="C63" s="487">
        <v>3502</v>
      </c>
      <c r="D63" s="487">
        <v>1458</v>
      </c>
      <c r="E63" s="488">
        <f t="shared" si="11"/>
        <v>108.09616916503731</v>
      </c>
      <c r="F63" s="488">
        <f t="shared" si="11"/>
        <v>90.654931400465955</v>
      </c>
      <c r="G63" s="488">
        <f t="shared" si="11"/>
        <v>108.24053452115814</v>
      </c>
      <c r="H63" s="489" t="str">
        <f t="shared" si="14"/>
        <v/>
      </c>
      <c r="I63" s="488" t="str">
        <f t="shared" si="12"/>
        <v/>
      </c>
      <c r="J63" s="488" t="str">
        <f t="shared" si="10"/>
        <v/>
      </c>
      <c r="K63" s="488" t="str">
        <f t="shared" si="10"/>
        <v/>
      </c>
      <c r="L63" s="488" t="e">
        <f t="shared" si="13"/>
        <v>#N/A</v>
      </c>
    </row>
    <row r="64" spans="1:14" ht="15" customHeight="1" x14ac:dyDescent="0.2">
      <c r="A64" s="490" t="s">
        <v>470</v>
      </c>
      <c r="B64" s="487">
        <v>15613</v>
      </c>
      <c r="C64" s="487">
        <v>3679</v>
      </c>
      <c r="D64" s="487">
        <v>1708</v>
      </c>
      <c r="E64" s="488">
        <f t="shared" si="11"/>
        <v>113.06394380476502</v>
      </c>
      <c r="F64" s="488">
        <f t="shared" si="11"/>
        <v>95.236862542065751</v>
      </c>
      <c r="G64" s="488">
        <f t="shared" si="11"/>
        <v>126.80029695619896</v>
      </c>
      <c r="H64" s="489" t="str">
        <f t="shared" si="14"/>
        <v/>
      </c>
      <c r="I64" s="488" t="str">
        <f t="shared" si="12"/>
        <v/>
      </c>
      <c r="J64" s="488" t="str">
        <f t="shared" si="10"/>
        <v/>
      </c>
      <c r="K64" s="488" t="str">
        <f t="shared" si="10"/>
        <v/>
      </c>
      <c r="L64" s="488" t="e">
        <f t="shared" si="13"/>
        <v>#N/A</v>
      </c>
    </row>
    <row r="65" spans="1:12" ht="15" customHeight="1" x14ac:dyDescent="0.2">
      <c r="A65" s="490">
        <v>42979</v>
      </c>
      <c r="B65" s="487">
        <v>15943</v>
      </c>
      <c r="C65" s="487">
        <v>3617</v>
      </c>
      <c r="D65" s="487">
        <v>1788</v>
      </c>
      <c r="E65" s="488">
        <f t="shared" si="11"/>
        <v>115.45368962270983</v>
      </c>
      <c r="F65" s="488">
        <f t="shared" si="11"/>
        <v>93.631892311674875</v>
      </c>
      <c r="G65" s="488">
        <f t="shared" si="11"/>
        <v>132.73942093541203</v>
      </c>
      <c r="H65" s="489">
        <f t="shared" si="14"/>
        <v>42979</v>
      </c>
      <c r="I65" s="488">
        <f t="shared" si="12"/>
        <v>115.45368962270983</v>
      </c>
      <c r="J65" s="488">
        <f t="shared" si="10"/>
        <v>93.631892311674875</v>
      </c>
      <c r="K65" s="488">
        <f t="shared" si="10"/>
        <v>132.73942093541203</v>
      </c>
      <c r="L65" s="488" t="e">
        <f t="shared" si="13"/>
        <v>#N/A</v>
      </c>
    </row>
    <row r="66" spans="1:12" ht="15" customHeight="1" x14ac:dyDescent="0.2">
      <c r="A66" s="490" t="s">
        <v>471</v>
      </c>
      <c r="B66" s="487">
        <v>14783</v>
      </c>
      <c r="C66" s="487">
        <v>3669</v>
      </c>
      <c r="D66" s="487">
        <v>1581</v>
      </c>
      <c r="E66" s="488">
        <f t="shared" si="11"/>
        <v>107.05337098993411</v>
      </c>
      <c r="F66" s="488">
        <f t="shared" si="11"/>
        <v>94.977996375873673</v>
      </c>
      <c r="G66" s="488">
        <f t="shared" si="11"/>
        <v>117.37193763919822</v>
      </c>
      <c r="H66" s="489" t="str">
        <f t="shared" si="14"/>
        <v/>
      </c>
      <c r="I66" s="488" t="str">
        <f t="shared" si="12"/>
        <v/>
      </c>
      <c r="J66" s="488" t="str">
        <f t="shared" si="10"/>
        <v/>
      </c>
      <c r="K66" s="488" t="str">
        <f t="shared" si="10"/>
        <v/>
      </c>
      <c r="L66" s="488" t="e">
        <f t="shared" si="13"/>
        <v>#N/A</v>
      </c>
    </row>
    <row r="67" spans="1:12" ht="15" customHeight="1" x14ac:dyDescent="0.2">
      <c r="A67" s="490" t="s">
        <v>472</v>
      </c>
      <c r="B67" s="487">
        <v>15452</v>
      </c>
      <c r="C67" s="487">
        <v>3555</v>
      </c>
      <c r="D67" s="487">
        <v>1640</v>
      </c>
      <c r="E67" s="488">
        <f t="shared" si="11"/>
        <v>111.89803751176768</v>
      </c>
      <c r="F67" s="488">
        <f t="shared" si="11"/>
        <v>92.026922081283985</v>
      </c>
      <c r="G67" s="488">
        <f t="shared" si="11"/>
        <v>121.75204157386786</v>
      </c>
      <c r="H67" s="489" t="str">
        <f t="shared" si="14"/>
        <v/>
      </c>
      <c r="I67" s="488" t="str">
        <f t="shared" si="12"/>
        <v/>
      </c>
      <c r="J67" s="488" t="str">
        <f t="shared" si="12"/>
        <v/>
      </c>
      <c r="K67" s="488" t="str">
        <f t="shared" si="12"/>
        <v/>
      </c>
      <c r="L67" s="488" t="e">
        <f t="shared" si="13"/>
        <v>#N/A</v>
      </c>
    </row>
    <row r="68" spans="1:12" ht="15" customHeight="1" x14ac:dyDescent="0.2">
      <c r="A68" s="490" t="s">
        <v>473</v>
      </c>
      <c r="B68" s="487">
        <v>15920</v>
      </c>
      <c r="C68" s="487">
        <v>3667</v>
      </c>
      <c r="D68" s="487">
        <v>1800</v>
      </c>
      <c r="E68" s="488">
        <f t="shared" si="11"/>
        <v>115.28713158085307</v>
      </c>
      <c r="F68" s="488">
        <f t="shared" si="11"/>
        <v>94.926223142635251</v>
      </c>
      <c r="G68" s="488">
        <f t="shared" si="11"/>
        <v>133.630289532294</v>
      </c>
      <c r="H68" s="489" t="str">
        <f t="shared" si="14"/>
        <v/>
      </c>
      <c r="I68" s="488" t="str">
        <f t="shared" si="12"/>
        <v/>
      </c>
      <c r="J68" s="488" t="str">
        <f t="shared" si="12"/>
        <v/>
      </c>
      <c r="K68" s="488" t="str">
        <f t="shared" si="12"/>
        <v/>
      </c>
      <c r="L68" s="488" t="e">
        <f t="shared" si="13"/>
        <v>#N/A</v>
      </c>
    </row>
    <row r="69" spans="1:12" ht="15" customHeight="1" x14ac:dyDescent="0.2">
      <c r="A69" s="490">
        <v>43344</v>
      </c>
      <c r="B69" s="487">
        <v>16439</v>
      </c>
      <c r="C69" s="487">
        <v>3638</v>
      </c>
      <c r="D69" s="487">
        <v>1915</v>
      </c>
      <c r="E69" s="488">
        <f t="shared" si="11"/>
        <v>119.04555000362083</v>
      </c>
      <c r="F69" s="488">
        <f t="shared" si="11"/>
        <v>94.175511260678221</v>
      </c>
      <c r="G69" s="488">
        <f t="shared" si="11"/>
        <v>142.16778025241277</v>
      </c>
      <c r="H69" s="489">
        <f t="shared" si="14"/>
        <v>43344</v>
      </c>
      <c r="I69" s="488">
        <f t="shared" si="12"/>
        <v>119.04555000362083</v>
      </c>
      <c r="J69" s="488">
        <f t="shared" si="12"/>
        <v>94.175511260678221</v>
      </c>
      <c r="K69" s="488">
        <f t="shared" si="12"/>
        <v>142.16778025241277</v>
      </c>
      <c r="L69" s="488" t="e">
        <f t="shared" si="13"/>
        <v>#N/A</v>
      </c>
    </row>
    <row r="70" spans="1:12" ht="15" customHeight="1" x14ac:dyDescent="0.2">
      <c r="A70" s="490" t="s">
        <v>474</v>
      </c>
      <c r="B70" s="487">
        <v>15451</v>
      </c>
      <c r="C70" s="487">
        <v>3659</v>
      </c>
      <c r="D70" s="487">
        <v>1684</v>
      </c>
      <c r="E70" s="488">
        <f t="shared" si="11"/>
        <v>111.89079585777391</v>
      </c>
      <c r="F70" s="488">
        <f t="shared" si="11"/>
        <v>94.719130209681595</v>
      </c>
      <c r="G70" s="488">
        <f t="shared" si="11"/>
        <v>125.01855976243503</v>
      </c>
      <c r="H70" s="489" t="str">
        <f t="shared" si="14"/>
        <v/>
      </c>
      <c r="I70" s="488" t="str">
        <f t="shared" si="12"/>
        <v/>
      </c>
      <c r="J70" s="488" t="str">
        <f t="shared" si="12"/>
        <v/>
      </c>
      <c r="K70" s="488" t="str">
        <f t="shared" si="12"/>
        <v/>
      </c>
      <c r="L70" s="488" t="e">
        <f t="shared" si="13"/>
        <v>#N/A</v>
      </c>
    </row>
    <row r="71" spans="1:12" ht="15" customHeight="1" x14ac:dyDescent="0.2">
      <c r="A71" s="490" t="s">
        <v>475</v>
      </c>
      <c r="B71" s="487">
        <v>15748</v>
      </c>
      <c r="C71" s="487">
        <v>3548</v>
      </c>
      <c r="D71" s="487">
        <v>1693</v>
      </c>
      <c r="E71" s="491">
        <f t="shared" ref="E71:G75" si="15">IF($A$51=37802,IF(COUNTBLANK(B$51:B$70)&gt;0,#N/A,IF(ISBLANK(B71)=FALSE,B71/B$51*100,#N/A)),IF(COUNTBLANK(B$51:B$75)&gt;0,#N/A,B71/B$51*100))</f>
        <v>114.04156709392426</v>
      </c>
      <c r="F71" s="491">
        <f t="shared" si="15"/>
        <v>91.845715764949517</v>
      </c>
      <c r="G71" s="491">
        <f t="shared" si="15"/>
        <v>125.68671121009652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16448</v>
      </c>
      <c r="C72" s="487">
        <v>3661</v>
      </c>
      <c r="D72" s="487">
        <v>1945</v>
      </c>
      <c r="E72" s="491">
        <f t="shared" si="15"/>
        <v>119.11072488956478</v>
      </c>
      <c r="F72" s="491">
        <f t="shared" si="15"/>
        <v>94.770903442920002</v>
      </c>
      <c r="G72" s="491">
        <f t="shared" si="15"/>
        <v>144.39495174461769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16862</v>
      </c>
      <c r="C73" s="487">
        <v>3597</v>
      </c>
      <c r="D73" s="487">
        <v>2015</v>
      </c>
      <c r="E73" s="491">
        <f t="shared" si="15"/>
        <v>122.10876964298645</v>
      </c>
      <c r="F73" s="491">
        <f t="shared" si="15"/>
        <v>93.114159979290719</v>
      </c>
      <c r="G73" s="491">
        <f t="shared" si="15"/>
        <v>149.59168522642909</v>
      </c>
      <c r="H73" s="492">
        <f>IF(A$51=37802,IF(ISERROR(L73)=TRUE,IF(ISBLANK(A73)=FALSE,IF(MONTH(A73)=MONTH(MAX(A$51:A$75)),A73,""),""),""),IF(ISERROR(L73)=TRUE,IF(MONTH(A73)=MONTH(MAX(A$51:A$75)),A73,""),""))</f>
        <v>43709</v>
      </c>
      <c r="I73" s="488">
        <f t="shared" si="12"/>
        <v>122.10876964298645</v>
      </c>
      <c r="J73" s="488">
        <f t="shared" si="12"/>
        <v>93.114159979290719</v>
      </c>
      <c r="K73" s="488">
        <f t="shared" si="12"/>
        <v>149.59168522642909</v>
      </c>
      <c r="L73" s="488" t="e">
        <f t="shared" si="13"/>
        <v>#N/A</v>
      </c>
    </row>
    <row r="74" spans="1:12" ht="15" customHeight="1" x14ac:dyDescent="0.2">
      <c r="A74" s="490" t="s">
        <v>477</v>
      </c>
      <c r="B74" s="487">
        <v>15856</v>
      </c>
      <c r="C74" s="487">
        <v>3608</v>
      </c>
      <c r="D74" s="487">
        <v>1817</v>
      </c>
      <c r="E74" s="491">
        <f t="shared" si="15"/>
        <v>114.82366572525164</v>
      </c>
      <c r="F74" s="491">
        <f t="shared" si="15"/>
        <v>93.398912762101986</v>
      </c>
      <c r="G74" s="491">
        <f t="shared" si="15"/>
        <v>134.89235337787676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15907</v>
      </c>
      <c r="C75" s="493">
        <v>3297</v>
      </c>
      <c r="D75" s="493">
        <v>1761</v>
      </c>
      <c r="E75" s="491">
        <f t="shared" si="15"/>
        <v>115.19299007893402</v>
      </c>
      <c r="F75" s="491">
        <f t="shared" si="15"/>
        <v>85.348174993528346</v>
      </c>
      <c r="G75" s="491">
        <f t="shared" si="15"/>
        <v>130.73496659242764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122.10876964298645</v>
      </c>
      <c r="J77" s="488">
        <f>IF(J75&lt;&gt;"",J75,IF(J74&lt;&gt;"",J74,IF(J73&lt;&gt;"",J73,IF(J72&lt;&gt;"",J72,IF(J71&lt;&gt;"",J71,IF(J70&lt;&gt;"",J70,""))))))</f>
        <v>93.114159979290719</v>
      </c>
      <c r="K77" s="488">
        <f>IF(K75&lt;&gt;"",K75,IF(K74&lt;&gt;"",K74,IF(K73&lt;&gt;"",K73,IF(K72&lt;&gt;"",K72,IF(K71&lt;&gt;"",K71,IF(K70&lt;&gt;"",K70,""))))))</f>
        <v>149.59168522642909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+22,1%</v>
      </c>
      <c r="J79" s="488" t="str">
        <f>"GeB - ausschließlich: "&amp;IF(J77&gt;100,"+","")&amp;TEXT(J77-100,"0,0")&amp;"%"</f>
        <v>GeB - ausschließlich: -6,9%</v>
      </c>
      <c r="K79" s="488" t="str">
        <f>"GeB - im Nebenjob: "&amp;IF(K77&gt;100,"+","")&amp;TEXT(K77-100,"0,0")&amp;"%"</f>
        <v>GeB - im Nebenjob: +49,6%</v>
      </c>
    </row>
    <row r="81" spans="9:9" ht="15" customHeight="1" x14ac:dyDescent="0.2">
      <c r="I81" s="488" t="str">
        <f>IF(ISERROR(HLOOKUP(1,I$78:K$79,2,FALSE)),"",HLOOKUP(1,I$78:K$79,2,FALSE))</f>
        <v>GeB - im Nebenjob: +49,6%</v>
      </c>
    </row>
    <row r="82" spans="9:9" ht="15" customHeight="1" x14ac:dyDescent="0.2">
      <c r="I82" s="488" t="str">
        <f>IF(ISERROR(HLOOKUP(2,I$78:K$79,2,FALSE)),"",HLOOKUP(2,I$78:K$79,2,FALSE))</f>
        <v>SvB: +22,1%</v>
      </c>
    </row>
    <row r="83" spans="9:9" ht="15" customHeight="1" x14ac:dyDescent="0.2">
      <c r="I83" s="488" t="str">
        <f>IF(ISERROR(HLOOKUP(3,I$78:K$79,2,FALSE)),"",HLOOKUP(3,I$78:K$79,2,FALSE))</f>
        <v>GeB - ausschließlich: -6,9%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15907</v>
      </c>
      <c r="E12" s="114">
        <v>15856</v>
      </c>
      <c r="F12" s="114">
        <v>16862</v>
      </c>
      <c r="G12" s="114">
        <v>16448</v>
      </c>
      <c r="H12" s="114">
        <v>15748</v>
      </c>
      <c r="I12" s="115">
        <v>159</v>
      </c>
      <c r="J12" s="116">
        <v>1.0096520193040386</v>
      </c>
      <c r="N12" s="117"/>
    </row>
    <row r="13" spans="1:15" s="110" customFormat="1" ht="13.5" customHeight="1" x14ac:dyDescent="0.2">
      <c r="A13" s="118" t="s">
        <v>105</v>
      </c>
      <c r="B13" s="119" t="s">
        <v>106</v>
      </c>
      <c r="C13" s="113">
        <v>49.820833595272525</v>
      </c>
      <c r="D13" s="114">
        <v>7925</v>
      </c>
      <c r="E13" s="114">
        <v>7969</v>
      </c>
      <c r="F13" s="114">
        <v>8431</v>
      </c>
      <c r="G13" s="114">
        <v>8243</v>
      </c>
      <c r="H13" s="114">
        <v>7891</v>
      </c>
      <c r="I13" s="115">
        <v>34</v>
      </c>
      <c r="J13" s="116">
        <v>0.43087061208972249</v>
      </c>
    </row>
    <row r="14" spans="1:15" s="110" customFormat="1" ht="13.5" customHeight="1" x14ac:dyDescent="0.2">
      <c r="A14" s="120"/>
      <c r="B14" s="119" t="s">
        <v>107</v>
      </c>
      <c r="C14" s="113">
        <v>50.179166404727475</v>
      </c>
      <c r="D14" s="114">
        <v>7982</v>
      </c>
      <c r="E14" s="114">
        <v>7887</v>
      </c>
      <c r="F14" s="114">
        <v>8431</v>
      </c>
      <c r="G14" s="114">
        <v>8205</v>
      </c>
      <c r="H14" s="114">
        <v>7857</v>
      </c>
      <c r="I14" s="115">
        <v>125</v>
      </c>
      <c r="J14" s="116">
        <v>1.5909380170548555</v>
      </c>
    </row>
    <row r="15" spans="1:15" s="110" customFormat="1" ht="13.5" customHeight="1" x14ac:dyDescent="0.2">
      <c r="A15" s="118" t="s">
        <v>105</v>
      </c>
      <c r="B15" s="121" t="s">
        <v>108</v>
      </c>
      <c r="C15" s="113">
        <v>12.943986923995725</v>
      </c>
      <c r="D15" s="114">
        <v>2059</v>
      </c>
      <c r="E15" s="114">
        <v>2119</v>
      </c>
      <c r="F15" s="114">
        <v>2287</v>
      </c>
      <c r="G15" s="114">
        <v>2028</v>
      </c>
      <c r="H15" s="114">
        <v>2053</v>
      </c>
      <c r="I15" s="115">
        <v>6</v>
      </c>
      <c r="J15" s="116">
        <v>0.29225523623964927</v>
      </c>
    </row>
    <row r="16" spans="1:15" s="110" customFormat="1" ht="13.5" customHeight="1" x14ac:dyDescent="0.2">
      <c r="A16" s="118"/>
      <c r="B16" s="121" t="s">
        <v>109</v>
      </c>
      <c r="C16" s="113">
        <v>64.191865216571316</v>
      </c>
      <c r="D16" s="114">
        <v>10211</v>
      </c>
      <c r="E16" s="114">
        <v>10137</v>
      </c>
      <c r="F16" s="114">
        <v>10793</v>
      </c>
      <c r="G16" s="114">
        <v>10736</v>
      </c>
      <c r="H16" s="114">
        <v>10217</v>
      </c>
      <c r="I16" s="115">
        <v>-6</v>
      </c>
      <c r="J16" s="116">
        <v>-5.8725653322893215E-2</v>
      </c>
    </row>
    <row r="17" spans="1:10" s="110" customFormat="1" ht="13.5" customHeight="1" x14ac:dyDescent="0.2">
      <c r="A17" s="118"/>
      <c r="B17" s="121" t="s">
        <v>110</v>
      </c>
      <c r="C17" s="113">
        <v>21.430816621613126</v>
      </c>
      <c r="D17" s="114">
        <v>3409</v>
      </c>
      <c r="E17" s="114">
        <v>3370</v>
      </c>
      <c r="F17" s="114">
        <v>3540</v>
      </c>
      <c r="G17" s="114">
        <v>3456</v>
      </c>
      <c r="H17" s="114">
        <v>3277</v>
      </c>
      <c r="I17" s="115">
        <v>132</v>
      </c>
      <c r="J17" s="116">
        <v>4.0280744583460484</v>
      </c>
    </row>
    <row r="18" spans="1:10" s="110" customFormat="1" ht="13.5" customHeight="1" x14ac:dyDescent="0.2">
      <c r="A18" s="120"/>
      <c r="B18" s="121" t="s">
        <v>111</v>
      </c>
      <c r="C18" s="113">
        <v>1.4333312378198277</v>
      </c>
      <c r="D18" s="114">
        <v>228</v>
      </c>
      <c r="E18" s="114">
        <v>230</v>
      </c>
      <c r="F18" s="114">
        <v>242</v>
      </c>
      <c r="G18" s="114">
        <v>228</v>
      </c>
      <c r="H18" s="114">
        <v>201</v>
      </c>
      <c r="I18" s="115">
        <v>27</v>
      </c>
      <c r="J18" s="116">
        <v>13.432835820895523</v>
      </c>
    </row>
    <row r="19" spans="1:10" s="110" customFormat="1" ht="13.5" customHeight="1" x14ac:dyDescent="0.2">
      <c r="A19" s="120"/>
      <c r="B19" s="121" t="s">
        <v>112</v>
      </c>
      <c r="C19" s="113">
        <v>0.32061356635443516</v>
      </c>
      <c r="D19" s="114">
        <v>51</v>
      </c>
      <c r="E19" s="114">
        <v>56</v>
      </c>
      <c r="F19" s="114">
        <v>60</v>
      </c>
      <c r="G19" s="114">
        <v>53</v>
      </c>
      <c r="H19" s="114">
        <v>39</v>
      </c>
      <c r="I19" s="115">
        <v>12</v>
      </c>
      <c r="J19" s="116">
        <v>30.76923076923077</v>
      </c>
    </row>
    <row r="20" spans="1:10" s="110" customFormat="1" ht="13.5" customHeight="1" x14ac:dyDescent="0.2">
      <c r="A20" s="118" t="s">
        <v>113</v>
      </c>
      <c r="B20" s="122" t="s">
        <v>114</v>
      </c>
      <c r="C20" s="113">
        <v>67.4357201232162</v>
      </c>
      <c r="D20" s="114">
        <v>10727</v>
      </c>
      <c r="E20" s="114">
        <v>10765</v>
      </c>
      <c r="F20" s="114">
        <v>11513</v>
      </c>
      <c r="G20" s="114">
        <v>11234</v>
      </c>
      <c r="H20" s="114">
        <v>10776</v>
      </c>
      <c r="I20" s="115">
        <v>-49</v>
      </c>
      <c r="J20" s="116">
        <v>-0.45471417965850036</v>
      </c>
    </row>
    <row r="21" spans="1:10" s="110" customFormat="1" ht="13.5" customHeight="1" x14ac:dyDescent="0.2">
      <c r="A21" s="120"/>
      <c r="B21" s="122" t="s">
        <v>115</v>
      </c>
      <c r="C21" s="113">
        <v>32.564279876783807</v>
      </c>
      <c r="D21" s="114">
        <v>5180</v>
      </c>
      <c r="E21" s="114">
        <v>5091</v>
      </c>
      <c r="F21" s="114">
        <v>5349</v>
      </c>
      <c r="G21" s="114">
        <v>5214</v>
      </c>
      <c r="H21" s="114">
        <v>4972</v>
      </c>
      <c r="I21" s="115">
        <v>208</v>
      </c>
      <c r="J21" s="116">
        <v>4.1834271922767501</v>
      </c>
    </row>
    <row r="22" spans="1:10" s="110" customFormat="1" ht="13.5" customHeight="1" x14ac:dyDescent="0.2">
      <c r="A22" s="118" t="s">
        <v>113</v>
      </c>
      <c r="B22" s="122" t="s">
        <v>116</v>
      </c>
      <c r="C22" s="113">
        <v>94.882756019362546</v>
      </c>
      <c r="D22" s="114">
        <v>15093</v>
      </c>
      <c r="E22" s="114">
        <v>15119</v>
      </c>
      <c r="F22" s="114">
        <v>15908</v>
      </c>
      <c r="G22" s="114">
        <v>15458</v>
      </c>
      <c r="H22" s="114">
        <v>14963</v>
      </c>
      <c r="I22" s="115">
        <v>130</v>
      </c>
      <c r="J22" s="116">
        <v>0.86880973066898348</v>
      </c>
    </row>
    <row r="23" spans="1:10" s="110" customFormat="1" ht="13.5" customHeight="1" x14ac:dyDescent="0.2">
      <c r="A23" s="123"/>
      <c r="B23" s="124" t="s">
        <v>117</v>
      </c>
      <c r="C23" s="125">
        <v>5.1109574401207016</v>
      </c>
      <c r="D23" s="114">
        <v>813</v>
      </c>
      <c r="E23" s="114">
        <v>735</v>
      </c>
      <c r="F23" s="114">
        <v>952</v>
      </c>
      <c r="G23" s="114">
        <v>988</v>
      </c>
      <c r="H23" s="114">
        <v>783</v>
      </c>
      <c r="I23" s="115">
        <v>30</v>
      </c>
      <c r="J23" s="116">
        <v>3.8314176245210727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5058</v>
      </c>
      <c r="E26" s="114">
        <v>5425</v>
      </c>
      <c r="F26" s="114">
        <v>5612</v>
      </c>
      <c r="G26" s="114">
        <v>5606</v>
      </c>
      <c r="H26" s="140">
        <v>5241</v>
      </c>
      <c r="I26" s="115">
        <v>-183</v>
      </c>
      <c r="J26" s="116">
        <v>-3.4917000572409846</v>
      </c>
    </row>
    <row r="27" spans="1:10" s="110" customFormat="1" ht="13.5" customHeight="1" x14ac:dyDescent="0.2">
      <c r="A27" s="118" t="s">
        <v>105</v>
      </c>
      <c r="B27" s="119" t="s">
        <v>106</v>
      </c>
      <c r="C27" s="113">
        <v>38.928430209569001</v>
      </c>
      <c r="D27" s="115">
        <v>1969</v>
      </c>
      <c r="E27" s="114">
        <v>2047</v>
      </c>
      <c r="F27" s="114">
        <v>2146</v>
      </c>
      <c r="G27" s="114">
        <v>2164</v>
      </c>
      <c r="H27" s="140">
        <v>2013</v>
      </c>
      <c r="I27" s="115">
        <v>-44</v>
      </c>
      <c r="J27" s="116">
        <v>-2.1857923497267762</v>
      </c>
    </row>
    <row r="28" spans="1:10" s="110" customFormat="1" ht="13.5" customHeight="1" x14ac:dyDescent="0.2">
      <c r="A28" s="120"/>
      <c r="B28" s="119" t="s">
        <v>107</v>
      </c>
      <c r="C28" s="113">
        <v>61.071569790430999</v>
      </c>
      <c r="D28" s="115">
        <v>3089</v>
      </c>
      <c r="E28" s="114">
        <v>3378</v>
      </c>
      <c r="F28" s="114">
        <v>3466</v>
      </c>
      <c r="G28" s="114">
        <v>3442</v>
      </c>
      <c r="H28" s="140">
        <v>3228</v>
      </c>
      <c r="I28" s="115">
        <v>-139</v>
      </c>
      <c r="J28" s="116">
        <v>-4.3060718711276333</v>
      </c>
    </row>
    <row r="29" spans="1:10" s="110" customFormat="1" ht="13.5" customHeight="1" x14ac:dyDescent="0.2">
      <c r="A29" s="118" t="s">
        <v>105</v>
      </c>
      <c r="B29" s="121" t="s">
        <v>108</v>
      </c>
      <c r="C29" s="113">
        <v>14.116251482799525</v>
      </c>
      <c r="D29" s="115">
        <v>714</v>
      </c>
      <c r="E29" s="114">
        <v>790</v>
      </c>
      <c r="F29" s="114">
        <v>875</v>
      </c>
      <c r="G29" s="114">
        <v>915</v>
      </c>
      <c r="H29" s="140">
        <v>737</v>
      </c>
      <c r="I29" s="115">
        <v>-23</v>
      </c>
      <c r="J29" s="116">
        <v>-3.1207598371777476</v>
      </c>
    </row>
    <row r="30" spans="1:10" s="110" customFormat="1" ht="13.5" customHeight="1" x14ac:dyDescent="0.2">
      <c r="A30" s="118"/>
      <c r="B30" s="121" t="s">
        <v>109</v>
      </c>
      <c r="C30" s="113">
        <v>47.449584816132862</v>
      </c>
      <c r="D30" s="115">
        <v>2400</v>
      </c>
      <c r="E30" s="114">
        <v>2587</v>
      </c>
      <c r="F30" s="114">
        <v>2667</v>
      </c>
      <c r="G30" s="114">
        <v>2651</v>
      </c>
      <c r="H30" s="140">
        <v>2550</v>
      </c>
      <c r="I30" s="115">
        <v>-150</v>
      </c>
      <c r="J30" s="116">
        <v>-5.882352941176471</v>
      </c>
    </row>
    <row r="31" spans="1:10" s="110" customFormat="1" ht="13.5" customHeight="1" x14ac:dyDescent="0.2">
      <c r="A31" s="118"/>
      <c r="B31" s="121" t="s">
        <v>110</v>
      </c>
      <c r="C31" s="113">
        <v>21.76749703440095</v>
      </c>
      <c r="D31" s="115">
        <v>1101</v>
      </c>
      <c r="E31" s="114">
        <v>1167</v>
      </c>
      <c r="F31" s="114">
        <v>1161</v>
      </c>
      <c r="G31" s="114">
        <v>1142</v>
      </c>
      <c r="H31" s="140">
        <v>1111</v>
      </c>
      <c r="I31" s="115">
        <v>-10</v>
      </c>
      <c r="J31" s="116">
        <v>-0.90009000900090008</v>
      </c>
    </row>
    <row r="32" spans="1:10" s="110" customFormat="1" ht="13.5" customHeight="1" x14ac:dyDescent="0.2">
      <c r="A32" s="120"/>
      <c r="B32" s="121" t="s">
        <v>111</v>
      </c>
      <c r="C32" s="113">
        <v>16.666666666666668</v>
      </c>
      <c r="D32" s="115">
        <v>843</v>
      </c>
      <c r="E32" s="114">
        <v>881</v>
      </c>
      <c r="F32" s="114">
        <v>909</v>
      </c>
      <c r="G32" s="114">
        <v>898</v>
      </c>
      <c r="H32" s="140">
        <v>843</v>
      </c>
      <c r="I32" s="115">
        <v>0</v>
      </c>
      <c r="J32" s="116">
        <v>0</v>
      </c>
    </row>
    <row r="33" spans="1:10" s="110" customFormat="1" ht="13.5" customHeight="1" x14ac:dyDescent="0.2">
      <c r="A33" s="120"/>
      <c r="B33" s="121" t="s">
        <v>112</v>
      </c>
      <c r="C33" s="113">
        <v>1.5025701858442071</v>
      </c>
      <c r="D33" s="115">
        <v>76</v>
      </c>
      <c r="E33" s="114">
        <v>78</v>
      </c>
      <c r="F33" s="114">
        <v>96</v>
      </c>
      <c r="G33" s="114">
        <v>87</v>
      </c>
      <c r="H33" s="140">
        <v>80</v>
      </c>
      <c r="I33" s="115">
        <v>-4</v>
      </c>
      <c r="J33" s="116">
        <v>-5</v>
      </c>
    </row>
    <row r="34" spans="1:10" s="110" customFormat="1" ht="13.5" customHeight="1" x14ac:dyDescent="0.2">
      <c r="A34" s="118" t="s">
        <v>113</v>
      </c>
      <c r="B34" s="122" t="s">
        <v>116</v>
      </c>
      <c r="C34" s="113">
        <v>96.480822459470147</v>
      </c>
      <c r="D34" s="115">
        <v>4880</v>
      </c>
      <c r="E34" s="114">
        <v>5237</v>
      </c>
      <c r="F34" s="114">
        <v>5414</v>
      </c>
      <c r="G34" s="114">
        <v>5402</v>
      </c>
      <c r="H34" s="140">
        <v>5071</v>
      </c>
      <c r="I34" s="115">
        <v>-191</v>
      </c>
      <c r="J34" s="116">
        <v>-3.7665154801814236</v>
      </c>
    </row>
    <row r="35" spans="1:10" s="110" customFormat="1" ht="13.5" customHeight="1" x14ac:dyDescent="0.2">
      <c r="A35" s="118"/>
      <c r="B35" s="119" t="s">
        <v>117</v>
      </c>
      <c r="C35" s="113">
        <v>3.4598655595096877</v>
      </c>
      <c r="D35" s="115">
        <v>175</v>
      </c>
      <c r="E35" s="114">
        <v>185</v>
      </c>
      <c r="F35" s="114">
        <v>195</v>
      </c>
      <c r="G35" s="114">
        <v>200</v>
      </c>
      <c r="H35" s="140">
        <v>168</v>
      </c>
      <c r="I35" s="115">
        <v>7</v>
      </c>
      <c r="J35" s="116">
        <v>4.166666666666667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3297</v>
      </c>
      <c r="E37" s="114">
        <v>3608</v>
      </c>
      <c r="F37" s="114">
        <v>3597</v>
      </c>
      <c r="G37" s="114">
        <v>3661</v>
      </c>
      <c r="H37" s="140">
        <v>3548</v>
      </c>
      <c r="I37" s="115">
        <v>-251</v>
      </c>
      <c r="J37" s="116">
        <v>-7.0744081172491544</v>
      </c>
    </row>
    <row r="38" spans="1:10" s="110" customFormat="1" ht="13.5" customHeight="1" x14ac:dyDescent="0.2">
      <c r="A38" s="118" t="s">
        <v>105</v>
      </c>
      <c r="B38" s="119" t="s">
        <v>106</v>
      </c>
      <c r="C38" s="113">
        <v>36.214740673339399</v>
      </c>
      <c r="D38" s="115">
        <v>1194</v>
      </c>
      <c r="E38" s="114">
        <v>1269</v>
      </c>
      <c r="F38" s="114">
        <v>1277</v>
      </c>
      <c r="G38" s="114">
        <v>1316</v>
      </c>
      <c r="H38" s="140">
        <v>1255</v>
      </c>
      <c r="I38" s="115">
        <v>-61</v>
      </c>
      <c r="J38" s="116">
        <v>-4.8605577689243029</v>
      </c>
    </row>
    <row r="39" spans="1:10" s="110" customFormat="1" ht="13.5" customHeight="1" x14ac:dyDescent="0.2">
      <c r="A39" s="120"/>
      <c r="B39" s="119" t="s">
        <v>107</v>
      </c>
      <c r="C39" s="113">
        <v>63.785259326660601</v>
      </c>
      <c r="D39" s="115">
        <v>2103</v>
      </c>
      <c r="E39" s="114">
        <v>2339</v>
      </c>
      <c r="F39" s="114">
        <v>2320</v>
      </c>
      <c r="G39" s="114">
        <v>2345</v>
      </c>
      <c r="H39" s="140">
        <v>2293</v>
      </c>
      <c r="I39" s="115">
        <v>-190</v>
      </c>
      <c r="J39" s="116">
        <v>-8.286088094199739</v>
      </c>
    </row>
    <row r="40" spans="1:10" s="110" customFormat="1" ht="13.5" customHeight="1" x14ac:dyDescent="0.2">
      <c r="A40" s="118" t="s">
        <v>105</v>
      </c>
      <c r="B40" s="121" t="s">
        <v>108</v>
      </c>
      <c r="C40" s="113">
        <v>14.831665150136487</v>
      </c>
      <c r="D40" s="115">
        <v>489</v>
      </c>
      <c r="E40" s="114">
        <v>529</v>
      </c>
      <c r="F40" s="114">
        <v>591</v>
      </c>
      <c r="G40" s="114">
        <v>656</v>
      </c>
      <c r="H40" s="140">
        <v>525</v>
      </c>
      <c r="I40" s="115">
        <v>-36</v>
      </c>
      <c r="J40" s="116">
        <v>-6.8571428571428568</v>
      </c>
    </row>
    <row r="41" spans="1:10" s="110" customFormat="1" ht="13.5" customHeight="1" x14ac:dyDescent="0.2">
      <c r="A41" s="118"/>
      <c r="B41" s="121" t="s">
        <v>109</v>
      </c>
      <c r="C41" s="113">
        <v>36.760691537761602</v>
      </c>
      <c r="D41" s="115">
        <v>1212</v>
      </c>
      <c r="E41" s="114">
        <v>1372</v>
      </c>
      <c r="F41" s="114">
        <v>1309</v>
      </c>
      <c r="G41" s="114">
        <v>1332</v>
      </c>
      <c r="H41" s="140">
        <v>1387</v>
      </c>
      <c r="I41" s="115">
        <v>-175</v>
      </c>
      <c r="J41" s="116">
        <v>-12.61715933669791</v>
      </c>
    </row>
    <row r="42" spans="1:10" s="110" customFormat="1" ht="13.5" customHeight="1" x14ac:dyDescent="0.2">
      <c r="A42" s="118"/>
      <c r="B42" s="121" t="s">
        <v>110</v>
      </c>
      <c r="C42" s="113">
        <v>23.566878980891719</v>
      </c>
      <c r="D42" s="115">
        <v>777</v>
      </c>
      <c r="E42" s="114">
        <v>846</v>
      </c>
      <c r="F42" s="114">
        <v>814</v>
      </c>
      <c r="G42" s="114">
        <v>796</v>
      </c>
      <c r="H42" s="140">
        <v>809</v>
      </c>
      <c r="I42" s="115">
        <v>-32</v>
      </c>
      <c r="J42" s="116">
        <v>-3.9555006180469716</v>
      </c>
    </row>
    <row r="43" spans="1:10" s="110" customFormat="1" ht="13.5" customHeight="1" x14ac:dyDescent="0.2">
      <c r="A43" s="120"/>
      <c r="B43" s="121" t="s">
        <v>111</v>
      </c>
      <c r="C43" s="113">
        <v>24.840764331210192</v>
      </c>
      <c r="D43" s="115">
        <v>819</v>
      </c>
      <c r="E43" s="114">
        <v>861</v>
      </c>
      <c r="F43" s="114">
        <v>883</v>
      </c>
      <c r="G43" s="114">
        <v>877</v>
      </c>
      <c r="H43" s="140">
        <v>827</v>
      </c>
      <c r="I43" s="115">
        <v>-8</v>
      </c>
      <c r="J43" s="116">
        <v>-0.96735187424425639</v>
      </c>
    </row>
    <row r="44" spans="1:10" s="110" customFormat="1" ht="13.5" customHeight="1" x14ac:dyDescent="0.2">
      <c r="A44" s="120"/>
      <c r="B44" s="121" t="s">
        <v>112</v>
      </c>
      <c r="C44" s="113">
        <v>2.2141340612678193</v>
      </c>
      <c r="D44" s="115">
        <v>73</v>
      </c>
      <c r="E44" s="114">
        <v>73</v>
      </c>
      <c r="F44" s="114">
        <v>88</v>
      </c>
      <c r="G44" s="114">
        <v>81</v>
      </c>
      <c r="H44" s="140">
        <v>73</v>
      </c>
      <c r="I44" s="115">
        <v>0</v>
      </c>
      <c r="J44" s="116">
        <v>0</v>
      </c>
    </row>
    <row r="45" spans="1:10" s="110" customFormat="1" ht="13.5" customHeight="1" x14ac:dyDescent="0.2">
      <c r="A45" s="118" t="s">
        <v>113</v>
      </c>
      <c r="B45" s="122" t="s">
        <v>116</v>
      </c>
      <c r="C45" s="113">
        <v>96.329996966939646</v>
      </c>
      <c r="D45" s="115">
        <v>3176</v>
      </c>
      <c r="E45" s="114">
        <v>3472</v>
      </c>
      <c r="F45" s="114">
        <v>3473</v>
      </c>
      <c r="G45" s="114">
        <v>3529</v>
      </c>
      <c r="H45" s="140">
        <v>3428</v>
      </c>
      <c r="I45" s="115">
        <v>-252</v>
      </c>
      <c r="J45" s="116">
        <v>-7.3512252042007002</v>
      </c>
    </row>
    <row r="46" spans="1:10" s="110" customFormat="1" ht="13.5" customHeight="1" x14ac:dyDescent="0.2">
      <c r="A46" s="118"/>
      <c r="B46" s="119" t="s">
        <v>117</v>
      </c>
      <c r="C46" s="113">
        <v>3.5790112223233241</v>
      </c>
      <c r="D46" s="115">
        <v>118</v>
      </c>
      <c r="E46" s="114">
        <v>133</v>
      </c>
      <c r="F46" s="114">
        <v>121</v>
      </c>
      <c r="G46" s="114">
        <v>128</v>
      </c>
      <c r="H46" s="140">
        <v>118</v>
      </c>
      <c r="I46" s="115">
        <v>0</v>
      </c>
      <c r="J46" s="116">
        <v>0</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1761</v>
      </c>
      <c r="E48" s="114">
        <v>1817</v>
      </c>
      <c r="F48" s="114">
        <v>2015</v>
      </c>
      <c r="G48" s="114">
        <v>1945</v>
      </c>
      <c r="H48" s="140">
        <v>1693</v>
      </c>
      <c r="I48" s="115">
        <v>68</v>
      </c>
      <c r="J48" s="116">
        <v>4.0165386887182519</v>
      </c>
    </row>
    <row r="49" spans="1:12" s="110" customFormat="1" ht="13.5" customHeight="1" x14ac:dyDescent="0.2">
      <c r="A49" s="118" t="s">
        <v>105</v>
      </c>
      <c r="B49" s="119" t="s">
        <v>106</v>
      </c>
      <c r="C49" s="113">
        <v>44.009085746734812</v>
      </c>
      <c r="D49" s="115">
        <v>775</v>
      </c>
      <c r="E49" s="114">
        <v>778</v>
      </c>
      <c r="F49" s="114">
        <v>869</v>
      </c>
      <c r="G49" s="114">
        <v>848</v>
      </c>
      <c r="H49" s="140">
        <v>758</v>
      </c>
      <c r="I49" s="115">
        <v>17</v>
      </c>
      <c r="J49" s="116">
        <v>2.2427440633245381</v>
      </c>
    </row>
    <row r="50" spans="1:12" s="110" customFormat="1" ht="13.5" customHeight="1" x14ac:dyDescent="0.2">
      <c r="A50" s="120"/>
      <c r="B50" s="119" t="s">
        <v>107</v>
      </c>
      <c r="C50" s="113">
        <v>55.990914253265188</v>
      </c>
      <c r="D50" s="115">
        <v>986</v>
      </c>
      <c r="E50" s="114">
        <v>1039</v>
      </c>
      <c r="F50" s="114">
        <v>1146</v>
      </c>
      <c r="G50" s="114">
        <v>1097</v>
      </c>
      <c r="H50" s="140">
        <v>935</v>
      </c>
      <c r="I50" s="115">
        <v>51</v>
      </c>
      <c r="J50" s="116">
        <v>5.4545454545454541</v>
      </c>
    </row>
    <row r="51" spans="1:12" s="110" customFormat="1" ht="13.5" customHeight="1" x14ac:dyDescent="0.2">
      <c r="A51" s="118" t="s">
        <v>105</v>
      </c>
      <c r="B51" s="121" t="s">
        <v>108</v>
      </c>
      <c r="C51" s="113">
        <v>12.776831345826235</v>
      </c>
      <c r="D51" s="115">
        <v>225</v>
      </c>
      <c r="E51" s="114">
        <v>261</v>
      </c>
      <c r="F51" s="114">
        <v>284</v>
      </c>
      <c r="G51" s="114">
        <v>259</v>
      </c>
      <c r="H51" s="140">
        <v>212</v>
      </c>
      <c r="I51" s="115">
        <v>13</v>
      </c>
      <c r="J51" s="116">
        <v>6.132075471698113</v>
      </c>
    </row>
    <row r="52" spans="1:12" s="110" customFormat="1" ht="13.5" customHeight="1" x14ac:dyDescent="0.2">
      <c r="A52" s="118"/>
      <c r="B52" s="121" t="s">
        <v>109</v>
      </c>
      <c r="C52" s="113">
        <v>67.461669505962519</v>
      </c>
      <c r="D52" s="115">
        <v>1188</v>
      </c>
      <c r="E52" s="114">
        <v>1215</v>
      </c>
      <c r="F52" s="114">
        <v>1358</v>
      </c>
      <c r="G52" s="114">
        <v>1319</v>
      </c>
      <c r="H52" s="140">
        <v>1163</v>
      </c>
      <c r="I52" s="115">
        <v>25</v>
      </c>
      <c r="J52" s="116">
        <v>2.1496130696474633</v>
      </c>
    </row>
    <row r="53" spans="1:12" s="110" customFormat="1" ht="13.5" customHeight="1" x14ac:dyDescent="0.2">
      <c r="A53" s="118"/>
      <c r="B53" s="121" t="s">
        <v>110</v>
      </c>
      <c r="C53" s="113">
        <v>18.398637137989777</v>
      </c>
      <c r="D53" s="115">
        <v>324</v>
      </c>
      <c r="E53" s="114">
        <v>321</v>
      </c>
      <c r="F53" s="114">
        <v>347</v>
      </c>
      <c r="G53" s="114">
        <v>346</v>
      </c>
      <c r="H53" s="140">
        <v>302</v>
      </c>
      <c r="I53" s="115">
        <v>22</v>
      </c>
      <c r="J53" s="116">
        <v>7.2847682119205297</v>
      </c>
    </row>
    <row r="54" spans="1:12" s="110" customFormat="1" ht="13.5" customHeight="1" x14ac:dyDescent="0.2">
      <c r="A54" s="120"/>
      <c r="B54" s="121" t="s">
        <v>111</v>
      </c>
      <c r="C54" s="113">
        <v>1.362862010221465</v>
      </c>
      <c r="D54" s="115">
        <v>24</v>
      </c>
      <c r="E54" s="114">
        <v>20</v>
      </c>
      <c r="F54" s="114">
        <v>26</v>
      </c>
      <c r="G54" s="114">
        <v>21</v>
      </c>
      <c r="H54" s="140">
        <v>16</v>
      </c>
      <c r="I54" s="115">
        <v>8</v>
      </c>
      <c r="J54" s="116">
        <v>50</v>
      </c>
    </row>
    <row r="55" spans="1:12" s="110" customFormat="1" ht="13.5" customHeight="1" x14ac:dyDescent="0.2">
      <c r="A55" s="120"/>
      <c r="B55" s="121" t="s">
        <v>112</v>
      </c>
      <c r="C55" s="113">
        <v>0.17035775127768313</v>
      </c>
      <c r="D55" s="115">
        <v>3</v>
      </c>
      <c r="E55" s="114">
        <v>5</v>
      </c>
      <c r="F55" s="114">
        <v>8</v>
      </c>
      <c r="G55" s="114">
        <v>6</v>
      </c>
      <c r="H55" s="140">
        <v>7</v>
      </c>
      <c r="I55" s="115">
        <v>-4</v>
      </c>
      <c r="J55" s="116">
        <v>-57.142857142857146</v>
      </c>
    </row>
    <row r="56" spans="1:12" s="110" customFormat="1" ht="13.5" customHeight="1" x14ac:dyDescent="0.2">
      <c r="A56" s="118" t="s">
        <v>113</v>
      </c>
      <c r="B56" s="122" t="s">
        <v>116</v>
      </c>
      <c r="C56" s="113">
        <v>96.763202725724014</v>
      </c>
      <c r="D56" s="115">
        <v>1704</v>
      </c>
      <c r="E56" s="114">
        <v>1765</v>
      </c>
      <c r="F56" s="114">
        <v>1941</v>
      </c>
      <c r="G56" s="114">
        <v>1873</v>
      </c>
      <c r="H56" s="140">
        <v>1643</v>
      </c>
      <c r="I56" s="115">
        <v>61</v>
      </c>
      <c r="J56" s="116">
        <v>3.7127206329884359</v>
      </c>
    </row>
    <row r="57" spans="1:12" s="110" customFormat="1" ht="13.5" customHeight="1" x14ac:dyDescent="0.2">
      <c r="A57" s="142"/>
      <c r="B57" s="124" t="s">
        <v>117</v>
      </c>
      <c r="C57" s="125">
        <v>3.2367972742759794</v>
      </c>
      <c r="D57" s="143">
        <v>57</v>
      </c>
      <c r="E57" s="144">
        <v>52</v>
      </c>
      <c r="F57" s="144">
        <v>74</v>
      </c>
      <c r="G57" s="144">
        <v>72</v>
      </c>
      <c r="H57" s="145">
        <v>50</v>
      </c>
      <c r="I57" s="143">
        <v>7</v>
      </c>
      <c r="J57" s="146">
        <v>14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15907</v>
      </c>
      <c r="E12" s="236">
        <v>15856</v>
      </c>
      <c r="F12" s="114">
        <v>16862</v>
      </c>
      <c r="G12" s="114">
        <v>16448</v>
      </c>
      <c r="H12" s="140">
        <v>15748</v>
      </c>
      <c r="I12" s="115">
        <v>159</v>
      </c>
      <c r="J12" s="116">
        <v>1.0096520193040386</v>
      </c>
    </row>
    <row r="13" spans="1:15" s="110" customFormat="1" ht="12" customHeight="1" x14ac:dyDescent="0.2">
      <c r="A13" s="118" t="s">
        <v>105</v>
      </c>
      <c r="B13" s="119" t="s">
        <v>106</v>
      </c>
      <c r="C13" s="113">
        <v>49.820833595272525</v>
      </c>
      <c r="D13" s="115">
        <v>7925</v>
      </c>
      <c r="E13" s="114">
        <v>7969</v>
      </c>
      <c r="F13" s="114">
        <v>8431</v>
      </c>
      <c r="G13" s="114">
        <v>8243</v>
      </c>
      <c r="H13" s="140">
        <v>7891</v>
      </c>
      <c r="I13" s="115">
        <v>34</v>
      </c>
      <c r="J13" s="116">
        <v>0.43087061208972249</v>
      </c>
    </row>
    <row r="14" spans="1:15" s="110" customFormat="1" ht="12" customHeight="1" x14ac:dyDescent="0.2">
      <c r="A14" s="118"/>
      <c r="B14" s="119" t="s">
        <v>107</v>
      </c>
      <c r="C14" s="113">
        <v>50.179166404727475</v>
      </c>
      <c r="D14" s="115">
        <v>7982</v>
      </c>
      <c r="E14" s="114">
        <v>7887</v>
      </c>
      <c r="F14" s="114">
        <v>8431</v>
      </c>
      <c r="G14" s="114">
        <v>8205</v>
      </c>
      <c r="H14" s="140">
        <v>7857</v>
      </c>
      <c r="I14" s="115">
        <v>125</v>
      </c>
      <c r="J14" s="116">
        <v>1.5909380170548555</v>
      </c>
    </row>
    <row r="15" spans="1:15" s="110" customFormat="1" ht="12" customHeight="1" x14ac:dyDescent="0.2">
      <c r="A15" s="118" t="s">
        <v>105</v>
      </c>
      <c r="B15" s="121" t="s">
        <v>108</v>
      </c>
      <c r="C15" s="113">
        <v>12.943986923995725</v>
      </c>
      <c r="D15" s="115">
        <v>2059</v>
      </c>
      <c r="E15" s="114">
        <v>2119</v>
      </c>
      <c r="F15" s="114">
        <v>2287</v>
      </c>
      <c r="G15" s="114">
        <v>2028</v>
      </c>
      <c r="H15" s="140">
        <v>2053</v>
      </c>
      <c r="I15" s="115">
        <v>6</v>
      </c>
      <c r="J15" s="116">
        <v>0.29225523623964927</v>
      </c>
    </row>
    <row r="16" spans="1:15" s="110" customFormat="1" ht="12" customHeight="1" x14ac:dyDescent="0.2">
      <c r="A16" s="118"/>
      <c r="B16" s="121" t="s">
        <v>109</v>
      </c>
      <c r="C16" s="113">
        <v>64.191865216571316</v>
      </c>
      <c r="D16" s="115">
        <v>10211</v>
      </c>
      <c r="E16" s="114">
        <v>10137</v>
      </c>
      <c r="F16" s="114">
        <v>10793</v>
      </c>
      <c r="G16" s="114">
        <v>10736</v>
      </c>
      <c r="H16" s="140">
        <v>10217</v>
      </c>
      <c r="I16" s="115">
        <v>-6</v>
      </c>
      <c r="J16" s="116">
        <v>-5.8725653322893215E-2</v>
      </c>
    </row>
    <row r="17" spans="1:10" s="110" customFormat="1" ht="12" customHeight="1" x14ac:dyDescent="0.2">
      <c r="A17" s="118"/>
      <c r="B17" s="121" t="s">
        <v>110</v>
      </c>
      <c r="C17" s="113">
        <v>21.430816621613126</v>
      </c>
      <c r="D17" s="115">
        <v>3409</v>
      </c>
      <c r="E17" s="114">
        <v>3370</v>
      </c>
      <c r="F17" s="114">
        <v>3540</v>
      </c>
      <c r="G17" s="114">
        <v>3456</v>
      </c>
      <c r="H17" s="140">
        <v>3277</v>
      </c>
      <c r="I17" s="115">
        <v>132</v>
      </c>
      <c r="J17" s="116">
        <v>4.0280744583460484</v>
      </c>
    </row>
    <row r="18" spans="1:10" s="110" customFormat="1" ht="12" customHeight="1" x14ac:dyDescent="0.2">
      <c r="A18" s="120"/>
      <c r="B18" s="121" t="s">
        <v>111</v>
      </c>
      <c r="C18" s="113">
        <v>1.4333312378198277</v>
      </c>
      <c r="D18" s="115">
        <v>228</v>
      </c>
      <c r="E18" s="114">
        <v>230</v>
      </c>
      <c r="F18" s="114">
        <v>242</v>
      </c>
      <c r="G18" s="114">
        <v>228</v>
      </c>
      <c r="H18" s="140">
        <v>201</v>
      </c>
      <c r="I18" s="115">
        <v>27</v>
      </c>
      <c r="J18" s="116">
        <v>13.432835820895523</v>
      </c>
    </row>
    <row r="19" spans="1:10" s="110" customFormat="1" ht="12" customHeight="1" x14ac:dyDescent="0.2">
      <c r="A19" s="120"/>
      <c r="B19" s="121" t="s">
        <v>112</v>
      </c>
      <c r="C19" s="113">
        <v>0.32061356635443516</v>
      </c>
      <c r="D19" s="115">
        <v>51</v>
      </c>
      <c r="E19" s="114">
        <v>56</v>
      </c>
      <c r="F19" s="114">
        <v>60</v>
      </c>
      <c r="G19" s="114">
        <v>53</v>
      </c>
      <c r="H19" s="140">
        <v>39</v>
      </c>
      <c r="I19" s="115">
        <v>12</v>
      </c>
      <c r="J19" s="116">
        <v>30.76923076923077</v>
      </c>
    </row>
    <row r="20" spans="1:10" s="110" customFormat="1" ht="12" customHeight="1" x14ac:dyDescent="0.2">
      <c r="A20" s="118" t="s">
        <v>113</v>
      </c>
      <c r="B20" s="119" t="s">
        <v>181</v>
      </c>
      <c r="C20" s="113">
        <v>67.4357201232162</v>
      </c>
      <c r="D20" s="115">
        <v>10727</v>
      </c>
      <c r="E20" s="114">
        <v>10765</v>
      </c>
      <c r="F20" s="114">
        <v>11513</v>
      </c>
      <c r="G20" s="114">
        <v>11234</v>
      </c>
      <c r="H20" s="140">
        <v>10776</v>
      </c>
      <c r="I20" s="115">
        <v>-49</v>
      </c>
      <c r="J20" s="116">
        <v>-0.45471417965850036</v>
      </c>
    </row>
    <row r="21" spans="1:10" s="110" customFormat="1" ht="12" customHeight="1" x14ac:dyDescent="0.2">
      <c r="A21" s="118"/>
      <c r="B21" s="119" t="s">
        <v>182</v>
      </c>
      <c r="C21" s="113">
        <v>32.564279876783807</v>
      </c>
      <c r="D21" s="115">
        <v>5180</v>
      </c>
      <c r="E21" s="114">
        <v>5091</v>
      </c>
      <c r="F21" s="114">
        <v>5349</v>
      </c>
      <c r="G21" s="114">
        <v>5214</v>
      </c>
      <c r="H21" s="140">
        <v>4972</v>
      </c>
      <c r="I21" s="115">
        <v>208</v>
      </c>
      <c r="J21" s="116">
        <v>4.1834271922767501</v>
      </c>
    </row>
    <row r="22" spans="1:10" s="110" customFormat="1" ht="12" customHeight="1" x14ac:dyDescent="0.2">
      <c r="A22" s="118" t="s">
        <v>113</v>
      </c>
      <c r="B22" s="119" t="s">
        <v>116</v>
      </c>
      <c r="C22" s="113">
        <v>94.882756019362546</v>
      </c>
      <c r="D22" s="115">
        <v>15093</v>
      </c>
      <c r="E22" s="114">
        <v>15119</v>
      </c>
      <c r="F22" s="114">
        <v>15908</v>
      </c>
      <c r="G22" s="114">
        <v>15458</v>
      </c>
      <c r="H22" s="140">
        <v>14963</v>
      </c>
      <c r="I22" s="115">
        <v>130</v>
      </c>
      <c r="J22" s="116">
        <v>0.86880973066898348</v>
      </c>
    </row>
    <row r="23" spans="1:10" s="110" customFormat="1" ht="12" customHeight="1" x14ac:dyDescent="0.2">
      <c r="A23" s="118"/>
      <c r="B23" s="119" t="s">
        <v>117</v>
      </c>
      <c r="C23" s="113">
        <v>5.1109574401207016</v>
      </c>
      <c r="D23" s="115">
        <v>813</v>
      </c>
      <c r="E23" s="114">
        <v>735</v>
      </c>
      <c r="F23" s="114">
        <v>952</v>
      </c>
      <c r="G23" s="114">
        <v>988</v>
      </c>
      <c r="H23" s="140">
        <v>783</v>
      </c>
      <c r="I23" s="115">
        <v>30</v>
      </c>
      <c r="J23" s="116">
        <v>3.8314176245210727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20423</v>
      </c>
      <c r="E64" s="236">
        <v>20339</v>
      </c>
      <c r="F64" s="236">
        <v>21211</v>
      </c>
      <c r="G64" s="236">
        <v>20752</v>
      </c>
      <c r="H64" s="140">
        <v>20245</v>
      </c>
      <c r="I64" s="115">
        <v>178</v>
      </c>
      <c r="J64" s="116">
        <v>0.87922943936774511</v>
      </c>
    </row>
    <row r="65" spans="1:12" s="110" customFormat="1" ht="12" customHeight="1" x14ac:dyDescent="0.2">
      <c r="A65" s="118" t="s">
        <v>105</v>
      </c>
      <c r="B65" s="119" t="s">
        <v>106</v>
      </c>
      <c r="C65" s="113">
        <v>52.553493610145424</v>
      </c>
      <c r="D65" s="235">
        <v>10733</v>
      </c>
      <c r="E65" s="236">
        <v>10779</v>
      </c>
      <c r="F65" s="236">
        <v>11200</v>
      </c>
      <c r="G65" s="236">
        <v>11012</v>
      </c>
      <c r="H65" s="140">
        <v>10795</v>
      </c>
      <c r="I65" s="115">
        <v>-62</v>
      </c>
      <c r="J65" s="116">
        <v>-0.57433997220935618</v>
      </c>
    </row>
    <row r="66" spans="1:12" s="110" customFormat="1" ht="12" customHeight="1" x14ac:dyDescent="0.2">
      <c r="A66" s="118"/>
      <c r="B66" s="119" t="s">
        <v>107</v>
      </c>
      <c r="C66" s="113">
        <v>47.446506389854576</v>
      </c>
      <c r="D66" s="235">
        <v>9690</v>
      </c>
      <c r="E66" s="236">
        <v>9560</v>
      </c>
      <c r="F66" s="236">
        <v>10011</v>
      </c>
      <c r="G66" s="236">
        <v>9740</v>
      </c>
      <c r="H66" s="140">
        <v>9450</v>
      </c>
      <c r="I66" s="115">
        <v>240</v>
      </c>
      <c r="J66" s="116">
        <v>2.5396825396825395</v>
      </c>
    </row>
    <row r="67" spans="1:12" s="110" customFormat="1" ht="12" customHeight="1" x14ac:dyDescent="0.2">
      <c r="A67" s="118" t="s">
        <v>105</v>
      </c>
      <c r="B67" s="121" t="s">
        <v>108</v>
      </c>
      <c r="C67" s="113">
        <v>12.985359643539146</v>
      </c>
      <c r="D67" s="235">
        <v>2652</v>
      </c>
      <c r="E67" s="236">
        <v>2738</v>
      </c>
      <c r="F67" s="236">
        <v>2902</v>
      </c>
      <c r="G67" s="236">
        <v>2575</v>
      </c>
      <c r="H67" s="140">
        <v>2641</v>
      </c>
      <c r="I67" s="115">
        <v>11</v>
      </c>
      <c r="J67" s="116">
        <v>0.4165088981446422</v>
      </c>
    </row>
    <row r="68" spans="1:12" s="110" customFormat="1" ht="12" customHeight="1" x14ac:dyDescent="0.2">
      <c r="A68" s="118"/>
      <c r="B68" s="121" t="s">
        <v>109</v>
      </c>
      <c r="C68" s="113">
        <v>64.863144493952902</v>
      </c>
      <c r="D68" s="235">
        <v>13247</v>
      </c>
      <c r="E68" s="236">
        <v>13149</v>
      </c>
      <c r="F68" s="236">
        <v>13730</v>
      </c>
      <c r="G68" s="236">
        <v>13678</v>
      </c>
      <c r="H68" s="140">
        <v>13288</v>
      </c>
      <c r="I68" s="115">
        <v>-41</v>
      </c>
      <c r="J68" s="116">
        <v>-0.3085490668272125</v>
      </c>
    </row>
    <row r="69" spans="1:12" s="110" customFormat="1" ht="12" customHeight="1" x14ac:dyDescent="0.2">
      <c r="A69" s="118"/>
      <c r="B69" s="121" t="s">
        <v>110</v>
      </c>
      <c r="C69" s="113">
        <v>21.074278999167603</v>
      </c>
      <c r="D69" s="235">
        <v>4304</v>
      </c>
      <c r="E69" s="236">
        <v>4229</v>
      </c>
      <c r="F69" s="236">
        <v>4344</v>
      </c>
      <c r="G69" s="236">
        <v>4279</v>
      </c>
      <c r="H69" s="140">
        <v>4123</v>
      </c>
      <c r="I69" s="115">
        <v>181</v>
      </c>
      <c r="J69" s="116">
        <v>4.3900072762551536</v>
      </c>
    </row>
    <row r="70" spans="1:12" s="110" customFormat="1" ht="12" customHeight="1" x14ac:dyDescent="0.2">
      <c r="A70" s="120"/>
      <c r="B70" s="121" t="s">
        <v>111</v>
      </c>
      <c r="C70" s="113">
        <v>1.0772168633403516</v>
      </c>
      <c r="D70" s="235">
        <v>220</v>
      </c>
      <c r="E70" s="236">
        <v>223</v>
      </c>
      <c r="F70" s="236">
        <v>235</v>
      </c>
      <c r="G70" s="236">
        <v>220</v>
      </c>
      <c r="H70" s="140">
        <v>193</v>
      </c>
      <c r="I70" s="115">
        <v>27</v>
      </c>
      <c r="J70" s="116">
        <v>13.989637305699482</v>
      </c>
    </row>
    <row r="71" spans="1:12" s="110" customFormat="1" ht="12" customHeight="1" x14ac:dyDescent="0.2">
      <c r="A71" s="120"/>
      <c r="B71" s="121" t="s">
        <v>112</v>
      </c>
      <c r="C71" s="113">
        <v>0.2693042158350879</v>
      </c>
      <c r="D71" s="235">
        <v>55</v>
      </c>
      <c r="E71" s="236">
        <v>60</v>
      </c>
      <c r="F71" s="236">
        <v>73</v>
      </c>
      <c r="G71" s="236">
        <v>66</v>
      </c>
      <c r="H71" s="140">
        <v>50</v>
      </c>
      <c r="I71" s="115">
        <v>5</v>
      </c>
      <c r="J71" s="116">
        <v>10</v>
      </c>
    </row>
    <row r="72" spans="1:12" s="110" customFormat="1" ht="12" customHeight="1" x14ac:dyDescent="0.2">
      <c r="A72" s="118" t="s">
        <v>113</v>
      </c>
      <c r="B72" s="119" t="s">
        <v>181</v>
      </c>
      <c r="C72" s="113">
        <v>69.612691573226257</v>
      </c>
      <c r="D72" s="235">
        <v>14217</v>
      </c>
      <c r="E72" s="236">
        <v>14220</v>
      </c>
      <c r="F72" s="236">
        <v>14911</v>
      </c>
      <c r="G72" s="236">
        <v>14539</v>
      </c>
      <c r="H72" s="140">
        <v>14256</v>
      </c>
      <c r="I72" s="115">
        <v>-39</v>
      </c>
      <c r="J72" s="116">
        <v>-0.27356902356902357</v>
      </c>
    </row>
    <row r="73" spans="1:12" s="110" customFormat="1" ht="12" customHeight="1" x14ac:dyDescent="0.2">
      <c r="A73" s="118"/>
      <c r="B73" s="119" t="s">
        <v>182</v>
      </c>
      <c r="C73" s="113">
        <v>30.387308426773735</v>
      </c>
      <c r="D73" s="115">
        <v>6206</v>
      </c>
      <c r="E73" s="114">
        <v>6119</v>
      </c>
      <c r="F73" s="114">
        <v>6300</v>
      </c>
      <c r="G73" s="114">
        <v>6213</v>
      </c>
      <c r="H73" s="140">
        <v>5989</v>
      </c>
      <c r="I73" s="115">
        <v>217</v>
      </c>
      <c r="J73" s="116">
        <v>3.6233094005677073</v>
      </c>
    </row>
    <row r="74" spans="1:12" s="110" customFormat="1" ht="12" customHeight="1" x14ac:dyDescent="0.2">
      <c r="A74" s="118" t="s">
        <v>113</v>
      </c>
      <c r="B74" s="119" t="s">
        <v>116</v>
      </c>
      <c r="C74" s="113">
        <v>95.808647113548446</v>
      </c>
      <c r="D74" s="115">
        <v>19567</v>
      </c>
      <c r="E74" s="114">
        <v>19545</v>
      </c>
      <c r="F74" s="114">
        <v>20218</v>
      </c>
      <c r="G74" s="114">
        <v>19731</v>
      </c>
      <c r="H74" s="140">
        <v>19414</v>
      </c>
      <c r="I74" s="115">
        <v>153</v>
      </c>
      <c r="J74" s="116">
        <v>0.78809106830122588</v>
      </c>
    </row>
    <row r="75" spans="1:12" s="110" customFormat="1" ht="12" customHeight="1" x14ac:dyDescent="0.2">
      <c r="A75" s="142"/>
      <c r="B75" s="124" t="s">
        <v>117</v>
      </c>
      <c r="C75" s="125">
        <v>4.1766635655878179</v>
      </c>
      <c r="D75" s="143">
        <v>853</v>
      </c>
      <c r="E75" s="144">
        <v>791</v>
      </c>
      <c r="F75" s="144">
        <v>989</v>
      </c>
      <c r="G75" s="144">
        <v>1019</v>
      </c>
      <c r="H75" s="145">
        <v>829</v>
      </c>
      <c r="I75" s="143">
        <v>24</v>
      </c>
      <c r="J75" s="146">
        <v>2.8950542822677927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15907</v>
      </c>
      <c r="G11" s="114">
        <v>15856</v>
      </c>
      <c r="H11" s="114">
        <v>16862</v>
      </c>
      <c r="I11" s="114">
        <v>16448</v>
      </c>
      <c r="J11" s="140">
        <v>15748</v>
      </c>
      <c r="K11" s="114">
        <v>159</v>
      </c>
      <c r="L11" s="116">
        <v>1.0096520193040386</v>
      </c>
    </row>
    <row r="12" spans="1:17" s="110" customFormat="1" ht="24.95" customHeight="1" x14ac:dyDescent="0.2">
      <c r="A12" s="604" t="s">
        <v>185</v>
      </c>
      <c r="B12" s="605"/>
      <c r="C12" s="605"/>
      <c r="D12" s="606"/>
      <c r="E12" s="113">
        <v>49.820833595272525</v>
      </c>
      <c r="F12" s="115">
        <v>7925</v>
      </c>
      <c r="G12" s="114">
        <v>7969</v>
      </c>
      <c r="H12" s="114">
        <v>8431</v>
      </c>
      <c r="I12" s="114">
        <v>8243</v>
      </c>
      <c r="J12" s="140">
        <v>7891</v>
      </c>
      <c r="K12" s="114">
        <v>34</v>
      </c>
      <c r="L12" s="116">
        <v>0.43087061208972249</v>
      </c>
    </row>
    <row r="13" spans="1:17" s="110" customFormat="1" ht="15" customHeight="1" x14ac:dyDescent="0.2">
      <c r="A13" s="120"/>
      <c r="B13" s="612" t="s">
        <v>107</v>
      </c>
      <c r="C13" s="612"/>
      <c r="E13" s="113">
        <v>50.179166404727475</v>
      </c>
      <c r="F13" s="115">
        <v>7982</v>
      </c>
      <c r="G13" s="114">
        <v>7887</v>
      </c>
      <c r="H13" s="114">
        <v>8431</v>
      </c>
      <c r="I13" s="114">
        <v>8205</v>
      </c>
      <c r="J13" s="140">
        <v>7857</v>
      </c>
      <c r="K13" s="114">
        <v>125</v>
      </c>
      <c r="L13" s="116">
        <v>1.5909380170548555</v>
      </c>
    </row>
    <row r="14" spans="1:17" s="110" customFormat="1" ht="24.95" customHeight="1" x14ac:dyDescent="0.2">
      <c r="A14" s="604" t="s">
        <v>186</v>
      </c>
      <c r="B14" s="605"/>
      <c r="C14" s="605"/>
      <c r="D14" s="606"/>
      <c r="E14" s="113">
        <v>12.943986923995725</v>
      </c>
      <c r="F14" s="115">
        <v>2059</v>
      </c>
      <c r="G14" s="114">
        <v>2119</v>
      </c>
      <c r="H14" s="114">
        <v>2287</v>
      </c>
      <c r="I14" s="114">
        <v>2028</v>
      </c>
      <c r="J14" s="140">
        <v>2053</v>
      </c>
      <c r="K14" s="114">
        <v>6</v>
      </c>
      <c r="L14" s="116">
        <v>0.29225523623964927</v>
      </c>
    </row>
    <row r="15" spans="1:17" s="110" customFormat="1" ht="15" customHeight="1" x14ac:dyDescent="0.2">
      <c r="A15" s="120"/>
      <c r="B15" s="119"/>
      <c r="C15" s="258" t="s">
        <v>106</v>
      </c>
      <c r="E15" s="113">
        <v>54.929577464788736</v>
      </c>
      <c r="F15" s="115">
        <v>1131</v>
      </c>
      <c r="G15" s="114">
        <v>1175</v>
      </c>
      <c r="H15" s="114">
        <v>1275</v>
      </c>
      <c r="I15" s="114">
        <v>1142</v>
      </c>
      <c r="J15" s="140">
        <v>1142</v>
      </c>
      <c r="K15" s="114">
        <v>-11</v>
      </c>
      <c r="L15" s="116">
        <v>-0.96322241681260945</v>
      </c>
    </row>
    <row r="16" spans="1:17" s="110" customFormat="1" ht="15" customHeight="1" x14ac:dyDescent="0.2">
      <c r="A16" s="120"/>
      <c r="B16" s="119"/>
      <c r="C16" s="258" t="s">
        <v>107</v>
      </c>
      <c r="E16" s="113">
        <v>45.070422535211264</v>
      </c>
      <c r="F16" s="115">
        <v>928</v>
      </c>
      <c r="G16" s="114">
        <v>944</v>
      </c>
      <c r="H16" s="114">
        <v>1012</v>
      </c>
      <c r="I16" s="114">
        <v>886</v>
      </c>
      <c r="J16" s="140">
        <v>911</v>
      </c>
      <c r="K16" s="114">
        <v>17</v>
      </c>
      <c r="L16" s="116">
        <v>1.8660812294182216</v>
      </c>
    </row>
    <row r="17" spans="1:12" s="110" customFormat="1" ht="15" customHeight="1" x14ac:dyDescent="0.2">
      <c r="A17" s="120"/>
      <c r="B17" s="121" t="s">
        <v>109</v>
      </c>
      <c r="C17" s="258"/>
      <c r="E17" s="113">
        <v>64.191865216571316</v>
      </c>
      <c r="F17" s="115">
        <v>10211</v>
      </c>
      <c r="G17" s="114">
        <v>10137</v>
      </c>
      <c r="H17" s="114">
        <v>10793</v>
      </c>
      <c r="I17" s="114">
        <v>10736</v>
      </c>
      <c r="J17" s="140">
        <v>10217</v>
      </c>
      <c r="K17" s="114">
        <v>-6</v>
      </c>
      <c r="L17" s="116">
        <v>-5.8725653322893215E-2</v>
      </c>
    </row>
    <row r="18" spans="1:12" s="110" customFormat="1" ht="15" customHeight="1" x14ac:dyDescent="0.2">
      <c r="A18" s="120"/>
      <c r="B18" s="119"/>
      <c r="C18" s="258" t="s">
        <v>106</v>
      </c>
      <c r="E18" s="113">
        <v>49.348741553226915</v>
      </c>
      <c r="F18" s="115">
        <v>5039</v>
      </c>
      <c r="G18" s="114">
        <v>5046</v>
      </c>
      <c r="H18" s="114">
        <v>5347</v>
      </c>
      <c r="I18" s="114">
        <v>5333</v>
      </c>
      <c r="J18" s="140">
        <v>5053</v>
      </c>
      <c r="K18" s="114">
        <v>-14</v>
      </c>
      <c r="L18" s="116">
        <v>-0.27706313081337819</v>
      </c>
    </row>
    <row r="19" spans="1:12" s="110" customFormat="1" ht="15" customHeight="1" x14ac:dyDescent="0.2">
      <c r="A19" s="120"/>
      <c r="B19" s="119"/>
      <c r="C19" s="258" t="s">
        <v>107</v>
      </c>
      <c r="E19" s="113">
        <v>50.651258446773085</v>
      </c>
      <c r="F19" s="115">
        <v>5172</v>
      </c>
      <c r="G19" s="114">
        <v>5091</v>
      </c>
      <c r="H19" s="114">
        <v>5446</v>
      </c>
      <c r="I19" s="114">
        <v>5403</v>
      </c>
      <c r="J19" s="140">
        <v>5164</v>
      </c>
      <c r="K19" s="114">
        <v>8</v>
      </c>
      <c r="L19" s="116">
        <v>0.15491866769945778</v>
      </c>
    </row>
    <row r="20" spans="1:12" s="110" customFormat="1" ht="15" customHeight="1" x14ac:dyDescent="0.2">
      <c r="A20" s="120"/>
      <c r="B20" s="121" t="s">
        <v>110</v>
      </c>
      <c r="C20" s="258"/>
      <c r="E20" s="113">
        <v>21.430816621613126</v>
      </c>
      <c r="F20" s="115">
        <v>3409</v>
      </c>
      <c r="G20" s="114">
        <v>3370</v>
      </c>
      <c r="H20" s="114">
        <v>3540</v>
      </c>
      <c r="I20" s="114">
        <v>3456</v>
      </c>
      <c r="J20" s="140">
        <v>3277</v>
      </c>
      <c r="K20" s="114">
        <v>132</v>
      </c>
      <c r="L20" s="116">
        <v>4.0280744583460484</v>
      </c>
    </row>
    <row r="21" spans="1:12" s="110" customFormat="1" ht="15" customHeight="1" x14ac:dyDescent="0.2">
      <c r="A21" s="120"/>
      <c r="B21" s="119"/>
      <c r="C21" s="258" t="s">
        <v>106</v>
      </c>
      <c r="E21" s="113">
        <v>47.433264887063658</v>
      </c>
      <c r="F21" s="115">
        <v>1617</v>
      </c>
      <c r="G21" s="114">
        <v>1608</v>
      </c>
      <c r="H21" s="114">
        <v>1667</v>
      </c>
      <c r="I21" s="114">
        <v>1632</v>
      </c>
      <c r="J21" s="140">
        <v>1571</v>
      </c>
      <c r="K21" s="114">
        <v>46</v>
      </c>
      <c r="L21" s="116">
        <v>2.9280712921705918</v>
      </c>
    </row>
    <row r="22" spans="1:12" s="110" customFormat="1" ht="15" customHeight="1" x14ac:dyDescent="0.2">
      <c r="A22" s="120"/>
      <c r="B22" s="119"/>
      <c r="C22" s="258" t="s">
        <v>107</v>
      </c>
      <c r="E22" s="113">
        <v>52.566735112936342</v>
      </c>
      <c r="F22" s="115">
        <v>1792</v>
      </c>
      <c r="G22" s="114">
        <v>1762</v>
      </c>
      <c r="H22" s="114">
        <v>1873</v>
      </c>
      <c r="I22" s="114">
        <v>1824</v>
      </c>
      <c r="J22" s="140">
        <v>1706</v>
      </c>
      <c r="K22" s="114">
        <v>86</v>
      </c>
      <c r="L22" s="116">
        <v>5.0410316529894494</v>
      </c>
    </row>
    <row r="23" spans="1:12" s="110" customFormat="1" ht="15" customHeight="1" x14ac:dyDescent="0.2">
      <c r="A23" s="120"/>
      <c r="B23" s="121" t="s">
        <v>111</v>
      </c>
      <c r="C23" s="258"/>
      <c r="E23" s="113">
        <v>1.4333312378198277</v>
      </c>
      <c r="F23" s="115">
        <v>228</v>
      </c>
      <c r="G23" s="114">
        <v>230</v>
      </c>
      <c r="H23" s="114">
        <v>242</v>
      </c>
      <c r="I23" s="114">
        <v>228</v>
      </c>
      <c r="J23" s="140">
        <v>201</v>
      </c>
      <c r="K23" s="114">
        <v>27</v>
      </c>
      <c r="L23" s="116">
        <v>13.432835820895523</v>
      </c>
    </row>
    <row r="24" spans="1:12" s="110" customFormat="1" ht="15" customHeight="1" x14ac:dyDescent="0.2">
      <c r="A24" s="120"/>
      <c r="B24" s="119"/>
      <c r="C24" s="258" t="s">
        <v>106</v>
      </c>
      <c r="E24" s="113">
        <v>60.526315789473685</v>
      </c>
      <c r="F24" s="115">
        <v>138</v>
      </c>
      <c r="G24" s="114">
        <v>140</v>
      </c>
      <c r="H24" s="114">
        <v>142</v>
      </c>
      <c r="I24" s="114">
        <v>136</v>
      </c>
      <c r="J24" s="140">
        <v>125</v>
      </c>
      <c r="K24" s="114">
        <v>13</v>
      </c>
      <c r="L24" s="116">
        <v>10.4</v>
      </c>
    </row>
    <row r="25" spans="1:12" s="110" customFormat="1" ht="15" customHeight="1" x14ac:dyDescent="0.2">
      <c r="A25" s="120"/>
      <c r="B25" s="119"/>
      <c r="C25" s="258" t="s">
        <v>107</v>
      </c>
      <c r="E25" s="113">
        <v>39.473684210526315</v>
      </c>
      <c r="F25" s="115">
        <v>90</v>
      </c>
      <c r="G25" s="114">
        <v>90</v>
      </c>
      <c r="H25" s="114">
        <v>100</v>
      </c>
      <c r="I25" s="114">
        <v>92</v>
      </c>
      <c r="J25" s="140">
        <v>76</v>
      </c>
      <c r="K25" s="114">
        <v>14</v>
      </c>
      <c r="L25" s="116">
        <v>18.421052631578949</v>
      </c>
    </row>
    <row r="26" spans="1:12" s="110" customFormat="1" ht="15" customHeight="1" x14ac:dyDescent="0.2">
      <c r="A26" s="120"/>
      <c r="C26" s="121" t="s">
        <v>187</v>
      </c>
      <c r="D26" s="110" t="s">
        <v>188</v>
      </c>
      <c r="E26" s="113">
        <v>0.32061356635443516</v>
      </c>
      <c r="F26" s="115">
        <v>51</v>
      </c>
      <c r="G26" s="114">
        <v>56</v>
      </c>
      <c r="H26" s="114">
        <v>60</v>
      </c>
      <c r="I26" s="114">
        <v>53</v>
      </c>
      <c r="J26" s="140">
        <v>39</v>
      </c>
      <c r="K26" s="114">
        <v>12</v>
      </c>
      <c r="L26" s="116">
        <v>30.76923076923077</v>
      </c>
    </row>
    <row r="27" spans="1:12" s="110" customFormat="1" ht="15" customHeight="1" x14ac:dyDescent="0.2">
      <c r="A27" s="120"/>
      <c r="B27" s="119"/>
      <c r="D27" s="259" t="s">
        <v>106</v>
      </c>
      <c r="E27" s="113">
        <v>37.254901960784316</v>
      </c>
      <c r="F27" s="115">
        <v>19</v>
      </c>
      <c r="G27" s="114">
        <v>25</v>
      </c>
      <c r="H27" s="114">
        <v>27</v>
      </c>
      <c r="I27" s="114">
        <v>28</v>
      </c>
      <c r="J27" s="140">
        <v>21</v>
      </c>
      <c r="K27" s="114">
        <v>-2</v>
      </c>
      <c r="L27" s="116">
        <v>-9.5238095238095237</v>
      </c>
    </row>
    <row r="28" spans="1:12" s="110" customFormat="1" ht="15" customHeight="1" x14ac:dyDescent="0.2">
      <c r="A28" s="120"/>
      <c r="B28" s="119"/>
      <c r="D28" s="259" t="s">
        <v>107</v>
      </c>
      <c r="E28" s="113">
        <v>62.745098039215684</v>
      </c>
      <c r="F28" s="115">
        <v>32</v>
      </c>
      <c r="G28" s="114">
        <v>31</v>
      </c>
      <c r="H28" s="114">
        <v>33</v>
      </c>
      <c r="I28" s="114">
        <v>25</v>
      </c>
      <c r="J28" s="140">
        <v>18</v>
      </c>
      <c r="K28" s="114">
        <v>14</v>
      </c>
      <c r="L28" s="116">
        <v>77.777777777777771</v>
      </c>
    </row>
    <row r="29" spans="1:12" s="110" customFormat="1" ht="24.95" customHeight="1" x14ac:dyDescent="0.2">
      <c r="A29" s="604" t="s">
        <v>189</v>
      </c>
      <c r="B29" s="605"/>
      <c r="C29" s="605"/>
      <c r="D29" s="606"/>
      <c r="E29" s="113">
        <v>94.882756019362546</v>
      </c>
      <c r="F29" s="115">
        <v>15093</v>
      </c>
      <c r="G29" s="114">
        <v>15119</v>
      </c>
      <c r="H29" s="114">
        <v>15908</v>
      </c>
      <c r="I29" s="114">
        <v>15458</v>
      </c>
      <c r="J29" s="140">
        <v>14963</v>
      </c>
      <c r="K29" s="114">
        <v>130</v>
      </c>
      <c r="L29" s="116">
        <v>0.86880973066898348</v>
      </c>
    </row>
    <row r="30" spans="1:12" s="110" customFormat="1" ht="15" customHeight="1" x14ac:dyDescent="0.2">
      <c r="A30" s="120"/>
      <c r="B30" s="119"/>
      <c r="C30" s="258" t="s">
        <v>106</v>
      </c>
      <c r="E30" s="113">
        <v>49.301000463791162</v>
      </c>
      <c r="F30" s="115">
        <v>7441</v>
      </c>
      <c r="G30" s="114">
        <v>7499</v>
      </c>
      <c r="H30" s="114">
        <v>7862</v>
      </c>
      <c r="I30" s="114">
        <v>7664</v>
      </c>
      <c r="J30" s="140">
        <v>7408</v>
      </c>
      <c r="K30" s="114">
        <v>33</v>
      </c>
      <c r="L30" s="116">
        <v>0.44546436285097191</v>
      </c>
    </row>
    <row r="31" spans="1:12" s="110" customFormat="1" ht="15" customHeight="1" x14ac:dyDescent="0.2">
      <c r="A31" s="120"/>
      <c r="B31" s="119"/>
      <c r="C31" s="258" t="s">
        <v>107</v>
      </c>
      <c r="E31" s="113">
        <v>50.698999536208838</v>
      </c>
      <c r="F31" s="115">
        <v>7652</v>
      </c>
      <c r="G31" s="114">
        <v>7620</v>
      </c>
      <c r="H31" s="114">
        <v>8046</v>
      </c>
      <c r="I31" s="114">
        <v>7794</v>
      </c>
      <c r="J31" s="140">
        <v>7555</v>
      </c>
      <c r="K31" s="114">
        <v>97</v>
      </c>
      <c r="L31" s="116">
        <v>1.2839179351422898</v>
      </c>
    </row>
    <row r="32" spans="1:12" s="110" customFormat="1" ht="15" customHeight="1" x14ac:dyDescent="0.2">
      <c r="A32" s="120"/>
      <c r="B32" s="119" t="s">
        <v>117</v>
      </c>
      <c r="C32" s="258"/>
      <c r="E32" s="113">
        <v>5.1109574401207016</v>
      </c>
      <c r="F32" s="115">
        <v>813</v>
      </c>
      <c r="G32" s="114">
        <v>735</v>
      </c>
      <c r="H32" s="114">
        <v>952</v>
      </c>
      <c r="I32" s="114">
        <v>988</v>
      </c>
      <c r="J32" s="140">
        <v>783</v>
      </c>
      <c r="K32" s="114">
        <v>30</v>
      </c>
      <c r="L32" s="116">
        <v>3.8314176245210727</v>
      </c>
    </row>
    <row r="33" spans="1:12" s="110" customFormat="1" ht="15" customHeight="1" x14ac:dyDescent="0.2">
      <c r="A33" s="120"/>
      <c r="B33" s="119"/>
      <c r="C33" s="258" t="s">
        <v>106</v>
      </c>
      <c r="E33" s="113">
        <v>59.40959409594096</v>
      </c>
      <c r="F33" s="115">
        <v>483</v>
      </c>
      <c r="G33" s="114">
        <v>468</v>
      </c>
      <c r="H33" s="114">
        <v>567</v>
      </c>
      <c r="I33" s="114">
        <v>577</v>
      </c>
      <c r="J33" s="140">
        <v>481</v>
      </c>
      <c r="K33" s="114">
        <v>2</v>
      </c>
      <c r="L33" s="116">
        <v>0.41580041580041582</v>
      </c>
    </row>
    <row r="34" spans="1:12" s="110" customFormat="1" ht="15" customHeight="1" x14ac:dyDescent="0.2">
      <c r="A34" s="120"/>
      <c r="B34" s="119"/>
      <c r="C34" s="258" t="s">
        <v>107</v>
      </c>
      <c r="E34" s="113">
        <v>40.59040590405904</v>
      </c>
      <c r="F34" s="115">
        <v>330</v>
      </c>
      <c r="G34" s="114">
        <v>267</v>
      </c>
      <c r="H34" s="114">
        <v>385</v>
      </c>
      <c r="I34" s="114">
        <v>411</v>
      </c>
      <c r="J34" s="140">
        <v>302</v>
      </c>
      <c r="K34" s="114">
        <v>28</v>
      </c>
      <c r="L34" s="116">
        <v>9.2715231788079464</v>
      </c>
    </row>
    <row r="35" spans="1:12" s="110" customFormat="1" ht="24.95" customHeight="1" x14ac:dyDescent="0.2">
      <c r="A35" s="604" t="s">
        <v>190</v>
      </c>
      <c r="B35" s="605"/>
      <c r="C35" s="605"/>
      <c r="D35" s="606"/>
      <c r="E35" s="113">
        <v>67.4357201232162</v>
      </c>
      <c r="F35" s="115">
        <v>10727</v>
      </c>
      <c r="G35" s="114">
        <v>10765</v>
      </c>
      <c r="H35" s="114">
        <v>11513</v>
      </c>
      <c r="I35" s="114">
        <v>11234</v>
      </c>
      <c r="J35" s="140">
        <v>10776</v>
      </c>
      <c r="K35" s="114">
        <v>-49</v>
      </c>
      <c r="L35" s="116">
        <v>-0.45471417965850036</v>
      </c>
    </row>
    <row r="36" spans="1:12" s="110" customFormat="1" ht="15" customHeight="1" x14ac:dyDescent="0.2">
      <c r="A36" s="120"/>
      <c r="B36" s="119"/>
      <c r="C36" s="258" t="s">
        <v>106</v>
      </c>
      <c r="E36" s="113">
        <v>65.21860725272677</v>
      </c>
      <c r="F36" s="115">
        <v>6996</v>
      </c>
      <c r="G36" s="114">
        <v>7053</v>
      </c>
      <c r="H36" s="114">
        <v>7462</v>
      </c>
      <c r="I36" s="114">
        <v>7299</v>
      </c>
      <c r="J36" s="140">
        <v>7041</v>
      </c>
      <c r="K36" s="114">
        <v>-45</v>
      </c>
      <c r="L36" s="116">
        <v>-0.63911376224968042</v>
      </c>
    </row>
    <row r="37" spans="1:12" s="110" customFormat="1" ht="15" customHeight="1" x14ac:dyDescent="0.2">
      <c r="A37" s="120"/>
      <c r="B37" s="119"/>
      <c r="C37" s="258" t="s">
        <v>107</v>
      </c>
      <c r="E37" s="113">
        <v>34.781392747273237</v>
      </c>
      <c r="F37" s="115">
        <v>3731</v>
      </c>
      <c r="G37" s="114">
        <v>3712</v>
      </c>
      <c r="H37" s="114">
        <v>4051</v>
      </c>
      <c r="I37" s="114">
        <v>3935</v>
      </c>
      <c r="J37" s="140">
        <v>3735</v>
      </c>
      <c r="K37" s="114">
        <v>-4</v>
      </c>
      <c r="L37" s="116">
        <v>-0.107095046854083</v>
      </c>
    </row>
    <row r="38" spans="1:12" s="110" customFormat="1" ht="15" customHeight="1" x14ac:dyDescent="0.2">
      <c r="A38" s="120"/>
      <c r="B38" s="119" t="s">
        <v>182</v>
      </c>
      <c r="C38" s="258"/>
      <c r="E38" s="113">
        <v>32.564279876783807</v>
      </c>
      <c r="F38" s="115">
        <v>5180</v>
      </c>
      <c r="G38" s="114">
        <v>5091</v>
      </c>
      <c r="H38" s="114">
        <v>5349</v>
      </c>
      <c r="I38" s="114">
        <v>5214</v>
      </c>
      <c r="J38" s="140">
        <v>4972</v>
      </c>
      <c r="K38" s="114">
        <v>208</v>
      </c>
      <c r="L38" s="116">
        <v>4.1834271922767501</v>
      </c>
    </row>
    <row r="39" spans="1:12" s="110" customFormat="1" ht="15" customHeight="1" x14ac:dyDescent="0.2">
      <c r="A39" s="120"/>
      <c r="B39" s="119"/>
      <c r="C39" s="258" t="s">
        <v>106</v>
      </c>
      <c r="E39" s="113">
        <v>17.934362934362934</v>
      </c>
      <c r="F39" s="115">
        <v>929</v>
      </c>
      <c r="G39" s="114">
        <v>916</v>
      </c>
      <c r="H39" s="114">
        <v>969</v>
      </c>
      <c r="I39" s="114">
        <v>944</v>
      </c>
      <c r="J39" s="140">
        <v>850</v>
      </c>
      <c r="K39" s="114">
        <v>79</v>
      </c>
      <c r="L39" s="116">
        <v>9.2941176470588243</v>
      </c>
    </row>
    <row r="40" spans="1:12" s="110" customFormat="1" ht="15" customHeight="1" x14ac:dyDescent="0.2">
      <c r="A40" s="120"/>
      <c r="B40" s="119"/>
      <c r="C40" s="258" t="s">
        <v>107</v>
      </c>
      <c r="E40" s="113">
        <v>82.065637065637063</v>
      </c>
      <c r="F40" s="115">
        <v>4251</v>
      </c>
      <c r="G40" s="114">
        <v>4175</v>
      </c>
      <c r="H40" s="114">
        <v>4380</v>
      </c>
      <c r="I40" s="114">
        <v>4270</v>
      </c>
      <c r="J40" s="140">
        <v>4122</v>
      </c>
      <c r="K40" s="114">
        <v>129</v>
      </c>
      <c r="L40" s="116">
        <v>3.1295487627365355</v>
      </c>
    </row>
    <row r="41" spans="1:12" s="110" customFormat="1" ht="24.75" customHeight="1" x14ac:dyDescent="0.2">
      <c r="A41" s="604" t="s">
        <v>517</v>
      </c>
      <c r="B41" s="605"/>
      <c r="C41" s="605"/>
      <c r="D41" s="606"/>
      <c r="E41" s="113">
        <v>6.481423272772993</v>
      </c>
      <c r="F41" s="115">
        <v>1031</v>
      </c>
      <c r="G41" s="114">
        <v>1124</v>
      </c>
      <c r="H41" s="114">
        <v>1161</v>
      </c>
      <c r="I41" s="114">
        <v>906</v>
      </c>
      <c r="J41" s="140">
        <v>1041</v>
      </c>
      <c r="K41" s="114">
        <v>-10</v>
      </c>
      <c r="L41" s="116">
        <v>-0.96061479346781942</v>
      </c>
    </row>
    <row r="42" spans="1:12" s="110" customFormat="1" ht="15" customHeight="1" x14ac:dyDescent="0.2">
      <c r="A42" s="120"/>
      <c r="B42" s="119"/>
      <c r="C42" s="258" t="s">
        <v>106</v>
      </c>
      <c r="E42" s="113">
        <v>59.165858389912707</v>
      </c>
      <c r="F42" s="115">
        <v>610</v>
      </c>
      <c r="G42" s="114">
        <v>686</v>
      </c>
      <c r="H42" s="114">
        <v>696</v>
      </c>
      <c r="I42" s="114">
        <v>546</v>
      </c>
      <c r="J42" s="140">
        <v>611</v>
      </c>
      <c r="K42" s="114">
        <v>-1</v>
      </c>
      <c r="L42" s="116">
        <v>-0.16366612111292964</v>
      </c>
    </row>
    <row r="43" spans="1:12" s="110" customFormat="1" ht="15" customHeight="1" x14ac:dyDescent="0.2">
      <c r="A43" s="123"/>
      <c r="B43" s="124"/>
      <c r="C43" s="260" t="s">
        <v>107</v>
      </c>
      <c r="D43" s="261"/>
      <c r="E43" s="125">
        <v>40.834141610087293</v>
      </c>
      <c r="F43" s="143">
        <v>421</v>
      </c>
      <c r="G43" s="144">
        <v>438</v>
      </c>
      <c r="H43" s="144">
        <v>465</v>
      </c>
      <c r="I43" s="144">
        <v>360</v>
      </c>
      <c r="J43" s="145">
        <v>430</v>
      </c>
      <c r="K43" s="144">
        <v>-9</v>
      </c>
      <c r="L43" s="146">
        <v>-2.0930232558139537</v>
      </c>
    </row>
    <row r="44" spans="1:12" s="110" customFormat="1" ht="45.75" customHeight="1" x14ac:dyDescent="0.2">
      <c r="A44" s="604" t="s">
        <v>191</v>
      </c>
      <c r="B44" s="605"/>
      <c r="C44" s="605"/>
      <c r="D44" s="606"/>
      <c r="E44" s="113">
        <v>5.0292324134029044E-2</v>
      </c>
      <c r="F44" s="115">
        <v>8</v>
      </c>
      <c r="G44" s="114">
        <v>8</v>
      </c>
      <c r="H44" s="114">
        <v>6</v>
      </c>
      <c r="I44" s="114">
        <v>5</v>
      </c>
      <c r="J44" s="140">
        <v>4</v>
      </c>
      <c r="K44" s="114">
        <v>4</v>
      </c>
      <c r="L44" s="116">
        <v>100</v>
      </c>
    </row>
    <row r="45" spans="1:12" s="110" customFormat="1" ht="15" customHeight="1" x14ac:dyDescent="0.2">
      <c r="A45" s="120"/>
      <c r="B45" s="119"/>
      <c r="C45" s="258" t="s">
        <v>106</v>
      </c>
      <c r="E45" s="113">
        <v>62.5</v>
      </c>
      <c r="F45" s="115">
        <v>5</v>
      </c>
      <c r="G45" s="114" t="s">
        <v>513</v>
      </c>
      <c r="H45" s="114" t="s">
        <v>513</v>
      </c>
      <c r="I45" s="114" t="s">
        <v>513</v>
      </c>
      <c r="J45" s="140" t="s">
        <v>513</v>
      </c>
      <c r="K45" s="114" t="s">
        <v>513</v>
      </c>
      <c r="L45" s="116" t="s">
        <v>513</v>
      </c>
    </row>
    <row r="46" spans="1:12" s="110" customFormat="1" ht="15" customHeight="1" x14ac:dyDescent="0.2">
      <c r="A46" s="123"/>
      <c r="B46" s="124"/>
      <c r="C46" s="260" t="s">
        <v>107</v>
      </c>
      <c r="D46" s="261"/>
      <c r="E46" s="125">
        <v>37.5</v>
      </c>
      <c r="F46" s="143">
        <v>3</v>
      </c>
      <c r="G46" s="144" t="s">
        <v>513</v>
      </c>
      <c r="H46" s="144" t="s">
        <v>513</v>
      </c>
      <c r="I46" s="144" t="s">
        <v>513</v>
      </c>
      <c r="J46" s="145" t="s">
        <v>513</v>
      </c>
      <c r="K46" s="144" t="s">
        <v>513</v>
      </c>
      <c r="L46" s="146" t="s">
        <v>513</v>
      </c>
    </row>
    <row r="47" spans="1:12" s="110" customFormat="1" ht="39" customHeight="1" x14ac:dyDescent="0.2">
      <c r="A47" s="604" t="s">
        <v>518</v>
      </c>
      <c r="B47" s="607"/>
      <c r="C47" s="607"/>
      <c r="D47" s="608"/>
      <c r="E47" s="113">
        <v>0.41491167410573959</v>
      </c>
      <c r="F47" s="115">
        <v>66</v>
      </c>
      <c r="G47" s="114">
        <v>68</v>
      </c>
      <c r="H47" s="114">
        <v>65</v>
      </c>
      <c r="I47" s="114">
        <v>59</v>
      </c>
      <c r="J47" s="140">
        <v>66</v>
      </c>
      <c r="K47" s="114">
        <v>0</v>
      </c>
      <c r="L47" s="116">
        <v>0</v>
      </c>
    </row>
    <row r="48" spans="1:12" s="110" customFormat="1" ht="15" customHeight="1" x14ac:dyDescent="0.2">
      <c r="A48" s="120"/>
      <c r="B48" s="119"/>
      <c r="C48" s="258" t="s">
        <v>106</v>
      </c>
      <c r="E48" s="113">
        <v>21.212121212121211</v>
      </c>
      <c r="F48" s="115">
        <v>14</v>
      </c>
      <c r="G48" s="114">
        <v>18</v>
      </c>
      <c r="H48" s="114">
        <v>17</v>
      </c>
      <c r="I48" s="114">
        <v>19</v>
      </c>
      <c r="J48" s="140">
        <v>20</v>
      </c>
      <c r="K48" s="114">
        <v>-6</v>
      </c>
      <c r="L48" s="116">
        <v>-30</v>
      </c>
    </row>
    <row r="49" spans="1:12" s="110" customFormat="1" ht="15" customHeight="1" x14ac:dyDescent="0.2">
      <c r="A49" s="123"/>
      <c r="B49" s="124"/>
      <c r="C49" s="260" t="s">
        <v>107</v>
      </c>
      <c r="D49" s="261"/>
      <c r="E49" s="125">
        <v>78.787878787878782</v>
      </c>
      <c r="F49" s="143">
        <v>52</v>
      </c>
      <c r="G49" s="144">
        <v>50</v>
      </c>
      <c r="H49" s="144">
        <v>48</v>
      </c>
      <c r="I49" s="144">
        <v>40</v>
      </c>
      <c r="J49" s="145">
        <v>46</v>
      </c>
      <c r="K49" s="144">
        <v>6</v>
      </c>
      <c r="L49" s="146">
        <v>13.043478260869565</v>
      </c>
    </row>
    <row r="50" spans="1:12" s="110" customFormat="1" ht="24.95" customHeight="1" x14ac:dyDescent="0.2">
      <c r="A50" s="609" t="s">
        <v>192</v>
      </c>
      <c r="B50" s="610"/>
      <c r="C50" s="610"/>
      <c r="D50" s="611"/>
      <c r="E50" s="262">
        <v>11.441503740491607</v>
      </c>
      <c r="F50" s="263">
        <v>1820</v>
      </c>
      <c r="G50" s="264">
        <v>1928</v>
      </c>
      <c r="H50" s="264">
        <v>2076</v>
      </c>
      <c r="I50" s="264">
        <v>1885</v>
      </c>
      <c r="J50" s="265">
        <v>1811</v>
      </c>
      <c r="K50" s="263">
        <v>9</v>
      </c>
      <c r="L50" s="266">
        <v>0.49696300386526782</v>
      </c>
    </row>
    <row r="51" spans="1:12" s="110" customFormat="1" ht="15" customHeight="1" x14ac:dyDescent="0.2">
      <c r="A51" s="120"/>
      <c r="B51" s="119"/>
      <c r="C51" s="258" t="s">
        <v>106</v>
      </c>
      <c r="E51" s="113">
        <v>53.131868131868131</v>
      </c>
      <c r="F51" s="115">
        <v>967</v>
      </c>
      <c r="G51" s="114">
        <v>1044</v>
      </c>
      <c r="H51" s="114">
        <v>1135</v>
      </c>
      <c r="I51" s="114">
        <v>1016</v>
      </c>
      <c r="J51" s="140">
        <v>972</v>
      </c>
      <c r="K51" s="114">
        <v>-5</v>
      </c>
      <c r="L51" s="116">
        <v>-0.51440329218106995</v>
      </c>
    </row>
    <row r="52" spans="1:12" s="110" customFormat="1" ht="15" customHeight="1" x14ac:dyDescent="0.2">
      <c r="A52" s="120"/>
      <c r="B52" s="119"/>
      <c r="C52" s="258" t="s">
        <v>107</v>
      </c>
      <c r="E52" s="113">
        <v>46.868131868131869</v>
      </c>
      <c r="F52" s="115">
        <v>853</v>
      </c>
      <c r="G52" s="114">
        <v>884</v>
      </c>
      <c r="H52" s="114">
        <v>941</v>
      </c>
      <c r="I52" s="114">
        <v>869</v>
      </c>
      <c r="J52" s="140">
        <v>839</v>
      </c>
      <c r="K52" s="114">
        <v>14</v>
      </c>
      <c r="L52" s="116">
        <v>1.6686531585220501</v>
      </c>
    </row>
    <row r="53" spans="1:12" s="110" customFormat="1" ht="15" customHeight="1" x14ac:dyDescent="0.2">
      <c r="A53" s="120"/>
      <c r="B53" s="119"/>
      <c r="C53" s="258" t="s">
        <v>187</v>
      </c>
      <c r="D53" s="110" t="s">
        <v>193</v>
      </c>
      <c r="E53" s="113">
        <v>36.153846153846153</v>
      </c>
      <c r="F53" s="115">
        <v>658</v>
      </c>
      <c r="G53" s="114">
        <v>786</v>
      </c>
      <c r="H53" s="114">
        <v>829</v>
      </c>
      <c r="I53" s="114">
        <v>631</v>
      </c>
      <c r="J53" s="140">
        <v>687</v>
      </c>
      <c r="K53" s="114">
        <v>-29</v>
      </c>
      <c r="L53" s="116">
        <v>-4.2212518195050945</v>
      </c>
    </row>
    <row r="54" spans="1:12" s="110" customFormat="1" ht="15" customHeight="1" x14ac:dyDescent="0.2">
      <c r="A54" s="120"/>
      <c r="B54" s="119"/>
      <c r="D54" s="267" t="s">
        <v>194</v>
      </c>
      <c r="E54" s="113">
        <v>61.09422492401216</v>
      </c>
      <c r="F54" s="115">
        <v>402</v>
      </c>
      <c r="G54" s="114">
        <v>479</v>
      </c>
      <c r="H54" s="114">
        <v>501</v>
      </c>
      <c r="I54" s="114">
        <v>394</v>
      </c>
      <c r="J54" s="140">
        <v>420</v>
      </c>
      <c r="K54" s="114">
        <v>-18</v>
      </c>
      <c r="L54" s="116">
        <v>-4.2857142857142856</v>
      </c>
    </row>
    <row r="55" spans="1:12" s="110" customFormat="1" ht="15" customHeight="1" x14ac:dyDescent="0.2">
      <c r="A55" s="120"/>
      <c r="B55" s="119"/>
      <c r="D55" s="267" t="s">
        <v>195</v>
      </c>
      <c r="E55" s="113">
        <v>38.90577507598784</v>
      </c>
      <c r="F55" s="115">
        <v>256</v>
      </c>
      <c r="G55" s="114">
        <v>307</v>
      </c>
      <c r="H55" s="114">
        <v>328</v>
      </c>
      <c r="I55" s="114">
        <v>237</v>
      </c>
      <c r="J55" s="140">
        <v>267</v>
      </c>
      <c r="K55" s="114">
        <v>-11</v>
      </c>
      <c r="L55" s="116">
        <v>-4.1198501872659179</v>
      </c>
    </row>
    <row r="56" spans="1:12" s="110" customFormat="1" ht="15" customHeight="1" x14ac:dyDescent="0.2">
      <c r="A56" s="120"/>
      <c r="B56" s="119" t="s">
        <v>196</v>
      </c>
      <c r="C56" s="258"/>
      <c r="E56" s="113">
        <v>69.334255359275787</v>
      </c>
      <c r="F56" s="115">
        <v>11029</v>
      </c>
      <c r="G56" s="114">
        <v>10927</v>
      </c>
      <c r="H56" s="114">
        <v>11386</v>
      </c>
      <c r="I56" s="114">
        <v>11251</v>
      </c>
      <c r="J56" s="140">
        <v>10883</v>
      </c>
      <c r="K56" s="114">
        <v>146</v>
      </c>
      <c r="L56" s="116">
        <v>1.3415418542681246</v>
      </c>
    </row>
    <row r="57" spans="1:12" s="110" customFormat="1" ht="15" customHeight="1" x14ac:dyDescent="0.2">
      <c r="A57" s="120"/>
      <c r="B57" s="119"/>
      <c r="C57" s="258" t="s">
        <v>106</v>
      </c>
      <c r="E57" s="113">
        <v>49.832260404388428</v>
      </c>
      <c r="F57" s="115">
        <v>5496</v>
      </c>
      <c r="G57" s="114">
        <v>5480</v>
      </c>
      <c r="H57" s="114">
        <v>5680</v>
      </c>
      <c r="I57" s="114">
        <v>5643</v>
      </c>
      <c r="J57" s="140">
        <v>5457</v>
      </c>
      <c r="K57" s="114">
        <v>39</v>
      </c>
      <c r="L57" s="116">
        <v>0.71467839472237493</v>
      </c>
    </row>
    <row r="58" spans="1:12" s="110" customFormat="1" ht="15" customHeight="1" x14ac:dyDescent="0.2">
      <c r="A58" s="120"/>
      <c r="B58" s="119"/>
      <c r="C58" s="258" t="s">
        <v>107</v>
      </c>
      <c r="E58" s="113">
        <v>50.167739595611572</v>
      </c>
      <c r="F58" s="115">
        <v>5533</v>
      </c>
      <c r="G58" s="114">
        <v>5447</v>
      </c>
      <c r="H58" s="114">
        <v>5706</v>
      </c>
      <c r="I58" s="114">
        <v>5608</v>
      </c>
      <c r="J58" s="140">
        <v>5426</v>
      </c>
      <c r="K58" s="114">
        <v>107</v>
      </c>
      <c r="L58" s="116">
        <v>1.9719867305565795</v>
      </c>
    </row>
    <row r="59" spans="1:12" s="110" customFormat="1" ht="15" customHeight="1" x14ac:dyDescent="0.2">
      <c r="A59" s="120"/>
      <c r="B59" s="119"/>
      <c r="C59" s="258" t="s">
        <v>105</v>
      </c>
      <c r="D59" s="110" t="s">
        <v>197</v>
      </c>
      <c r="E59" s="113">
        <v>93.961374557983504</v>
      </c>
      <c r="F59" s="115">
        <v>10363</v>
      </c>
      <c r="G59" s="114">
        <v>10285</v>
      </c>
      <c r="H59" s="114">
        <v>10723</v>
      </c>
      <c r="I59" s="114">
        <v>10607</v>
      </c>
      <c r="J59" s="140">
        <v>10248</v>
      </c>
      <c r="K59" s="114">
        <v>115</v>
      </c>
      <c r="L59" s="116">
        <v>1.1221701795472288</v>
      </c>
    </row>
    <row r="60" spans="1:12" s="110" customFormat="1" ht="15" customHeight="1" x14ac:dyDescent="0.2">
      <c r="A60" s="120"/>
      <c r="B60" s="119"/>
      <c r="C60" s="258"/>
      <c r="D60" s="267" t="s">
        <v>198</v>
      </c>
      <c r="E60" s="113">
        <v>48.383672681655888</v>
      </c>
      <c r="F60" s="115">
        <v>5014</v>
      </c>
      <c r="G60" s="114">
        <v>5012</v>
      </c>
      <c r="H60" s="114">
        <v>5199</v>
      </c>
      <c r="I60" s="114">
        <v>5172</v>
      </c>
      <c r="J60" s="140">
        <v>4996</v>
      </c>
      <c r="K60" s="114">
        <v>18</v>
      </c>
      <c r="L60" s="116">
        <v>0.36028823058446757</v>
      </c>
    </row>
    <row r="61" spans="1:12" s="110" customFormat="1" ht="15" customHeight="1" x14ac:dyDescent="0.2">
      <c r="A61" s="120"/>
      <c r="B61" s="119"/>
      <c r="C61" s="258"/>
      <c r="D61" s="267" t="s">
        <v>199</v>
      </c>
      <c r="E61" s="113">
        <v>51.616327318344112</v>
      </c>
      <c r="F61" s="115">
        <v>5349</v>
      </c>
      <c r="G61" s="114">
        <v>5273</v>
      </c>
      <c r="H61" s="114">
        <v>5524</v>
      </c>
      <c r="I61" s="114">
        <v>5435</v>
      </c>
      <c r="J61" s="140">
        <v>5252</v>
      </c>
      <c r="K61" s="114">
        <v>97</v>
      </c>
      <c r="L61" s="116">
        <v>1.846915460776847</v>
      </c>
    </row>
    <row r="62" spans="1:12" s="110" customFormat="1" ht="15" customHeight="1" x14ac:dyDescent="0.2">
      <c r="A62" s="120"/>
      <c r="B62" s="119"/>
      <c r="C62" s="258"/>
      <c r="D62" s="258" t="s">
        <v>200</v>
      </c>
      <c r="E62" s="113">
        <v>6.0386254420165022</v>
      </c>
      <c r="F62" s="115">
        <v>666</v>
      </c>
      <c r="G62" s="114">
        <v>642</v>
      </c>
      <c r="H62" s="114">
        <v>663</v>
      </c>
      <c r="I62" s="114">
        <v>644</v>
      </c>
      <c r="J62" s="140">
        <v>635</v>
      </c>
      <c r="K62" s="114">
        <v>31</v>
      </c>
      <c r="L62" s="116">
        <v>4.8818897637795278</v>
      </c>
    </row>
    <row r="63" spans="1:12" s="110" customFormat="1" ht="15" customHeight="1" x14ac:dyDescent="0.2">
      <c r="A63" s="120"/>
      <c r="B63" s="119"/>
      <c r="C63" s="258"/>
      <c r="D63" s="267" t="s">
        <v>198</v>
      </c>
      <c r="E63" s="113">
        <v>72.372372372372368</v>
      </c>
      <c r="F63" s="115">
        <v>482</v>
      </c>
      <c r="G63" s="114">
        <v>468</v>
      </c>
      <c r="H63" s="114">
        <v>481</v>
      </c>
      <c r="I63" s="114">
        <v>471</v>
      </c>
      <c r="J63" s="140">
        <v>461</v>
      </c>
      <c r="K63" s="114">
        <v>21</v>
      </c>
      <c r="L63" s="116">
        <v>4.5553145336225596</v>
      </c>
    </row>
    <row r="64" spans="1:12" s="110" customFormat="1" ht="15" customHeight="1" x14ac:dyDescent="0.2">
      <c r="A64" s="120"/>
      <c r="B64" s="119"/>
      <c r="C64" s="258"/>
      <c r="D64" s="267" t="s">
        <v>199</v>
      </c>
      <c r="E64" s="113">
        <v>27.627627627627628</v>
      </c>
      <c r="F64" s="115">
        <v>184</v>
      </c>
      <c r="G64" s="114">
        <v>174</v>
      </c>
      <c r="H64" s="114">
        <v>182</v>
      </c>
      <c r="I64" s="114">
        <v>173</v>
      </c>
      <c r="J64" s="140">
        <v>174</v>
      </c>
      <c r="K64" s="114">
        <v>10</v>
      </c>
      <c r="L64" s="116">
        <v>5.7471264367816088</v>
      </c>
    </row>
    <row r="65" spans="1:12" s="110" customFormat="1" ht="15" customHeight="1" x14ac:dyDescent="0.2">
      <c r="A65" s="120"/>
      <c r="B65" s="119" t="s">
        <v>201</v>
      </c>
      <c r="C65" s="258"/>
      <c r="E65" s="113">
        <v>6.7328848934431385</v>
      </c>
      <c r="F65" s="115">
        <v>1071</v>
      </c>
      <c r="G65" s="114">
        <v>1067</v>
      </c>
      <c r="H65" s="114">
        <v>1098</v>
      </c>
      <c r="I65" s="114">
        <v>1044</v>
      </c>
      <c r="J65" s="140">
        <v>1005</v>
      </c>
      <c r="K65" s="114">
        <v>66</v>
      </c>
      <c r="L65" s="116">
        <v>6.5671641791044779</v>
      </c>
    </row>
    <row r="66" spans="1:12" s="110" customFormat="1" ht="15" customHeight="1" x14ac:dyDescent="0.2">
      <c r="A66" s="120"/>
      <c r="B66" s="119"/>
      <c r="C66" s="258" t="s">
        <v>106</v>
      </c>
      <c r="E66" s="113">
        <v>45.098039215686278</v>
      </c>
      <c r="F66" s="115">
        <v>483</v>
      </c>
      <c r="G66" s="114">
        <v>478</v>
      </c>
      <c r="H66" s="114">
        <v>492</v>
      </c>
      <c r="I66" s="114">
        <v>465</v>
      </c>
      <c r="J66" s="140">
        <v>451</v>
      </c>
      <c r="K66" s="114">
        <v>32</v>
      </c>
      <c r="L66" s="116">
        <v>7.0953436807095347</v>
      </c>
    </row>
    <row r="67" spans="1:12" s="110" customFormat="1" ht="15" customHeight="1" x14ac:dyDescent="0.2">
      <c r="A67" s="120"/>
      <c r="B67" s="119"/>
      <c r="C67" s="258" t="s">
        <v>107</v>
      </c>
      <c r="E67" s="113">
        <v>54.901960784313722</v>
      </c>
      <c r="F67" s="115">
        <v>588</v>
      </c>
      <c r="G67" s="114">
        <v>589</v>
      </c>
      <c r="H67" s="114">
        <v>606</v>
      </c>
      <c r="I67" s="114">
        <v>579</v>
      </c>
      <c r="J67" s="140">
        <v>554</v>
      </c>
      <c r="K67" s="114">
        <v>34</v>
      </c>
      <c r="L67" s="116">
        <v>6.1371841155234659</v>
      </c>
    </row>
    <row r="68" spans="1:12" s="110" customFormat="1" ht="15" customHeight="1" x14ac:dyDescent="0.2">
      <c r="A68" s="120"/>
      <c r="B68" s="119"/>
      <c r="C68" s="258" t="s">
        <v>105</v>
      </c>
      <c r="D68" s="110" t="s">
        <v>202</v>
      </c>
      <c r="E68" s="113">
        <v>16.993464052287582</v>
      </c>
      <c r="F68" s="115">
        <v>182</v>
      </c>
      <c r="G68" s="114">
        <v>181</v>
      </c>
      <c r="H68" s="114">
        <v>190</v>
      </c>
      <c r="I68" s="114">
        <v>174</v>
      </c>
      <c r="J68" s="140">
        <v>159</v>
      </c>
      <c r="K68" s="114">
        <v>23</v>
      </c>
      <c r="L68" s="116">
        <v>14.465408805031446</v>
      </c>
    </row>
    <row r="69" spans="1:12" s="110" customFormat="1" ht="15" customHeight="1" x14ac:dyDescent="0.2">
      <c r="A69" s="120"/>
      <c r="B69" s="119"/>
      <c r="C69" s="258"/>
      <c r="D69" s="267" t="s">
        <v>198</v>
      </c>
      <c r="E69" s="113">
        <v>42.857142857142854</v>
      </c>
      <c r="F69" s="115">
        <v>78</v>
      </c>
      <c r="G69" s="114">
        <v>75</v>
      </c>
      <c r="H69" s="114">
        <v>81</v>
      </c>
      <c r="I69" s="114">
        <v>76</v>
      </c>
      <c r="J69" s="140">
        <v>69</v>
      </c>
      <c r="K69" s="114">
        <v>9</v>
      </c>
      <c r="L69" s="116">
        <v>13.043478260869565</v>
      </c>
    </row>
    <row r="70" spans="1:12" s="110" customFormat="1" ht="15" customHeight="1" x14ac:dyDescent="0.2">
      <c r="A70" s="120"/>
      <c r="B70" s="119"/>
      <c r="C70" s="258"/>
      <c r="D70" s="267" t="s">
        <v>199</v>
      </c>
      <c r="E70" s="113">
        <v>57.142857142857146</v>
      </c>
      <c r="F70" s="115">
        <v>104</v>
      </c>
      <c r="G70" s="114">
        <v>106</v>
      </c>
      <c r="H70" s="114">
        <v>109</v>
      </c>
      <c r="I70" s="114">
        <v>98</v>
      </c>
      <c r="J70" s="140">
        <v>90</v>
      </c>
      <c r="K70" s="114">
        <v>14</v>
      </c>
      <c r="L70" s="116">
        <v>15.555555555555555</v>
      </c>
    </row>
    <row r="71" spans="1:12" s="110" customFormat="1" ht="15" customHeight="1" x14ac:dyDescent="0.2">
      <c r="A71" s="120"/>
      <c r="B71" s="119"/>
      <c r="C71" s="258"/>
      <c r="D71" s="110" t="s">
        <v>203</v>
      </c>
      <c r="E71" s="113">
        <v>77.030812324929968</v>
      </c>
      <c r="F71" s="115">
        <v>825</v>
      </c>
      <c r="G71" s="114">
        <v>819</v>
      </c>
      <c r="H71" s="114">
        <v>835</v>
      </c>
      <c r="I71" s="114">
        <v>803</v>
      </c>
      <c r="J71" s="140">
        <v>787</v>
      </c>
      <c r="K71" s="114">
        <v>38</v>
      </c>
      <c r="L71" s="116">
        <v>4.8284625158831007</v>
      </c>
    </row>
    <row r="72" spans="1:12" s="110" customFormat="1" ht="15" customHeight="1" x14ac:dyDescent="0.2">
      <c r="A72" s="120"/>
      <c r="B72" s="119"/>
      <c r="C72" s="258"/>
      <c r="D72" s="267" t="s">
        <v>198</v>
      </c>
      <c r="E72" s="113">
        <v>45.696969696969695</v>
      </c>
      <c r="F72" s="115">
        <v>377</v>
      </c>
      <c r="G72" s="114">
        <v>374</v>
      </c>
      <c r="H72" s="114">
        <v>378</v>
      </c>
      <c r="I72" s="114">
        <v>361</v>
      </c>
      <c r="J72" s="140">
        <v>356</v>
      </c>
      <c r="K72" s="114">
        <v>21</v>
      </c>
      <c r="L72" s="116">
        <v>5.8988764044943824</v>
      </c>
    </row>
    <row r="73" spans="1:12" s="110" customFormat="1" ht="15" customHeight="1" x14ac:dyDescent="0.2">
      <c r="A73" s="120"/>
      <c r="B73" s="119"/>
      <c r="C73" s="258"/>
      <c r="D73" s="267" t="s">
        <v>199</v>
      </c>
      <c r="E73" s="113">
        <v>54.303030303030305</v>
      </c>
      <c r="F73" s="115">
        <v>448</v>
      </c>
      <c r="G73" s="114">
        <v>445</v>
      </c>
      <c r="H73" s="114">
        <v>457</v>
      </c>
      <c r="I73" s="114">
        <v>442</v>
      </c>
      <c r="J73" s="140">
        <v>431</v>
      </c>
      <c r="K73" s="114">
        <v>17</v>
      </c>
      <c r="L73" s="116">
        <v>3.9443155452436196</v>
      </c>
    </row>
    <row r="74" spans="1:12" s="110" customFormat="1" ht="15" customHeight="1" x14ac:dyDescent="0.2">
      <c r="A74" s="120"/>
      <c r="B74" s="119"/>
      <c r="C74" s="258"/>
      <c r="D74" s="110" t="s">
        <v>204</v>
      </c>
      <c r="E74" s="113">
        <v>5.9757236227824464</v>
      </c>
      <c r="F74" s="115">
        <v>64</v>
      </c>
      <c r="G74" s="114">
        <v>67</v>
      </c>
      <c r="H74" s="114">
        <v>73</v>
      </c>
      <c r="I74" s="114">
        <v>67</v>
      </c>
      <c r="J74" s="140">
        <v>59</v>
      </c>
      <c r="K74" s="114">
        <v>5</v>
      </c>
      <c r="L74" s="116">
        <v>8.4745762711864412</v>
      </c>
    </row>
    <row r="75" spans="1:12" s="110" customFormat="1" ht="15" customHeight="1" x14ac:dyDescent="0.2">
      <c r="A75" s="120"/>
      <c r="B75" s="119"/>
      <c r="C75" s="258"/>
      <c r="D75" s="267" t="s">
        <v>198</v>
      </c>
      <c r="E75" s="113">
        <v>43.75</v>
      </c>
      <c r="F75" s="115">
        <v>28</v>
      </c>
      <c r="G75" s="114">
        <v>29</v>
      </c>
      <c r="H75" s="114">
        <v>33</v>
      </c>
      <c r="I75" s="114">
        <v>28</v>
      </c>
      <c r="J75" s="140">
        <v>26</v>
      </c>
      <c r="K75" s="114">
        <v>2</v>
      </c>
      <c r="L75" s="116">
        <v>7.6923076923076925</v>
      </c>
    </row>
    <row r="76" spans="1:12" s="110" customFormat="1" ht="15" customHeight="1" x14ac:dyDescent="0.2">
      <c r="A76" s="120"/>
      <c r="B76" s="119"/>
      <c r="C76" s="258"/>
      <c r="D76" s="267" t="s">
        <v>199</v>
      </c>
      <c r="E76" s="113">
        <v>56.25</v>
      </c>
      <c r="F76" s="115">
        <v>36</v>
      </c>
      <c r="G76" s="114">
        <v>38</v>
      </c>
      <c r="H76" s="114">
        <v>40</v>
      </c>
      <c r="I76" s="114">
        <v>39</v>
      </c>
      <c r="J76" s="140">
        <v>33</v>
      </c>
      <c r="K76" s="114">
        <v>3</v>
      </c>
      <c r="L76" s="116">
        <v>9.0909090909090917</v>
      </c>
    </row>
    <row r="77" spans="1:12" s="110" customFormat="1" ht="15" customHeight="1" x14ac:dyDescent="0.2">
      <c r="A77" s="534"/>
      <c r="B77" s="119" t="s">
        <v>205</v>
      </c>
      <c r="C77" s="268"/>
      <c r="D77" s="182"/>
      <c r="E77" s="113">
        <v>12.491356006789463</v>
      </c>
      <c r="F77" s="115">
        <v>1987</v>
      </c>
      <c r="G77" s="114">
        <v>1934</v>
      </c>
      <c r="H77" s="114">
        <v>2302</v>
      </c>
      <c r="I77" s="114">
        <v>2268</v>
      </c>
      <c r="J77" s="140">
        <v>2049</v>
      </c>
      <c r="K77" s="114">
        <v>-62</v>
      </c>
      <c r="L77" s="116">
        <v>-3.0258662762323083</v>
      </c>
    </row>
    <row r="78" spans="1:12" s="110" customFormat="1" ht="15" customHeight="1" x14ac:dyDescent="0.2">
      <c r="A78" s="120"/>
      <c r="B78" s="119"/>
      <c r="C78" s="268" t="s">
        <v>106</v>
      </c>
      <c r="D78" s="182"/>
      <c r="E78" s="113">
        <v>49.270256668344238</v>
      </c>
      <c r="F78" s="115">
        <v>979</v>
      </c>
      <c r="G78" s="114">
        <v>967</v>
      </c>
      <c r="H78" s="114">
        <v>1124</v>
      </c>
      <c r="I78" s="114">
        <v>1119</v>
      </c>
      <c r="J78" s="140">
        <v>1011</v>
      </c>
      <c r="K78" s="114">
        <v>-32</v>
      </c>
      <c r="L78" s="116">
        <v>-3.1651829871414443</v>
      </c>
    </row>
    <row r="79" spans="1:12" s="110" customFormat="1" ht="15" customHeight="1" x14ac:dyDescent="0.2">
      <c r="A79" s="123"/>
      <c r="B79" s="124"/>
      <c r="C79" s="260" t="s">
        <v>107</v>
      </c>
      <c r="D79" s="261"/>
      <c r="E79" s="125">
        <v>50.729743331655762</v>
      </c>
      <c r="F79" s="143">
        <v>1008</v>
      </c>
      <c r="G79" s="144">
        <v>967</v>
      </c>
      <c r="H79" s="144">
        <v>1178</v>
      </c>
      <c r="I79" s="144">
        <v>1149</v>
      </c>
      <c r="J79" s="145">
        <v>1038</v>
      </c>
      <c r="K79" s="144">
        <v>-30</v>
      </c>
      <c r="L79" s="146">
        <v>-2.8901734104046244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15907</v>
      </c>
      <c r="E11" s="114">
        <v>15856</v>
      </c>
      <c r="F11" s="114">
        <v>16862</v>
      </c>
      <c r="G11" s="114">
        <v>16448</v>
      </c>
      <c r="H11" s="140">
        <v>15748</v>
      </c>
      <c r="I11" s="115">
        <v>159</v>
      </c>
      <c r="J11" s="116">
        <v>1.0096520193040386</v>
      </c>
    </row>
    <row r="12" spans="1:15" s="110" customFormat="1" ht="24.95" customHeight="1" x14ac:dyDescent="0.2">
      <c r="A12" s="193" t="s">
        <v>132</v>
      </c>
      <c r="B12" s="194" t="s">
        <v>133</v>
      </c>
      <c r="C12" s="113">
        <v>2.634060476519771</v>
      </c>
      <c r="D12" s="115">
        <v>419</v>
      </c>
      <c r="E12" s="114">
        <v>415</v>
      </c>
      <c r="F12" s="114">
        <v>458</v>
      </c>
      <c r="G12" s="114">
        <v>460</v>
      </c>
      <c r="H12" s="140">
        <v>445</v>
      </c>
      <c r="I12" s="115">
        <v>-26</v>
      </c>
      <c r="J12" s="116">
        <v>-5.8426966292134832</v>
      </c>
    </row>
    <row r="13" spans="1:15" s="110" customFormat="1" ht="24.95" customHeight="1" x14ac:dyDescent="0.2">
      <c r="A13" s="193" t="s">
        <v>134</v>
      </c>
      <c r="B13" s="199" t="s">
        <v>214</v>
      </c>
      <c r="C13" s="113">
        <v>1.414471616269567</v>
      </c>
      <c r="D13" s="115">
        <v>225</v>
      </c>
      <c r="E13" s="114">
        <v>229</v>
      </c>
      <c r="F13" s="114">
        <v>231</v>
      </c>
      <c r="G13" s="114">
        <v>226</v>
      </c>
      <c r="H13" s="140">
        <v>224</v>
      </c>
      <c r="I13" s="115">
        <v>1</v>
      </c>
      <c r="J13" s="116">
        <v>0.44642857142857145</v>
      </c>
    </row>
    <row r="14" spans="1:15" s="287" customFormat="1" ht="24" customHeight="1" x14ac:dyDescent="0.2">
      <c r="A14" s="193" t="s">
        <v>215</v>
      </c>
      <c r="B14" s="199" t="s">
        <v>137</v>
      </c>
      <c r="C14" s="113">
        <v>10.58024768969636</v>
      </c>
      <c r="D14" s="115">
        <v>1683</v>
      </c>
      <c r="E14" s="114">
        <v>1798</v>
      </c>
      <c r="F14" s="114">
        <v>1945</v>
      </c>
      <c r="G14" s="114">
        <v>1862</v>
      </c>
      <c r="H14" s="140">
        <v>1765</v>
      </c>
      <c r="I14" s="115">
        <v>-82</v>
      </c>
      <c r="J14" s="116">
        <v>-4.6458923512747878</v>
      </c>
      <c r="K14" s="110"/>
      <c r="L14" s="110"/>
      <c r="M14" s="110"/>
      <c r="N14" s="110"/>
      <c r="O14" s="110"/>
    </row>
    <row r="15" spans="1:15" s="110" customFormat="1" ht="24.75" customHeight="1" x14ac:dyDescent="0.2">
      <c r="A15" s="193" t="s">
        <v>216</v>
      </c>
      <c r="B15" s="199" t="s">
        <v>217</v>
      </c>
      <c r="C15" s="113">
        <v>2.4517508015339158</v>
      </c>
      <c r="D15" s="115">
        <v>390</v>
      </c>
      <c r="E15" s="114">
        <v>422</v>
      </c>
      <c r="F15" s="114">
        <v>527</v>
      </c>
      <c r="G15" s="114">
        <v>475</v>
      </c>
      <c r="H15" s="140">
        <v>411</v>
      </c>
      <c r="I15" s="115">
        <v>-21</v>
      </c>
      <c r="J15" s="116">
        <v>-5.1094890510948909</v>
      </c>
    </row>
    <row r="16" spans="1:15" s="287" customFormat="1" ht="24.95" customHeight="1" x14ac:dyDescent="0.2">
      <c r="A16" s="193" t="s">
        <v>218</v>
      </c>
      <c r="B16" s="199" t="s">
        <v>141</v>
      </c>
      <c r="C16" s="113">
        <v>3.7342050669516564</v>
      </c>
      <c r="D16" s="115">
        <v>594</v>
      </c>
      <c r="E16" s="114">
        <v>657</v>
      </c>
      <c r="F16" s="114">
        <v>661</v>
      </c>
      <c r="G16" s="114">
        <v>653</v>
      </c>
      <c r="H16" s="140">
        <v>643</v>
      </c>
      <c r="I16" s="115">
        <v>-49</v>
      </c>
      <c r="J16" s="116">
        <v>-7.6205287713841372</v>
      </c>
      <c r="K16" s="110"/>
      <c r="L16" s="110"/>
      <c r="M16" s="110"/>
      <c r="N16" s="110"/>
      <c r="O16" s="110"/>
    </row>
    <row r="17" spans="1:15" s="110" customFormat="1" ht="24.95" customHeight="1" x14ac:dyDescent="0.2">
      <c r="A17" s="193" t="s">
        <v>219</v>
      </c>
      <c r="B17" s="199" t="s">
        <v>220</v>
      </c>
      <c r="C17" s="113">
        <v>4.3942918212107873</v>
      </c>
      <c r="D17" s="115">
        <v>699</v>
      </c>
      <c r="E17" s="114">
        <v>719</v>
      </c>
      <c r="F17" s="114">
        <v>757</v>
      </c>
      <c r="G17" s="114">
        <v>734</v>
      </c>
      <c r="H17" s="140">
        <v>711</v>
      </c>
      <c r="I17" s="115">
        <v>-12</v>
      </c>
      <c r="J17" s="116">
        <v>-1.6877637130801688</v>
      </c>
    </row>
    <row r="18" spans="1:15" s="287" customFormat="1" ht="24.95" customHeight="1" x14ac:dyDescent="0.2">
      <c r="A18" s="201" t="s">
        <v>144</v>
      </c>
      <c r="B18" s="202" t="s">
        <v>145</v>
      </c>
      <c r="C18" s="113">
        <v>9.9264474759539834</v>
      </c>
      <c r="D18" s="115">
        <v>1579</v>
      </c>
      <c r="E18" s="114">
        <v>1552</v>
      </c>
      <c r="F18" s="114">
        <v>1593</v>
      </c>
      <c r="G18" s="114">
        <v>1548</v>
      </c>
      <c r="H18" s="140">
        <v>1523</v>
      </c>
      <c r="I18" s="115">
        <v>56</v>
      </c>
      <c r="J18" s="116">
        <v>3.6769533814839135</v>
      </c>
      <c r="K18" s="110"/>
      <c r="L18" s="110"/>
      <c r="M18" s="110"/>
      <c r="N18" s="110"/>
      <c r="O18" s="110"/>
    </row>
    <row r="19" spans="1:15" s="110" customFormat="1" ht="24.95" customHeight="1" x14ac:dyDescent="0.2">
      <c r="A19" s="193" t="s">
        <v>146</v>
      </c>
      <c r="B19" s="199" t="s">
        <v>147</v>
      </c>
      <c r="C19" s="113">
        <v>13.616646759288363</v>
      </c>
      <c r="D19" s="115">
        <v>2166</v>
      </c>
      <c r="E19" s="114">
        <v>2150</v>
      </c>
      <c r="F19" s="114">
        <v>2248</v>
      </c>
      <c r="G19" s="114">
        <v>2223</v>
      </c>
      <c r="H19" s="140">
        <v>2132</v>
      </c>
      <c r="I19" s="115">
        <v>34</v>
      </c>
      <c r="J19" s="116">
        <v>1.5947467166979361</v>
      </c>
    </row>
    <row r="20" spans="1:15" s="287" customFormat="1" ht="24.95" customHeight="1" x14ac:dyDescent="0.2">
      <c r="A20" s="193" t="s">
        <v>148</v>
      </c>
      <c r="B20" s="199" t="s">
        <v>149</v>
      </c>
      <c r="C20" s="113">
        <v>5.6453133840447602</v>
      </c>
      <c r="D20" s="115">
        <v>898</v>
      </c>
      <c r="E20" s="114">
        <v>893</v>
      </c>
      <c r="F20" s="114">
        <v>906</v>
      </c>
      <c r="G20" s="114">
        <v>893</v>
      </c>
      <c r="H20" s="140">
        <v>889</v>
      </c>
      <c r="I20" s="115">
        <v>9</v>
      </c>
      <c r="J20" s="116">
        <v>1.0123734533183353</v>
      </c>
      <c r="K20" s="110"/>
      <c r="L20" s="110"/>
      <c r="M20" s="110"/>
      <c r="N20" s="110"/>
      <c r="O20" s="110"/>
    </row>
    <row r="21" spans="1:15" s="110" customFormat="1" ht="24.95" customHeight="1" x14ac:dyDescent="0.2">
      <c r="A21" s="201" t="s">
        <v>150</v>
      </c>
      <c r="B21" s="202" t="s">
        <v>151</v>
      </c>
      <c r="C21" s="113">
        <v>8.4491104545168785</v>
      </c>
      <c r="D21" s="115">
        <v>1344</v>
      </c>
      <c r="E21" s="114">
        <v>1303</v>
      </c>
      <c r="F21" s="114">
        <v>1787</v>
      </c>
      <c r="G21" s="114">
        <v>1795</v>
      </c>
      <c r="H21" s="140">
        <v>1414</v>
      </c>
      <c r="I21" s="115">
        <v>-70</v>
      </c>
      <c r="J21" s="116">
        <v>-4.9504950495049505</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2.7283585842710756</v>
      </c>
      <c r="D23" s="115">
        <v>434</v>
      </c>
      <c r="E23" s="114">
        <v>431</v>
      </c>
      <c r="F23" s="114">
        <v>431</v>
      </c>
      <c r="G23" s="114">
        <v>436</v>
      </c>
      <c r="H23" s="140">
        <v>447</v>
      </c>
      <c r="I23" s="115">
        <v>-13</v>
      </c>
      <c r="J23" s="116">
        <v>-2.9082774049217002</v>
      </c>
    </row>
    <row r="24" spans="1:15" s="110" customFormat="1" ht="24.95" customHeight="1" x14ac:dyDescent="0.2">
      <c r="A24" s="193" t="s">
        <v>156</v>
      </c>
      <c r="B24" s="199" t="s">
        <v>221</v>
      </c>
      <c r="C24" s="113">
        <v>7.4809832149368205</v>
      </c>
      <c r="D24" s="115">
        <v>1190</v>
      </c>
      <c r="E24" s="114">
        <v>1200</v>
      </c>
      <c r="F24" s="114">
        <v>1227</v>
      </c>
      <c r="G24" s="114">
        <v>1176</v>
      </c>
      <c r="H24" s="140">
        <v>1164</v>
      </c>
      <c r="I24" s="115">
        <v>26</v>
      </c>
      <c r="J24" s="116">
        <v>2.2336769759450172</v>
      </c>
    </row>
    <row r="25" spans="1:15" s="110" customFormat="1" ht="24.95" customHeight="1" x14ac:dyDescent="0.2">
      <c r="A25" s="193" t="s">
        <v>222</v>
      </c>
      <c r="B25" s="204" t="s">
        <v>159</v>
      </c>
      <c r="C25" s="113">
        <v>3.4324511221474823</v>
      </c>
      <c r="D25" s="115">
        <v>546</v>
      </c>
      <c r="E25" s="114">
        <v>504</v>
      </c>
      <c r="F25" s="114">
        <v>559</v>
      </c>
      <c r="G25" s="114">
        <v>571</v>
      </c>
      <c r="H25" s="140">
        <v>517</v>
      </c>
      <c r="I25" s="115">
        <v>29</v>
      </c>
      <c r="J25" s="116">
        <v>5.6092843326885884</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10.071037907839315</v>
      </c>
      <c r="D27" s="115">
        <v>1602</v>
      </c>
      <c r="E27" s="114">
        <v>1598</v>
      </c>
      <c r="F27" s="114">
        <v>1645</v>
      </c>
      <c r="G27" s="114">
        <v>1570</v>
      </c>
      <c r="H27" s="140">
        <v>1551</v>
      </c>
      <c r="I27" s="115">
        <v>51</v>
      </c>
      <c r="J27" s="116">
        <v>3.2882011605415862</v>
      </c>
    </row>
    <row r="28" spans="1:15" s="110" customFormat="1" ht="24.95" customHeight="1" x14ac:dyDescent="0.2">
      <c r="A28" s="193" t="s">
        <v>163</v>
      </c>
      <c r="B28" s="199" t="s">
        <v>164</v>
      </c>
      <c r="C28" s="113">
        <v>4.7589111711824978</v>
      </c>
      <c r="D28" s="115">
        <v>757</v>
      </c>
      <c r="E28" s="114">
        <v>749</v>
      </c>
      <c r="F28" s="114">
        <v>741</v>
      </c>
      <c r="G28" s="114">
        <v>712</v>
      </c>
      <c r="H28" s="140">
        <v>731</v>
      </c>
      <c r="I28" s="115">
        <v>26</v>
      </c>
      <c r="J28" s="116">
        <v>3.5567715458276332</v>
      </c>
    </row>
    <row r="29" spans="1:15" s="110" customFormat="1" ht="24.95" customHeight="1" x14ac:dyDescent="0.2">
      <c r="A29" s="193">
        <v>86</v>
      </c>
      <c r="B29" s="199" t="s">
        <v>165</v>
      </c>
      <c r="C29" s="113">
        <v>9.247501100144591</v>
      </c>
      <c r="D29" s="115">
        <v>1471</v>
      </c>
      <c r="E29" s="114">
        <v>1441</v>
      </c>
      <c r="F29" s="114">
        <v>1446</v>
      </c>
      <c r="G29" s="114">
        <v>1355</v>
      </c>
      <c r="H29" s="140">
        <v>1359</v>
      </c>
      <c r="I29" s="115">
        <v>112</v>
      </c>
      <c r="J29" s="116">
        <v>8.2413539367181752</v>
      </c>
    </row>
    <row r="30" spans="1:15" s="110" customFormat="1" ht="24.95" customHeight="1" x14ac:dyDescent="0.2">
      <c r="A30" s="193">
        <v>87.88</v>
      </c>
      <c r="B30" s="204" t="s">
        <v>166</v>
      </c>
      <c r="C30" s="113">
        <v>6.3808386245049347</v>
      </c>
      <c r="D30" s="115">
        <v>1015</v>
      </c>
      <c r="E30" s="114">
        <v>1027</v>
      </c>
      <c r="F30" s="114">
        <v>1037</v>
      </c>
      <c r="G30" s="114">
        <v>1011</v>
      </c>
      <c r="H30" s="140">
        <v>1016</v>
      </c>
      <c r="I30" s="115">
        <v>-1</v>
      </c>
      <c r="J30" s="116">
        <v>-9.8425196850393706E-2</v>
      </c>
    </row>
    <row r="31" spans="1:15" s="110" customFormat="1" ht="24.95" customHeight="1" x14ac:dyDescent="0.2">
      <c r="A31" s="193" t="s">
        <v>167</v>
      </c>
      <c r="B31" s="199" t="s">
        <v>168</v>
      </c>
      <c r="C31" s="113">
        <v>3.2815741497453952</v>
      </c>
      <c r="D31" s="115">
        <v>522</v>
      </c>
      <c r="E31" s="114">
        <v>502</v>
      </c>
      <c r="F31" s="114">
        <v>536</v>
      </c>
      <c r="G31" s="114">
        <v>525</v>
      </c>
      <c r="H31" s="140">
        <v>509</v>
      </c>
      <c r="I31" s="115">
        <v>13</v>
      </c>
      <c r="J31" s="116">
        <v>2.5540275049115913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2.634060476519771</v>
      </c>
      <c r="D34" s="115">
        <v>419</v>
      </c>
      <c r="E34" s="114">
        <v>415</v>
      </c>
      <c r="F34" s="114">
        <v>458</v>
      </c>
      <c r="G34" s="114">
        <v>460</v>
      </c>
      <c r="H34" s="140">
        <v>445</v>
      </c>
      <c r="I34" s="115">
        <v>-26</v>
      </c>
      <c r="J34" s="116">
        <v>-5.8426966292134832</v>
      </c>
    </row>
    <row r="35" spans="1:10" s="110" customFormat="1" ht="24.95" customHeight="1" x14ac:dyDescent="0.2">
      <c r="A35" s="292" t="s">
        <v>171</v>
      </c>
      <c r="B35" s="293" t="s">
        <v>172</v>
      </c>
      <c r="C35" s="113">
        <v>21.921166781919908</v>
      </c>
      <c r="D35" s="115">
        <v>3487</v>
      </c>
      <c r="E35" s="114">
        <v>3579</v>
      </c>
      <c r="F35" s="114">
        <v>3769</v>
      </c>
      <c r="G35" s="114">
        <v>3636</v>
      </c>
      <c r="H35" s="140">
        <v>3512</v>
      </c>
      <c r="I35" s="115">
        <v>-25</v>
      </c>
      <c r="J35" s="116">
        <v>-0.71184510250569477</v>
      </c>
    </row>
    <row r="36" spans="1:10" s="110" customFormat="1" ht="24.95" customHeight="1" x14ac:dyDescent="0.2">
      <c r="A36" s="294" t="s">
        <v>173</v>
      </c>
      <c r="B36" s="295" t="s">
        <v>174</v>
      </c>
      <c r="C36" s="125">
        <v>75.444772741560314</v>
      </c>
      <c r="D36" s="143">
        <v>12001</v>
      </c>
      <c r="E36" s="144">
        <v>11862</v>
      </c>
      <c r="F36" s="144">
        <v>12635</v>
      </c>
      <c r="G36" s="144">
        <v>12352</v>
      </c>
      <c r="H36" s="145">
        <v>11791</v>
      </c>
      <c r="I36" s="143">
        <v>210</v>
      </c>
      <c r="J36" s="146">
        <v>1.7810194215927402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2020-09-25T07:31:38Z</dcterms:created>
  <dcterms:modified xsi:type="dcterms:W3CDTF">2020-09-28T08:07:05Z</dcterms:modified>
</cp:coreProperties>
</file>