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H75" i="24"/>
  <c r="K75" i="24" s="1"/>
  <c r="G75" i="24"/>
  <c r="F75" i="24"/>
  <c r="E75" i="24"/>
  <c r="L74" i="24"/>
  <c r="I74" i="24"/>
  <c r="H74" i="24"/>
  <c r="K74" i="24" s="1"/>
  <c r="G74" i="24"/>
  <c r="F74" i="24"/>
  <c r="E74" i="24"/>
  <c r="L73" i="24"/>
  <c r="H73" i="24"/>
  <c r="G73" i="24"/>
  <c r="F73" i="24"/>
  <c r="E73" i="24"/>
  <c r="L72" i="24"/>
  <c r="H72" i="24"/>
  <c r="G72" i="24"/>
  <c r="F72" i="24"/>
  <c r="E72" i="24"/>
  <c r="L71" i="24"/>
  <c r="H71" i="24"/>
  <c r="G71" i="24"/>
  <c r="F71" i="24"/>
  <c r="E71" i="24"/>
  <c r="L70" i="24"/>
  <c r="H70" i="24"/>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s="1"/>
  <c r="G55" i="24"/>
  <c r="F55" i="24"/>
  <c r="E55" i="24"/>
  <c r="L54" i="24"/>
  <c r="H54" i="24" s="1"/>
  <c r="G54" i="24"/>
  <c r="F54" i="24"/>
  <c r="E54" i="24"/>
  <c r="L53" i="24"/>
  <c r="H53" i="24"/>
  <c r="G53" i="24"/>
  <c r="F53" i="24"/>
  <c r="E53" i="24"/>
  <c r="L52" i="24"/>
  <c r="H52" i="24"/>
  <c r="G52" i="24"/>
  <c r="F52" i="24"/>
  <c r="E52" i="24"/>
  <c r="L51" i="24"/>
  <c r="H51" i="24" s="1"/>
  <c r="G51" i="24"/>
  <c r="F51" i="24"/>
  <c r="E51" i="24"/>
  <c r="M44" i="24"/>
  <c r="I44" i="24"/>
  <c r="F44" i="24"/>
  <c r="E44" i="24"/>
  <c r="C44" i="24"/>
  <c r="L44" i="24" s="1"/>
  <c r="B44" i="24"/>
  <c r="D44" i="24" s="1"/>
  <c r="M43" i="24"/>
  <c r="J43" i="24"/>
  <c r="I43" i="24"/>
  <c r="G43" i="24"/>
  <c r="E43" i="24"/>
  <c r="C43" i="24"/>
  <c r="L43" i="24" s="1"/>
  <c r="B43" i="24"/>
  <c r="M42" i="24"/>
  <c r="I42" i="24"/>
  <c r="F42" i="24"/>
  <c r="E42" i="24"/>
  <c r="C42" i="24"/>
  <c r="L42" i="24" s="1"/>
  <c r="B42" i="24"/>
  <c r="D42" i="24" s="1"/>
  <c r="M41" i="24"/>
  <c r="I41" i="24"/>
  <c r="G41" i="24"/>
  <c r="E41" i="24"/>
  <c r="C41" i="24"/>
  <c r="L41" i="24" s="1"/>
  <c r="B41" i="24"/>
  <c r="M40" i="24"/>
  <c r="I40" i="24"/>
  <c r="F40" i="24"/>
  <c r="E40" i="24"/>
  <c r="C40" i="24"/>
  <c r="L40" i="24" s="1"/>
  <c r="B40" i="24"/>
  <c r="D40" i="24" s="1"/>
  <c r="M36" i="24"/>
  <c r="L36" i="24"/>
  <c r="K36" i="24"/>
  <c r="J36" i="24"/>
  <c r="I36" i="24"/>
  <c r="H36" i="24"/>
  <c r="G36" i="24"/>
  <c r="F36" i="24"/>
  <c r="E36" i="24"/>
  <c r="D36" i="24"/>
  <c r="L57" i="15"/>
  <c r="K57" i="15"/>
  <c r="C38" i="24"/>
  <c r="C37" i="24"/>
  <c r="I37" i="24" s="1"/>
  <c r="C35" i="24"/>
  <c r="C34" i="24"/>
  <c r="C33" i="24"/>
  <c r="C32" i="24"/>
  <c r="C31" i="24"/>
  <c r="C30" i="24"/>
  <c r="C29" i="24"/>
  <c r="C28" i="24"/>
  <c r="C27" i="24"/>
  <c r="C26" i="24"/>
  <c r="C25" i="24"/>
  <c r="C24" i="24"/>
  <c r="G24" i="24" s="1"/>
  <c r="C23" i="24"/>
  <c r="C22" i="24"/>
  <c r="C21" i="24"/>
  <c r="C20" i="24"/>
  <c r="C19" i="24"/>
  <c r="C18" i="24"/>
  <c r="C17" i="24"/>
  <c r="C16" i="24"/>
  <c r="C15" i="24"/>
  <c r="C9" i="24"/>
  <c r="C8" i="24"/>
  <c r="C7" i="24"/>
  <c r="B38" i="24"/>
  <c r="B37" i="24"/>
  <c r="B35" i="24"/>
  <c r="B34" i="24"/>
  <c r="B33" i="24"/>
  <c r="B32" i="24"/>
  <c r="B31" i="24"/>
  <c r="B30" i="24"/>
  <c r="B29" i="24"/>
  <c r="B28" i="24"/>
  <c r="B27" i="24"/>
  <c r="B26" i="24"/>
  <c r="D26" i="24" s="1"/>
  <c r="B25" i="24"/>
  <c r="B24" i="24"/>
  <c r="B23" i="24"/>
  <c r="B22" i="24"/>
  <c r="K22" i="24" s="1"/>
  <c r="B21" i="24"/>
  <c r="B20" i="24"/>
  <c r="B19" i="24"/>
  <c r="B18" i="24"/>
  <c r="B17" i="24"/>
  <c r="B16" i="24"/>
  <c r="B15" i="24"/>
  <c r="H15" i="24" s="1"/>
  <c r="B9" i="24"/>
  <c r="K9" i="24" s="1"/>
  <c r="B8" i="24"/>
  <c r="B7" i="24"/>
  <c r="I8" i="24" l="1"/>
  <c r="M8" i="24"/>
  <c r="E8" i="24"/>
  <c r="L8" i="24"/>
  <c r="G8" i="24"/>
  <c r="M9" i="24"/>
  <c r="E9" i="24"/>
  <c r="L9" i="24"/>
  <c r="I9" i="24"/>
  <c r="G9" i="24"/>
  <c r="I28" i="24"/>
  <c r="M28" i="24"/>
  <c r="E28" i="24"/>
  <c r="L28" i="24"/>
  <c r="G28" i="24"/>
  <c r="F33" i="24"/>
  <c r="D33" i="24"/>
  <c r="J33" i="24"/>
  <c r="K33" i="24"/>
  <c r="H33" i="24"/>
  <c r="M19" i="24"/>
  <c r="E19" i="24"/>
  <c r="L19" i="24"/>
  <c r="I19" i="24"/>
  <c r="G19" i="24"/>
  <c r="M35" i="24"/>
  <c r="E35" i="24"/>
  <c r="L35" i="24"/>
  <c r="I35" i="24"/>
  <c r="G35" i="24"/>
  <c r="F7" i="24"/>
  <c r="D7" i="24"/>
  <c r="J7" i="24"/>
  <c r="K7" i="24"/>
  <c r="H7" i="24"/>
  <c r="J30" i="24"/>
  <c r="H30" i="24"/>
  <c r="F30" i="24"/>
  <c r="K30" i="24"/>
  <c r="D30" i="24"/>
  <c r="D38" i="24"/>
  <c r="K38" i="24"/>
  <c r="J38" i="24"/>
  <c r="H38" i="24"/>
  <c r="F38" i="24"/>
  <c r="J34" i="24"/>
  <c r="H34" i="24"/>
  <c r="F34" i="24"/>
  <c r="K34" i="24"/>
  <c r="D34" i="24"/>
  <c r="B39" i="24"/>
  <c r="B45" i="24"/>
  <c r="K53" i="24"/>
  <c r="J53" i="24"/>
  <c r="I53" i="24"/>
  <c r="F31" i="24"/>
  <c r="D31" i="24"/>
  <c r="J31" i="24"/>
  <c r="K31" i="24"/>
  <c r="I22" i="24"/>
  <c r="M22" i="24"/>
  <c r="E22" i="24"/>
  <c r="G22" i="24"/>
  <c r="L22" i="24"/>
  <c r="M25" i="24"/>
  <c r="E25" i="24"/>
  <c r="L25" i="24"/>
  <c r="I25" i="24"/>
  <c r="G25" i="24"/>
  <c r="C45" i="24"/>
  <c r="C39" i="24"/>
  <c r="K55" i="24"/>
  <c r="J55" i="24"/>
  <c r="I55" i="24"/>
  <c r="F25" i="24"/>
  <c r="D25" i="24"/>
  <c r="J25" i="24"/>
  <c r="K25" i="24"/>
  <c r="H25" i="24"/>
  <c r="J8" i="24"/>
  <c r="H8" i="24"/>
  <c r="F8" i="24"/>
  <c r="K8" i="24"/>
  <c r="D8" i="24"/>
  <c r="B14" i="24"/>
  <c r="B6" i="24"/>
  <c r="F17" i="24"/>
  <c r="D17" i="24"/>
  <c r="J17" i="24"/>
  <c r="K17" i="24"/>
  <c r="H17" i="24"/>
  <c r="J20" i="24"/>
  <c r="H20" i="24"/>
  <c r="F20" i="24"/>
  <c r="K20" i="24"/>
  <c r="D20" i="24"/>
  <c r="M7" i="24"/>
  <c r="E7" i="24"/>
  <c r="L7" i="24"/>
  <c r="I7" i="24"/>
  <c r="G7" i="24"/>
  <c r="I16" i="24"/>
  <c r="M16" i="24"/>
  <c r="E16" i="24"/>
  <c r="L16" i="24"/>
  <c r="G16" i="24"/>
  <c r="I32" i="24"/>
  <c r="M32" i="24"/>
  <c r="E32" i="24"/>
  <c r="L32" i="24"/>
  <c r="G32" i="24"/>
  <c r="K57" i="24"/>
  <c r="J57" i="24"/>
  <c r="I57" i="24"/>
  <c r="K65" i="24"/>
  <c r="J65" i="24"/>
  <c r="I65" i="24"/>
  <c r="K73" i="24"/>
  <c r="J73" i="24"/>
  <c r="I73" i="24"/>
  <c r="F19" i="24"/>
  <c r="D19" i="24"/>
  <c r="J19" i="24"/>
  <c r="K19" i="24"/>
  <c r="H19" i="24"/>
  <c r="M15" i="24"/>
  <c r="E15" i="24"/>
  <c r="L15" i="24"/>
  <c r="I15" i="24"/>
  <c r="G15" i="24"/>
  <c r="F23" i="24"/>
  <c r="D23" i="24"/>
  <c r="J23" i="24"/>
  <c r="K23" i="24"/>
  <c r="H23" i="24"/>
  <c r="J26" i="24"/>
  <c r="H26" i="24"/>
  <c r="F26" i="24"/>
  <c r="K26" i="24"/>
  <c r="F29" i="24"/>
  <c r="D29" i="24"/>
  <c r="J29" i="24"/>
  <c r="H29" i="24"/>
  <c r="J32" i="24"/>
  <c r="H32" i="24"/>
  <c r="F32" i="24"/>
  <c r="K32" i="24"/>
  <c r="D32" i="24"/>
  <c r="I26" i="24"/>
  <c r="M26" i="24"/>
  <c r="E26" i="24"/>
  <c r="L26" i="24"/>
  <c r="G26" i="24"/>
  <c r="M29" i="24"/>
  <c r="E29" i="24"/>
  <c r="L29" i="24"/>
  <c r="I29" i="24"/>
  <c r="G29" i="24"/>
  <c r="F35" i="24"/>
  <c r="D35" i="24"/>
  <c r="J35" i="24"/>
  <c r="K35" i="24"/>
  <c r="H35" i="24"/>
  <c r="I20" i="24"/>
  <c r="M20" i="24"/>
  <c r="E20" i="24"/>
  <c r="G20" i="24"/>
  <c r="M23" i="24"/>
  <c r="E23" i="24"/>
  <c r="L23" i="24"/>
  <c r="I23" i="24"/>
  <c r="G23" i="24"/>
  <c r="G37" i="24"/>
  <c r="L37" i="24"/>
  <c r="E37" i="24"/>
  <c r="M37" i="24"/>
  <c r="K29" i="24"/>
  <c r="J22" i="24"/>
  <c r="H22" i="24"/>
  <c r="F22" i="24"/>
  <c r="D22" i="24"/>
  <c r="M31" i="24"/>
  <c r="E31" i="24"/>
  <c r="L31" i="24"/>
  <c r="I31" i="24"/>
  <c r="G31" i="24"/>
  <c r="F9" i="24"/>
  <c r="D9" i="24"/>
  <c r="J9" i="24"/>
  <c r="H9" i="24"/>
  <c r="F15" i="24"/>
  <c r="D15" i="24"/>
  <c r="J15" i="24"/>
  <c r="K15" i="24"/>
  <c r="J18" i="24"/>
  <c r="H18" i="24"/>
  <c r="F18" i="24"/>
  <c r="K18" i="24"/>
  <c r="D18" i="24"/>
  <c r="F21" i="24"/>
  <c r="D21" i="24"/>
  <c r="J21" i="24"/>
  <c r="K21" i="24"/>
  <c r="H21" i="24"/>
  <c r="J24" i="24"/>
  <c r="H24" i="24"/>
  <c r="F24" i="24"/>
  <c r="D24" i="24"/>
  <c r="K24" i="24"/>
  <c r="C6" i="24"/>
  <c r="C14" i="24"/>
  <c r="M17" i="24"/>
  <c r="E17" i="24"/>
  <c r="L17" i="24"/>
  <c r="I17" i="24"/>
  <c r="I30" i="24"/>
  <c r="M30" i="24"/>
  <c r="E30" i="24"/>
  <c r="L30" i="24"/>
  <c r="G30" i="24"/>
  <c r="M33" i="24"/>
  <c r="E33" i="24"/>
  <c r="L33" i="24"/>
  <c r="I33" i="24"/>
  <c r="G17" i="24"/>
  <c r="H31" i="24"/>
  <c r="K54" i="24"/>
  <c r="J54" i="24"/>
  <c r="I54" i="24"/>
  <c r="F27" i="24"/>
  <c r="D27" i="24"/>
  <c r="J27" i="24"/>
  <c r="K27" i="24"/>
  <c r="H27" i="24"/>
  <c r="H37" i="24"/>
  <c r="F37" i="24"/>
  <c r="D37" i="24"/>
  <c r="K37" i="24"/>
  <c r="J37" i="24"/>
  <c r="I24" i="24"/>
  <c r="M24" i="24"/>
  <c r="E24" i="24"/>
  <c r="L24" i="24"/>
  <c r="M27" i="24"/>
  <c r="E27" i="24"/>
  <c r="L27" i="24"/>
  <c r="I27" i="24"/>
  <c r="G27" i="24"/>
  <c r="G33" i="24"/>
  <c r="K61" i="24"/>
  <c r="J61" i="24"/>
  <c r="I61" i="24"/>
  <c r="K69" i="24"/>
  <c r="J69" i="24"/>
  <c r="I69" i="24"/>
  <c r="J28" i="24"/>
  <c r="H28" i="24"/>
  <c r="F28" i="24"/>
  <c r="K28" i="24"/>
  <c r="D28" i="24"/>
  <c r="J16" i="24"/>
  <c r="H16" i="24"/>
  <c r="F16" i="24"/>
  <c r="K16" i="24"/>
  <c r="D16" i="24"/>
  <c r="I18" i="24"/>
  <c r="M18" i="24"/>
  <c r="E18" i="24"/>
  <c r="L18" i="24"/>
  <c r="G18" i="24"/>
  <c r="M21" i="24"/>
  <c r="E21" i="24"/>
  <c r="L21" i="24"/>
  <c r="I21" i="24"/>
  <c r="G21" i="24"/>
  <c r="I34" i="24"/>
  <c r="M34" i="24"/>
  <c r="E34" i="24"/>
  <c r="L34" i="24"/>
  <c r="G34" i="24"/>
  <c r="L38" i="24"/>
  <c r="G38" i="24"/>
  <c r="M38" i="24"/>
  <c r="I38" i="24"/>
  <c r="E38" i="24"/>
  <c r="L20" i="24"/>
  <c r="K51" i="24"/>
  <c r="J51" i="24"/>
  <c r="I51" i="24"/>
  <c r="H41" i="24"/>
  <c r="F41" i="24"/>
  <c r="D41" i="24"/>
  <c r="K41" i="24"/>
  <c r="K52" i="24"/>
  <c r="J52" i="24"/>
  <c r="K56" i="24"/>
  <c r="J56" i="24"/>
  <c r="K60" i="24"/>
  <c r="J60" i="24"/>
  <c r="K64" i="24"/>
  <c r="J64" i="24"/>
  <c r="K68" i="24"/>
  <c r="J68" i="24"/>
  <c r="K72" i="24"/>
  <c r="J72" i="24"/>
  <c r="I52" i="24"/>
  <c r="I56" i="24"/>
  <c r="I60" i="24"/>
  <c r="I64" i="24"/>
  <c r="I68" i="24"/>
  <c r="I72" i="24"/>
  <c r="K59" i="24"/>
  <c r="J59" i="24"/>
  <c r="K63" i="24"/>
  <c r="J63" i="24"/>
  <c r="K67" i="24"/>
  <c r="J67" i="24"/>
  <c r="K71" i="24"/>
  <c r="J71" i="24"/>
  <c r="K77" i="24"/>
  <c r="I59" i="24"/>
  <c r="I63" i="24"/>
  <c r="I67" i="24"/>
  <c r="I71" i="24"/>
  <c r="I77" i="24"/>
  <c r="K58" i="24"/>
  <c r="J58" i="24"/>
  <c r="K62" i="24"/>
  <c r="J62" i="24"/>
  <c r="K66" i="24"/>
  <c r="J66" i="24"/>
  <c r="K70" i="24"/>
  <c r="J70" i="24"/>
  <c r="J41" i="24"/>
  <c r="H43" i="24"/>
  <c r="F43" i="24"/>
  <c r="D43" i="24"/>
  <c r="K43" i="24"/>
  <c r="I58" i="24"/>
  <c r="I62" i="24"/>
  <c r="I66" i="24"/>
  <c r="I70" i="24"/>
  <c r="G40" i="24"/>
  <c r="G42" i="24"/>
  <c r="G44" i="24"/>
  <c r="J74" i="24"/>
  <c r="J75" i="24"/>
  <c r="H40" i="24"/>
  <c r="H42" i="24"/>
  <c r="H44" i="24"/>
  <c r="J40" i="24"/>
  <c r="J42" i="24"/>
  <c r="J44" i="24"/>
  <c r="K40" i="24"/>
  <c r="K42" i="24"/>
  <c r="K44" i="24"/>
  <c r="G39" i="24" l="1"/>
  <c r="L39" i="24"/>
  <c r="M39" i="24"/>
  <c r="I39" i="24"/>
  <c r="E39" i="24"/>
  <c r="K79" i="24"/>
  <c r="J6" i="24"/>
  <c r="H6" i="24"/>
  <c r="F6" i="24"/>
  <c r="K6" i="24"/>
  <c r="D6" i="24"/>
  <c r="G45" i="24"/>
  <c r="L45" i="24"/>
  <c r="I45" i="24"/>
  <c r="E45" i="24"/>
  <c r="M45" i="24"/>
  <c r="I78" i="24"/>
  <c r="I79" i="24"/>
  <c r="J14" i="24"/>
  <c r="H14" i="24"/>
  <c r="F14" i="24"/>
  <c r="K14" i="24"/>
  <c r="D14" i="24"/>
  <c r="H45" i="24"/>
  <c r="F45" i="24"/>
  <c r="D45" i="24"/>
  <c r="K45" i="24"/>
  <c r="J45" i="24"/>
  <c r="J77" i="24"/>
  <c r="K78" i="24" s="1"/>
  <c r="I14" i="24"/>
  <c r="M14" i="24"/>
  <c r="E14" i="24"/>
  <c r="L14" i="24"/>
  <c r="G14" i="24"/>
  <c r="H39" i="24"/>
  <c r="F39" i="24"/>
  <c r="D39" i="24"/>
  <c r="K39" i="24"/>
  <c r="J39" i="24"/>
  <c r="I6" i="24"/>
  <c r="M6" i="24"/>
  <c r="E6" i="24"/>
  <c r="L6" i="24"/>
  <c r="G6" i="24"/>
  <c r="I82" i="24" l="1"/>
  <c r="J79" i="24"/>
  <c r="I83" i="24" s="1"/>
  <c r="J78" i="24"/>
  <c r="I81" i="24" s="1"/>
</calcChain>
</file>

<file path=xl/sharedStrings.xml><?xml version="1.0" encoding="utf-8"?>
<sst xmlns="http://schemas.openxmlformats.org/spreadsheetml/2006/main" count="1628" uniqueCount="521">
  <si>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</si>
  <si>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</si>
  <si>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</si>
  <si>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</si>
  <si>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</si>
  <si>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</si>
  <si>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</si>
  <si>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</si>
  <si>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</si>
  <si>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</si>
  <si>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</si>
  <si>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</si>
  <si>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</si>
  <si>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Cottbus (035)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</si>
  <si>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</si>
  <si>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</si>
  <si>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</si>
  <si>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</si>
  <si>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</si>
  <si>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</si>
  <si>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</si>
  <si>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</si>
  <si>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</si>
  <si>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</si>
  <si>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</si>
  <si>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</si>
  <si>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</si>
  <si>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</si>
  <si>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</si>
  <si>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</si>
  <si>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</si>
  <si>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</si>
  <si>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</si>
  <si>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</si>
  <si>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</si>
  <si>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</si>
  <si>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</si>
  <si>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</si>
  <si>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</si>
  <si>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</si>
  <si>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</si>
  <si>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</si>
  <si>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</si>
  <si>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</si>
  <si>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</si>
  <si>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</si>
  <si>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</si>
  <si>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</si>
  <si>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</si>
  <si>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</si>
  <si>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</si>
  <si>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</si>
  <si>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</si>
  <si>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</si>
  <si>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</si>
  <si>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</si>
  <si>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</si>
  <si>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</si>
  <si>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</si>
  <si>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</si>
  <si>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</si>
  <si>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</si>
  <si>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</si>
  <si>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</si>
  <si>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</si>
  <si>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</si>
  <si>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</si>
  <si>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</si>
  <si>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</si>
  <si>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</si>
  <si>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</si>
  <si>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</si>
  <si>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</si>
  <si>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</si>
  <si>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</si>
  <si>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</si>
  <si>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</si>
  <si>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</si>
  <si>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</si>
  <si>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</si>
  <si>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</si>
  <si>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</si>
  <si>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</si>
  <si>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</si>
  <si>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</si>
  <si>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</si>
  <si>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</si>
  <si>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</si>
  <si>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</si>
  <si>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</si>
  <si>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</si>
  <si>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</si>
  <si>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Cottbus (035);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</si>
  <si>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</si>
  <si>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</si>
  <si>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</si>
  <si>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</si>
  <si>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</si>
  <si>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</si>
  <si>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</si>
  <si>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</si>
  <si>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</si>
  <si>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</si>
  <si>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</si>
  <si>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</si>
  <si>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</si>
  <si>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</si>
  <si>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</si>
  <si>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</si>
  <si>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</si>
  <si>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</si>
  <si>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</si>
  <si>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</si>
  <si>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</si>
  <si>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</si>
  <si>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</si>
  <si>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</si>
  <si>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</si>
  <si>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</si>
  <si>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</si>
  <si>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</si>
  <si>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</si>
  <si>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</si>
  <si>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</si>
  <si>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</si>
  <si>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</si>
  <si>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</si>
  <si>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</si>
  <si>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</si>
  <si>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Berlin-Brandenburg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</si>
  <si>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</si>
  <si>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</si>
  <si>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</si>
  <si>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</si>
  <si>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</si>
  <si>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</si>
  <si>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</si>
  <si>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</si>
  <si>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</si>
  <si>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</si>
  <si>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</si>
  <si>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</si>
  <si>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</si>
  <si>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</si>
  <si>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</si>
  <si>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</si>
  <si>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</si>
  <si>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</si>
  <si>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</si>
  <si>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</si>
  <si>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</si>
  <si>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</si>
  <si>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</si>
  <si>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</si>
  <si>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</si>
  <si>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</si>
  <si>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</si>
  <si>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</si>
  <si>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</si>
  <si>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</si>
  <si>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</si>
  <si>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</si>
  <si>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</si>
  <si>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</si>
  <si>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</si>
  <si>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</si>
  <si>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</si>
  <si>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</si>
  <si>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</si>
  <si>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</si>
  <si>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</si>
  <si>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</si>
  <si>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</si>
  <si>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</si>
  <si>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</si>
  <si>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</si>
  <si>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</si>
  <si>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</si>
  <si>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</si>
  <si>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</si>
  <si>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</si>
  <si>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</si>
  <si>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</si>
  <si>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Cottbus (035)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</si>
  <si>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</si>
  <si>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</si>
  <si>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</si>
  <si>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</si>
  <si>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</si>
  <si>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</si>
  <si>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</si>
  <si>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</si>
  <si>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</si>
  <si>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</si>
  <si>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</si>
  <si>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</si>
  <si>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</si>
  <si>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</si>
  <si>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</si>
  <si>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</si>
  <si>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</si>
  <si>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</si>
  <si>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</si>
  <si>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</si>
  <si>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</si>
  <si>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</si>
  <si>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</si>
  <si>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</si>
  <si>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</si>
  <si>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</si>
  <si>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</si>
  <si>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</si>
  <si>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</si>
  <si>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</si>
  <si>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</si>
  <si>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</si>
  <si>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</si>
  <si>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</si>
  <si>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</si>
  <si>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</si>
  <si>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</si>
  <si>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</si>
  <si>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</si>
  <si>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</si>
  <si>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</si>
  <si>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</si>
  <si>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</si>
  <si>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</si>
  <si>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</si>
  <si>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</si>
  <si>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</si>
  <si>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</si>
  <si>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</si>
  <si>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</si>
  <si>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</si>
  <si>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</si>
  <si>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</si>
  <si>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</si>
  <si>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</si>
  <si>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</si>
  <si>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</si>
  <si>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</si>
  <si>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</si>
  <si>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</si>
  <si>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</si>
  <si>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</si>
  <si>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</si>
  <si>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</si>
  <si>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</si>
  <si>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</si>
  <si>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</si>
  <si>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</si>
  <si>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</si>
  <si>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</si>
  <si>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</si>
  <si>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</si>
  <si>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</si>
  <si>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</si>
  <si>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</si>
  <si>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</si>
  <si>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</si>
  <si>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</si>
  <si>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</si>
  <si>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</si>
  <si>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</si>
  <si>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</si>
  <si>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</si>
  <si>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</si>
  <si>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</si>
  <si>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</si>
  <si>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</si>
  <si>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</si>
  <si>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</si>
  <si>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</si>
  <si>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</si>
  <si>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</si>
  <si>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</si>
  <si>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</si>
  <si>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</si>
  <si>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</si>
  <si>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</si>
  <si>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</si>
  <si>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</si>
  <si>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</si>
  <si>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</si>
  <si>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</si>
  <si>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</si>
  <si>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</si>
  <si>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</si>
  <si>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</si>
  <si>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</si>
  <si>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</si>
  <si>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</si>
  <si>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</si>
  <si>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</si>
  <si>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</si>
  <si>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</si>
  <si>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</si>
  <si>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</si>
  <si>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</si>
  <si>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</si>
  <si>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</si>
  <si>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</si>
  <si>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</si>
  <si>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</si>
  <si>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</si>
  <si>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</si>
  <si>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</si>
  <si>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</si>
  <si>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</si>
  <si>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</si>
  <si>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</si>
  <si>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</si>
  <si>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</si>
  <si>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</si>
  <si>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</si>
  <si>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</si>
  <si>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</si>
  <si>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</si>
  <si>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</si>
  <si>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</si>
  <si>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</si>
  <si>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</si>
  <si>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</si>
  <si>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</si>
  <si>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</si>
  <si>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</si>
  <si>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Cottbus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</si>
  <si>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</si>
  <si>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</si>
  <si>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</si>
  <si>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</si>
  <si>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</si>
  <si>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</si>
  <si>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</si>
  <si>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</si>
  <si>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</si>
  <si>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</si>
  <si>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</si>
  <si>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</si>
  <si>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</si>
  <si>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</si>
  <si>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</si>
  <si>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</si>
  <si>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</si>
  <si>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</si>
  <si>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</si>
  <si>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</si>
  <si>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</si>
  <si>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</si>
  <si>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</si>
  <si>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</si>
  <si>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</si>
  <si>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</si>
  <si>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</si>
  <si>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</si>
  <si>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</si>
  <si>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</si>
  <si>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</si>
  <si>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</si>
  <si>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</si>
  <si>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</si>
  <si>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</si>
  <si>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</si>
  <si>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</si>
  <si>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</si>
  <si>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</si>
  <si>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</si>
  <si>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</si>
  <si>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</si>
  <si>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</si>
  <si>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</si>
  <si>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</si>
  <si>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</si>
  <si>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Cottbus (035);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</si>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</sst>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{84B0D330-2AA3-4004-A606-9C6FC42D52F6}</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F4DA-4C81-A96A-C643B1612C26}"/>
                </c:ext>
              </c:extLst>
            </c:dLbl>
            <c:dLbl>
              <c:idx val="1"/>
              <c:tx>
                <c:strRef>
                  <c:f>Daten_Diagramme!$D$7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{014C1F95-4472-4D22-A01F-48E5F35FD8B8}</c15:txfldGUID>
                      <c15:f>Daten_Diagramme!$D$7</c15:f>
                      <c15:dlblFieldTableCache>
                        <c:ptCount val="1"/>
                        <c:pt idx="0">
                          <c:v>2.1</c:v>
                        </c:pt>
                      </c15:dlblFieldTableCache>
                    </c15:dlblFTEntry>
                  </c15:dlblFieldTable>
                  <c15:showDataLabelsRange val="0"/>
                </c:ext>
                <c:ext xmlns:c16="http://schemas.microsoft.com/office/drawing/2014/chart" uri="{C3380CC4-5D6E-409C-BE32-E72D297353CC}">
                  <c16:uniqueId val="{00000001-F4DA-4C81-A96A-C643B1612C2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{7191DD4F-D32C-4563-9781-4ABEC0A16377}</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F4DA-4C81-A96A-C643B1612C2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{16F8B5C3-BB51-4D31-A39B-9CC9FE115A1B}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4DA-4C81-A96A-C643B1612C2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-0.49310703215497387</c:v>
                </c:pt>
                <c:pt idx="1">
                  <c:v>2.0817593018128191</c:v>
                </c:pt>
                <c:pt idx="2">
                  <c:v>0.95490282911153723</c:v>
                </c:pt>
                <c:pt idx="3">
                  <c:v>1.0875687030768</c:v>
                </c:pt>
              </c:numCache>
            </c:numRef>
          </c:val>
          <c:extLst>
            <c:ext xmlns:c16="http://schemas.microsoft.com/office/drawing/2014/chart" uri="{C3380CC4-5D6E-409C-BE32-E72D297353CC}">
              <c16:uniqueId val="{00000004-F4DA-4C81-A96A-C643B1612C2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{0A6FB8A7-C76A-4FFC-9042-A412E9845F41}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4DA-4C81-A96A-C643B1612C2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{9AC71633-384A-43DE-9941-C0492F899185}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4DA-4C81-A96A-C643B1612C2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{FA2EB657-7D7A-497F-8E63-AAD17B21BCFA}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4DA-4C81-A96A-C643B1612C2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{BBD2D549-D235-4376-90AA-DE5177D71D0B}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4DA-4C81-A96A-C643B1612C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4DA-4C81-A96A-C643B1612C2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4DA-4C81-A96A-C643B1612C2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{08D0E88C-A2DB-4881-941B-88E8384A139B}</c15:txfldGUID>
                      <c15:f>Daten_Diagramme!$E$6</c15:f>
                      <c15:dlblFieldTableCache>
                        <c:ptCount val="1"/>
                        <c:pt idx="0">
                          <c:v>-2.3</c:v>
                        </c:pt>
                      </c15:dlblFieldTableCache>
                    </c15:dlblFTEntry>
                  </c15:dlblFieldTable>
                  <c15:showDataLabelsRange val="0"/>
                </c:ext>
                <c:ext xmlns:c16="http://schemas.microsoft.com/office/drawing/2014/chart" uri="{C3380CC4-5D6E-409C-BE32-E72D297353CC}">
                  <c16:uniqueId val="{00000000-FD6D-4627-A58C-0F03AEFEEC6E}"/>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{FCD89E28-A5AE-42CB-B38D-48904666CD92}</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FD6D-4627-A58C-0F03AEFEEC6E}"/>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{E4B05C91-053E-405F-B724-5D8F422D7A44}</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FD6D-4627-A58C-0F03AEFEEC6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{2CBD11A4-C720-477D-BB5E-E3B4DAC1145A}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D6D-4627-A58C-0F03AEFEEC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-2.3460207612456747</c:v>
                </c:pt>
                <c:pt idx="1">
                  <c:v>-4.2180879373564686</c:v>
                </c:pt>
                <c:pt idx="2">
                  <c:v>-3.6279896103654186</c:v>
                </c:pt>
                <c:pt idx="3">
                  <c:v>-2.8655893304673015</c:v>
                </c:pt>
              </c:numCache>
            </c:numRef>
          </c:val>
          <c:extLst>
            <c:ext xmlns:c16="http://schemas.microsoft.com/office/drawing/2014/chart" uri="{C3380CC4-5D6E-409C-BE32-E72D297353CC}">
              <c16:uniqueId val="{00000004-FD6D-4627-A58C-0F03AEFEEC6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{A206F25F-6FE4-4FD5-A2E3-914D45BCF44E}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D6D-4627-A58C-0F03AEFEEC6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{4C9299B6-9952-4593-8059-3E81B28B69C5}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D6D-4627-A58C-0F03AEFEEC6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{30E11006-17B8-4DAC-83C3-CB9599BD3623}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D6D-4627-A58C-0F03AEFEEC6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{02D03478-6DF3-440E-9399-F0FC1CE9F83E}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D6D-4627-A58C-0F03AEFEEC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D6D-4627-A58C-0F03AEFEEC6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D6D-4627-A58C-0F03AEFEEC6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{B4AC9F3E-4941-4788-BB6B-4B7C8A402C1F}</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4554-4DC4-ACF7-EB7E7E192918}"/>
                </c:ext>
              </c:extLst>
            </c:dLbl>
            <c:dLbl>
              <c:idx val="1"/>
              <c:tx>
                <c:strRef>
                  <c:f>Daten_Diagramme!$D$15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{01E0A8D4-BBF0-4C78-ADCD-44695F1D001E}</c15:txfldGUID>
                      <c15:f>Daten_Diagramme!$D$15</c15:f>
                      <c15:dlblFieldTableCache>
                        <c:ptCount val="1"/>
                        <c:pt idx="0">
                          <c:v>-3.6</c:v>
                        </c:pt>
                      </c15:dlblFieldTableCache>
                    </c15:dlblFTEntry>
                  </c15:dlblFieldTable>
                  <c15:showDataLabelsRange val="0"/>
                </c:ext>
                <c:ext xmlns:c16="http://schemas.microsoft.com/office/drawing/2014/chart" uri="{C3380CC4-5D6E-409C-BE32-E72D297353CC}">
                  <c16:uniqueId val="{00000001-4554-4DC4-ACF7-EB7E7E192918}"/>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{953585F4-05AC-4CF6-AD7E-AC8B35688955}</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4554-4DC4-ACF7-EB7E7E192918}"/>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{100CA75C-5F20-4BAD-B0A7-8EBDB6B80BED}</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4554-4DC4-ACF7-EB7E7E192918}"/>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{5B3EA479-547F-4ED6-99F7-CE6E7288A58A}</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4554-4DC4-ACF7-EB7E7E192918}"/>
                </c:ext>
              </c:extLst>
            </c:dLbl>
            <c:dLbl>
              <c:idx val="5"/>
              <c:tx>
                <c:strRef>
                  <c:f>Daten_Diagramme!$D$19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{88ABE8B3-37CA-4E1E-804E-1DDD0D856855}</c15:txfldGUID>
                      <c15:f>Daten_Diagramme!$D$19</c15:f>
                      <c15:dlblFieldTableCache>
                        <c:ptCount val="1"/>
                        <c:pt idx="0">
                          <c:v>-2.4</c:v>
                        </c:pt>
                      </c15:dlblFieldTableCache>
                    </c15:dlblFTEntry>
                  </c15:dlblFieldTable>
                  <c15:showDataLabelsRange val="0"/>
                </c:ext>
                <c:ext xmlns:c16="http://schemas.microsoft.com/office/drawing/2014/chart" uri="{C3380CC4-5D6E-409C-BE32-E72D297353CC}">
                  <c16:uniqueId val="{00000005-4554-4DC4-ACF7-EB7E7E192918}"/>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{0D3F864F-6E71-439B-878F-72AC6B76708A}</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4554-4DC4-ACF7-EB7E7E192918}"/>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{BF247FE0-7751-4D7C-836A-306A589A809C}</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4554-4DC4-ACF7-EB7E7E192918}"/>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{70871694-C33D-4317-8E16-58439314950C}</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4554-4DC4-ACF7-EB7E7E192918}"/>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{560696E0-98DB-4CFF-94CA-9CAD3D89E4CF}</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4554-4DC4-ACF7-EB7E7E192918}"/>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{8548EA5D-254A-4D9D-BE81-CE14B6ED1EE2}</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4554-4DC4-ACF7-EB7E7E192918}"/>
                </c:ext>
              </c:extLst>
            </c:dLbl>
            <c:dLbl>
              <c:idx val="11"/>
              <c:tx>
                <c:strRef>
                  <c:f>Daten_Diagramme!$D$25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{89582C91-FB77-4ADA-AEA2-875A18A4534F}</c15:txfldGUID>
                      <c15:f>Daten_Diagramme!$D$25</c15:f>
                      <c15:dlblFieldTableCache>
                        <c:ptCount val="1"/>
                        <c:pt idx="0">
                          <c:v>-0.1</c:v>
                        </c:pt>
                      </c15:dlblFieldTableCache>
                    </c15:dlblFTEntry>
                  </c15:dlblFieldTable>
                  <c15:showDataLabelsRange val="0"/>
                </c:ext>
                <c:ext xmlns:c16="http://schemas.microsoft.com/office/drawing/2014/chart" uri="{C3380CC4-5D6E-409C-BE32-E72D297353CC}">
                  <c16:uniqueId val="{0000000B-4554-4DC4-ACF7-EB7E7E192918}"/>
                </c:ext>
              </c:extLst>
            </c:dLbl>
            <c:dLbl>
              <c:idx val="12"/>
              <c:tx>
                <c:strRef>
                  <c:f>Daten_Diagramme!$D$26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{8EB3C3AD-4D68-4C5D-A66A-BC9266E3E152}</c15:txfldGUID>
                      <c15:f>Daten_Diagramme!$D$26</c15:f>
                      <c15:dlblFieldTableCache>
                        <c:ptCount val="1"/>
                        <c:pt idx="0">
                          <c:v>-5.8</c:v>
                        </c:pt>
                      </c15:dlblFieldTableCache>
                    </c15:dlblFTEntry>
                  </c15:dlblFieldTable>
                  <c15:showDataLabelsRange val="0"/>
                </c:ext>
                <c:ext xmlns:c16="http://schemas.microsoft.com/office/drawing/2014/chart" uri="{C3380CC4-5D6E-409C-BE32-E72D297353CC}">
                  <c16:uniqueId val="{0000000C-4554-4DC4-ACF7-EB7E7E192918}"/>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{D603F1BB-FA18-4147-A7C7-8E328E259F22}</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4554-4DC4-ACF7-EB7E7E192918}"/>
                </c:ext>
              </c:extLst>
            </c:dLbl>
            <c:dLbl>
              <c:idx val="14"/>
              <c:tx>
                <c:strRef>
                  <c:f>Daten_Diagramme!$D$28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{63B0A9FA-FC06-4651-A0B7-B048750FE1A5}</c15:txfldGUID>
                      <c15:f>Daten_Diagramme!$D$28</c15:f>
                      <c15:dlblFieldTableCache>
                        <c:ptCount val="1"/>
                        <c:pt idx="0">
                          <c:v>-7.1</c:v>
                        </c:pt>
                      </c15:dlblFieldTableCache>
                    </c15:dlblFTEntry>
                  </c15:dlblFieldTable>
                  <c15:showDataLabelsRange val="0"/>
                </c:ext>
                <c:ext xmlns:c16="http://schemas.microsoft.com/office/drawing/2014/chart" uri="{C3380CC4-5D6E-409C-BE32-E72D297353CC}">
                  <c16:uniqueId val="{0000000E-4554-4DC4-ACF7-EB7E7E192918}"/>
                </c:ext>
              </c:extLst>
            </c:dLbl>
            <c:dLbl>
              <c:idx val="15"/>
              <c:tx>
                <c:strRef>
                  <c:f>Daten_Diagramme!$D$29</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{6608092E-A1A0-434E-AEA7-EFE493ADC9C6}</c15:txfldGUID>
                      <c15:f>Daten_Diagramme!$D$29</c15:f>
                      <c15:dlblFieldTableCache>
                        <c:ptCount val="1"/>
                        <c:pt idx="0">
                          <c:v>-18.1</c:v>
                        </c:pt>
                      </c15:dlblFieldTableCache>
                    </c15:dlblFTEntry>
                  </c15:dlblFieldTable>
                  <c15:showDataLabelsRange val="0"/>
                </c:ext>
                <c:ext xmlns:c16="http://schemas.microsoft.com/office/drawing/2014/chart" uri="{C3380CC4-5D6E-409C-BE32-E72D297353CC}">
                  <c16:uniqueId val="{0000000F-4554-4DC4-ACF7-EB7E7E192918}"/>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{7EDBF65E-BF06-4995-AE93-781A385DBDB1}</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4554-4DC4-ACF7-EB7E7E192918}"/>
                </c:ext>
              </c:extLst>
            </c:dLbl>
            <c:dLbl>
              <c:idx val="17"/>
              <c:tx>
                <c:strRef>
                  <c:f>Daten_Diagramme!$D$31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{89BFFCA2-98D9-44A5-8136-84B57DB32E7A}</c15:txfldGUID>
                      <c15:f>Daten_Diagramme!$D$31</c15:f>
                      <c15:dlblFieldTableCache>
                        <c:ptCount val="1"/>
                        <c:pt idx="0">
                          <c:v>4.2</c:v>
                        </c:pt>
                      </c15:dlblFieldTableCache>
                    </c15:dlblFTEntry>
                  </c15:dlblFieldTable>
                  <c15:showDataLabelsRange val="0"/>
                </c:ext>
                <c:ext xmlns:c16="http://schemas.microsoft.com/office/drawing/2014/chart" uri="{C3380CC4-5D6E-409C-BE32-E72D297353CC}">
                  <c16:uniqueId val="{00000011-4554-4DC4-ACF7-EB7E7E192918}"/>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{494A1400-E830-4A9F-B306-46D65F2FAC4B}</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4554-4DC4-ACF7-EB7E7E192918}"/>
                </c:ext>
              </c:extLst>
            </c:dLbl>
            <c:dLbl>
              <c:idx val="19"/>
              <c:tx>
                <c:strRef>
                  <c:f>Daten_Diagramme!$D$33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{50FF3CA7-DB4F-4A67-B3D6-028764EC767D}</c15:txfldGUID>
                      <c15:f>Daten_Diagramme!$D$33</c15:f>
                      <c15:dlblFieldTableCache>
                        <c:ptCount val="1"/>
                        <c:pt idx="0">
                          <c:v>-0.2</c:v>
                        </c:pt>
                      </c15:dlblFieldTableCache>
                    </c15:dlblFTEntry>
                  </c15:dlblFieldTable>
                  <c15:showDataLabelsRange val="0"/>
                </c:ext>
                <c:ext xmlns:c16="http://schemas.microsoft.com/office/drawing/2014/chart" uri="{C3380CC4-5D6E-409C-BE32-E72D297353CC}">
                  <c16:uniqueId val="{00000013-4554-4DC4-ACF7-EB7E7E192918}"/>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{E44D4D6F-AF1C-4E13-950B-25526668CDC2}</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4554-4DC4-ACF7-EB7E7E19291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{4D97CF0C-9ECD-4379-85A1-87DD37F567A8}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554-4DC4-ACF7-EB7E7E19291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{4A4CB023-C004-4E68-9BE7-7FE449740236}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554-4DC4-ACF7-EB7E7E192918}"/>
                </c:ext>
              </c:extLst>
            </c:dLbl>
            <c:dLbl>
              <c:idx val="23"/>
              <c:tx>
                <c:strRef>
                  <c:f>Daten_Diagramme!$D$37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{19F28B36-B826-4022-9BE9-FB54357E50D8}</c15:txfldGUID>
                      <c15:f>Daten_Diagramme!$D$37</c15:f>
                      <c15:dlblFieldTableCache>
                        <c:ptCount val="1"/>
                        <c:pt idx="0">
                          <c:v>-3.6</c:v>
                        </c:pt>
                      </c15:dlblFieldTableCache>
                    </c15:dlblFTEntry>
                  </c15:dlblFieldTable>
                  <c15:showDataLabelsRange val="0"/>
                </c:ext>
                <c:ext xmlns:c16="http://schemas.microsoft.com/office/drawing/2014/chart" uri="{C3380CC4-5D6E-409C-BE32-E72D297353CC}">
                  <c16:uniqueId val="{00000017-4554-4DC4-ACF7-EB7E7E192918}"/>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{23BF34F5-336D-46E4-9F68-70D648C926A8}</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4554-4DC4-ACF7-EB7E7E192918}"/>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{585448C3-319A-47F7-8A96-C935D03EE1B3}</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4554-4DC4-ACF7-EB7E7E19291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{596E04BC-6D5C-4C2E-8946-6FB9F641DA79}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554-4DC4-ACF7-EB7E7E19291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{38F7B98A-FDA3-49CF-BF44-B21DD670C1E3}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554-4DC4-ACF7-EB7E7E19291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{1A2841C7-F7EE-41EB-A5B3-9CAB6CE6A33D}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554-4DC4-ACF7-EB7E7E19291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{1D15A8FC-0C4B-4DBA-B24A-73BEA29AA29A}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554-4DC4-ACF7-EB7E7E19291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{CFD93982-4092-4F25-B8E0-30484AD539D2}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554-4DC4-ACF7-EB7E7E192918}"/>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{EFB3609D-A5EB-4D1C-9589-D268F975F6C6}</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4554-4DC4-ACF7-EB7E7E1929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-0.49310703215497387</c:v>
                </c:pt>
                <c:pt idx="1">
                  <c:v>-3.6119277614447709</c:v>
                </c:pt>
                <c:pt idx="2">
                  <c:v>-1.40386920047937</c:v>
                </c:pt>
                <c:pt idx="3">
                  <c:v>-1.9147140909975986</c:v>
                </c:pt>
                <c:pt idx="4">
                  <c:v>-2.0855614973262031</c:v>
                </c:pt>
                <c:pt idx="5">
                  <c:v>-2.4430199430199431</c:v>
                </c:pt>
                <c:pt idx="6">
                  <c:v>-0.97912631805465888</c:v>
                </c:pt>
                <c:pt idx="7">
                  <c:v>2.4983157421962723</c:v>
                </c:pt>
                <c:pt idx="8">
                  <c:v>0.61633281972265019</c:v>
                </c:pt>
                <c:pt idx="9">
                  <c:v>-2.5726954011136316</c:v>
                </c:pt>
                <c:pt idx="10">
                  <c:v>1.1991076408254322</c:v>
                </c:pt>
                <c:pt idx="11">
                  <c:v>-8.9047195013357075E-2</c:v>
                </c:pt>
                <c:pt idx="12">
                  <c:v>-5.7949479940564634</c:v>
                </c:pt>
                <c:pt idx="13">
                  <c:v>3.1128404669260701</c:v>
                </c:pt>
                <c:pt idx="14">
                  <c:v>-7.0897655803316182</c:v>
                </c:pt>
                <c:pt idx="15">
                  <c:v>-18.132276442903144</c:v>
                </c:pt>
                <c:pt idx="16">
                  <c:v>2.5763001763856965</c:v>
                </c:pt>
                <c:pt idx="17">
                  <c:v>4.2481020836698438</c:v>
                </c:pt>
                <c:pt idx="18">
                  <c:v>2.3627563367723856</c:v>
                </c:pt>
                <c:pt idx="19">
                  <c:v>-0.19609921560313759</c:v>
                </c:pt>
                <c:pt idx="20">
                  <c:v>1.8262387538606151</c:v>
                </c:pt>
                <c:pt idx="21">
                  <c:v>0</c:v>
                </c:pt>
                <c:pt idx="23">
                  <c:v>-3.6119277614447709</c:v>
                </c:pt>
                <c:pt idx="24">
                  <c:v>-0.51236983484778142</c:v>
                </c:pt>
                <c:pt idx="25">
                  <c:v>-0.38867621836299487</c:v>
                </c:pt>
              </c:numCache>
            </c:numRef>
          </c:val>
          <c:extLst>
            <c:ext xmlns:c16="http://schemas.microsoft.com/office/drawing/2014/chart" uri="{C3380CC4-5D6E-409C-BE32-E72D297353CC}">
              <c16:uniqueId val="{00000020-4554-4DC4-ACF7-EB7E7E19291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{60303A0D-716E-46A7-BC63-77D276F738A6}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554-4DC4-ACF7-EB7E7E19291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{1F221978-7FF0-49B5-A7FE-7829068A956B}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554-4DC4-ACF7-EB7E7E19291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{74CF9E1E-1B29-4CDE-A731-132D40FCCD3C}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554-4DC4-ACF7-EB7E7E19291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{CE8EA049-28BF-43C8-AE27-E539FE88C1B9}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554-4DC4-ACF7-EB7E7E19291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{4ED7A334-6049-4410-8218-A88732387BB5}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554-4DC4-ACF7-EB7E7E19291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{80B58B3F-DA93-4A4E-86FF-BC2B0E93CBCC}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554-4DC4-ACF7-EB7E7E19291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{E3F550A0-883C-4A6B-B942-F13515DA5531}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554-4DC4-ACF7-EB7E7E19291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{328C11DE-0BE3-4D1D-B785-43F578D5FB06}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554-4DC4-ACF7-EB7E7E19291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{B55C59AB-FC66-4169-8451-8CB91EB70706}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554-4DC4-ACF7-EB7E7E19291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{4FF026EB-907F-4D73-B9EB-D54A14C2EF86}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554-4DC4-ACF7-EB7E7E19291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{F6386F18-847A-4666-A204-C654BA392C65}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554-4DC4-ACF7-EB7E7E19291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{A1D328FF-58F4-49CD-ACCA-CD20925A9470}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554-4DC4-ACF7-EB7E7E19291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{60815809-DE8F-4922-B491-86329992ECD8}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554-4DC4-ACF7-EB7E7E19291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{B1B8C3F4-384A-427D-8663-C1088A29E75A}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554-4DC4-ACF7-EB7E7E19291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{437CFF7B-7E48-43DF-B21E-1B099AC8CB1A}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554-4DC4-ACF7-EB7E7E19291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{AAF7C936-1221-4CF9-A0F2-63B861D7A03B}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554-4DC4-ACF7-EB7E7E19291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{90EFE4B6-998B-425D-AE09-5CE1074F286F}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554-4DC4-ACF7-EB7E7E19291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{D7870619-0A8E-4D23-ACAF-CB8736F29320}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554-4DC4-ACF7-EB7E7E19291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{648D0093-71B0-41F2-8238-609E31BD5054}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554-4DC4-ACF7-EB7E7E19291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{4CF93A10-A2A1-4911-8A2D-4448FD09F634}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554-4DC4-ACF7-EB7E7E19291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{4DDBDFA9-1BA3-486C-B3E7-384B8A923B2B}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554-4DC4-ACF7-EB7E7E19291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{66BF6AE9-34A1-4516-A23C-D524C0F4425A}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554-4DC4-ACF7-EB7E7E19291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{DE047883-DE48-4B94-AED7-7C80F43624AE}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554-4DC4-ACF7-EB7E7E19291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{3C71311C-715E-4A61-8E09-AEAAA42A2287}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554-4DC4-ACF7-EB7E7E19291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{A5BFB313-92AE-47A2-BCF1-2E613058B976}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554-4DC4-ACF7-EB7E7E19291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{EB64FDA6-ADD3-4E57-BE13-849A63725898}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554-4DC4-ACF7-EB7E7E19291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{09F734BA-4291-4799-8A28-75EF831C037C}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554-4DC4-ACF7-EB7E7E19291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{14242DBB-0B87-45B9-8084-A8B9E2051CEC}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554-4DC4-ACF7-EB7E7E19291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{3F2D976C-E593-404B-AE65-A32C61141068}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554-4DC4-ACF7-EB7E7E19291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{8AB8C8E0-6514-42F7-8167-9D2FE83CCB84}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554-4DC4-ACF7-EB7E7E19291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{DDE967A0-13D6-4C0C-AC13-A21DBF066688}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554-4DC4-ACF7-EB7E7E19291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{D25A53DD-EE90-45A5-B038-643BDC62D40E}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554-4DC4-ACF7-EB7E7E1929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554-4DC4-ACF7-EB7E7E19291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554-4DC4-ACF7-EB7E7E19291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{07E13880-405E-40DE-ABA7-4200D6FC670D}</c15:txfldGUID>
                      <c15:f>Daten_Diagramme!$E$14</c15:f>
                      <c15:dlblFieldTableCache>
                        <c:ptCount val="1"/>
                        <c:pt idx="0">
                          <c:v>-2.3</c:v>
                        </c:pt>
                      </c15:dlblFieldTableCache>
                    </c15:dlblFTEntry>
                  </c15:dlblFieldTable>
                  <c15:showDataLabelsRange val="0"/>
                </c:ext>
                <c:ext xmlns:c16="http://schemas.microsoft.com/office/drawing/2014/chart" uri="{C3380CC4-5D6E-409C-BE32-E72D297353CC}">
                  <c16:uniqueId val="{00000000-1A06-4531-A4F6-40F7E39FF85D}"/>
                </c:ext>
              </c:extLst>
            </c:dLbl>
            <c:dLbl>
              <c:idx val="1"/>
              <c:tx>
                <c:strRef>
                  <c:f>Daten_Diagramme!$E$15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{648A7BB3-E64E-4CEE-8F8C-9EC4195EFDC1}</c15:txfldGUID>
                      <c15:f>Daten_Diagramme!$E$15</c15:f>
                      <c15:dlblFieldTableCache>
                        <c:ptCount val="1"/>
                        <c:pt idx="0">
                          <c:v>-0.5</c:v>
                        </c:pt>
                      </c15:dlblFieldTableCache>
                    </c15:dlblFTEntry>
                  </c15:dlblFieldTable>
                  <c15:showDataLabelsRange val="0"/>
                </c:ext>
                <c:ext xmlns:c16="http://schemas.microsoft.com/office/drawing/2014/chart" uri="{C3380CC4-5D6E-409C-BE32-E72D297353CC}">
                  <c16:uniqueId val="{00000001-1A06-4531-A4F6-40F7E39FF85D}"/>
                </c:ext>
              </c:extLst>
            </c:dLbl>
            <c:dLbl>
              <c:idx val="2"/>
              <c:tx>
                <c:strRef>
                  <c:f>Daten_Diagramme!$E$16</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{21D49555-19CB-4BD1-A94A-9627B5EE6FC6}</c15:txfldGUID>
                      <c15:f>Daten_Diagramme!$E$16</c15:f>
                      <c15:dlblFieldTableCache>
                        <c:ptCount val="1"/>
                        <c:pt idx="0">
                          <c:v>8.5</c:v>
                        </c:pt>
                      </c15:dlblFieldTableCache>
                    </c15:dlblFTEntry>
                  </c15:dlblFieldTable>
                  <c15:showDataLabelsRange val="0"/>
                </c:ext>
                <c:ext xmlns:c16="http://schemas.microsoft.com/office/drawing/2014/chart" uri="{C3380CC4-5D6E-409C-BE32-E72D297353CC}">
                  <c16:uniqueId val="{00000002-1A06-4531-A4F6-40F7E39FF85D}"/>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{76C7EA6B-2E7E-4830-B9A8-F9B4BAE8600D}</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1A06-4531-A4F6-40F7E39FF85D}"/>
                </c:ext>
              </c:extLst>
            </c:dLbl>
            <c:dLbl>
              <c:idx val="4"/>
              <c:tx>
                <c:strRef>
                  <c:f>Daten_Diagramme!$E$18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{973C7FBE-A24E-471C-8350-6E97B7632E20}</c15:txfldGUID>
                      <c15:f>Daten_Diagramme!$E$18</c15:f>
                      <c15:dlblFieldTableCache>
                        <c:ptCount val="1"/>
                        <c:pt idx="0">
                          <c:v>5.0</c:v>
                        </c:pt>
                      </c15:dlblFieldTableCache>
                    </c15:dlblFTEntry>
                  </c15:dlblFieldTable>
                  <c15:showDataLabelsRange val="0"/>
                </c:ext>
                <c:ext xmlns:c16="http://schemas.microsoft.com/office/drawing/2014/chart" uri="{C3380CC4-5D6E-409C-BE32-E72D297353CC}">
                  <c16:uniqueId val="{00000004-1A06-4531-A4F6-40F7E39FF85D}"/>
                </c:ext>
              </c:extLst>
            </c:dLbl>
            <c:dLbl>
              <c:idx val="5"/>
              <c:tx>
                <c:strRef>
                  <c:f>Daten_Diagramme!$E$19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{A18913C0-1DB4-4885-A29F-3C5DD93EE426}</c15:txfldGUID>
                      <c15:f>Daten_Diagramme!$E$19</c15:f>
                      <c15:dlblFieldTableCache>
                        <c:ptCount val="1"/>
                        <c:pt idx="0">
                          <c:v>2.8</c:v>
                        </c:pt>
                      </c15:dlblFieldTableCache>
                    </c15:dlblFTEntry>
                  </c15:dlblFieldTable>
                  <c15:showDataLabelsRange val="0"/>
                </c:ext>
                <c:ext xmlns:c16="http://schemas.microsoft.com/office/drawing/2014/chart" uri="{C3380CC4-5D6E-409C-BE32-E72D297353CC}">
                  <c16:uniqueId val="{00000005-1A06-4531-A4F6-40F7E39FF85D}"/>
                </c:ext>
              </c:extLst>
            </c:dLbl>
            <c:dLbl>
              <c:idx val="6"/>
              <c:tx>
                <c:strRef>
                  <c:f>Daten_Diagramme!$E$20</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{0B19FC26-0D84-4AF1-872A-8ACA3BCE44EE}</c15:txfldGUID>
                      <c15:f>Daten_Diagramme!$E$20</c15:f>
                      <c15:dlblFieldTableCache>
                        <c:ptCount val="1"/>
                        <c:pt idx="0">
                          <c:v>8.7</c:v>
                        </c:pt>
                      </c15:dlblFieldTableCache>
                    </c15:dlblFTEntry>
                  </c15:dlblFieldTable>
                  <c15:showDataLabelsRange val="0"/>
                </c:ext>
                <c:ext xmlns:c16="http://schemas.microsoft.com/office/drawing/2014/chart" uri="{C3380CC4-5D6E-409C-BE32-E72D297353CC}">
                  <c16:uniqueId val="{00000006-1A06-4531-A4F6-40F7E39FF85D}"/>
                </c:ext>
              </c:extLst>
            </c:dLbl>
            <c:dLbl>
              <c:idx val="7"/>
              <c:tx>
                <c:strRef>
                  <c:f>Daten_Diagramme!$E$21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{FB984D78-8CB7-4B05-A3F4-F941F5A218CF}</c15:txfldGUID>
                      <c15:f>Daten_Diagramme!$E$21</c15:f>
                      <c15:dlblFieldTableCache>
                        <c:ptCount val="1"/>
                        <c:pt idx="0">
                          <c:v>2.6</c:v>
                        </c:pt>
                      </c15:dlblFieldTableCache>
                    </c15:dlblFTEntry>
                  </c15:dlblFieldTable>
                  <c15:showDataLabelsRange val="0"/>
                </c:ext>
                <c:ext xmlns:c16="http://schemas.microsoft.com/office/drawing/2014/chart" uri="{C3380CC4-5D6E-409C-BE32-E72D297353CC}">
                  <c16:uniqueId val="{00000007-1A06-4531-A4F6-40F7E39FF85D}"/>
                </c:ext>
              </c:extLst>
            </c:dLbl>
            <c:dLbl>
              <c:idx val="8"/>
              <c:tx>
                <c:strRef>
                  <c:f>Daten_Diagramme!$E$22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{E7F6293E-8B3F-42C5-986B-118388CC4962}</c15:txfldGUID>
                      <c15:f>Daten_Diagramme!$E$22</c15:f>
                      <c15:dlblFieldTableCache>
                        <c:ptCount val="1"/>
                        <c:pt idx="0">
                          <c:v>-3.8</c:v>
                        </c:pt>
                      </c15:dlblFieldTableCache>
                    </c15:dlblFTEntry>
                  </c15:dlblFieldTable>
                  <c15:showDataLabelsRange val="0"/>
                </c:ext>
                <c:ext xmlns:c16="http://schemas.microsoft.com/office/drawing/2014/chart" uri="{C3380CC4-5D6E-409C-BE32-E72D297353CC}">
                  <c16:uniqueId val="{00000008-1A06-4531-A4F6-40F7E39FF85D}"/>
                </c:ext>
              </c:extLst>
            </c:dLbl>
            <c:dLbl>
              <c:idx val="9"/>
              <c:tx>
                <c:strRef>
                  <c:f>Daten_Diagramme!$E$23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{015BD835-2014-4C7E-BD2E-FE31FCB95290}</c15:txfldGUID>
                      <c15:f>Daten_Diagramme!$E$23</c15:f>
                      <c15:dlblFieldTableCache>
                        <c:ptCount val="1"/>
                        <c:pt idx="0">
                          <c:v>-3.2</c:v>
                        </c:pt>
                      </c15:dlblFieldTableCache>
                    </c15:dlblFTEntry>
                  </c15:dlblFieldTable>
                  <c15:showDataLabelsRange val="0"/>
                </c:ext>
                <c:ext xmlns:c16="http://schemas.microsoft.com/office/drawing/2014/chart" uri="{C3380CC4-5D6E-409C-BE32-E72D297353CC}">
                  <c16:uniqueId val="{00000009-1A06-4531-A4F6-40F7E39FF85D}"/>
                </c:ext>
              </c:extLst>
            </c:dLbl>
            <c:dLbl>
              <c:idx val="10"/>
              <c:tx>
                <c:strRef>
                  <c:f>Daten_Diagramme!$E$24</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{CC08F5FF-7C3C-419F-98F3-E1278914EDB8}</c15:txfldGUID>
                      <c15:f>Daten_Diagramme!$E$24</c15:f>
                      <c15:dlblFieldTableCache>
                        <c:ptCount val="1"/>
                        <c:pt idx="0">
                          <c:v>-7.3</c:v>
                        </c:pt>
                      </c15:dlblFieldTableCache>
                    </c15:dlblFTEntry>
                  </c15:dlblFieldTable>
                  <c15:showDataLabelsRange val="0"/>
                </c:ext>
                <c:ext xmlns:c16="http://schemas.microsoft.com/office/drawing/2014/chart" uri="{C3380CC4-5D6E-409C-BE32-E72D297353CC}">
                  <c16:uniqueId val="{0000000A-1A06-4531-A4F6-40F7E39FF85D}"/>
                </c:ext>
              </c:extLst>
            </c:dLbl>
            <c:dLbl>
              <c:idx val="11"/>
              <c:tx>
                <c:strRef>
                  <c:f>Daten_Diagramme!$E$25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{0AD4D395-0030-478B-9D81-EC1982DDB7DE}</c15:txfldGUID>
                      <c15:f>Daten_Diagramme!$E$25</c15:f>
                      <c15:dlblFieldTableCache>
                        <c:ptCount val="1"/>
                        <c:pt idx="0">
                          <c:v>-3.4</c:v>
                        </c:pt>
                      </c15:dlblFieldTableCache>
                    </c15:dlblFTEntry>
                  </c15:dlblFieldTable>
                  <c15:showDataLabelsRange val="0"/>
                </c:ext>
                <c:ext xmlns:c16="http://schemas.microsoft.com/office/drawing/2014/chart" uri="{C3380CC4-5D6E-409C-BE32-E72D297353CC}">
                  <c16:uniqueId val="{0000000B-1A06-4531-A4F6-40F7E39FF85D}"/>
                </c:ext>
              </c:extLst>
            </c:dLbl>
            <c:dLbl>
              <c:idx val="12"/>
              <c:tx>
                <c:strRef>
                  <c:f>Daten_Diagramme!$E$26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{C67A9EDE-B668-4459-8A1B-1FC66701D453}</c15:txfldGUID>
                      <c15:f>Daten_Diagramme!$E$26</c15:f>
                      <c15:dlblFieldTableCache>
                        <c:ptCount val="1"/>
                        <c:pt idx="0">
                          <c:v>-1.0</c:v>
                        </c:pt>
                      </c15:dlblFieldTableCache>
                    </c15:dlblFTEntry>
                  </c15:dlblFieldTable>
                  <c15:showDataLabelsRange val="0"/>
                </c:ext>
                <c:ext xmlns:c16="http://schemas.microsoft.com/office/drawing/2014/chart" uri="{C3380CC4-5D6E-409C-BE32-E72D297353CC}">
                  <c16:uniqueId val="{0000000C-1A06-4531-A4F6-40F7E39FF85D}"/>
                </c:ext>
              </c:extLst>
            </c:dLbl>
            <c:dLbl>
              <c:idx val="13"/>
              <c:tx>
                <c:strRef>
                  <c:f>Daten_Diagramme!$E$27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{FAD5C93E-2243-449C-8BE6-8ACA929C579B}</c15:txfldGUID>
                      <c15:f>Daten_Diagramme!$E$27</c15:f>
                      <c15:dlblFieldTableCache>
                        <c:ptCount val="1"/>
                        <c:pt idx="0">
                          <c:v>-3.4</c:v>
                        </c:pt>
                      </c15:dlblFieldTableCache>
                    </c15:dlblFTEntry>
                  </c15:dlblFieldTable>
                  <c15:showDataLabelsRange val="0"/>
                </c:ext>
                <c:ext xmlns:c16="http://schemas.microsoft.com/office/drawing/2014/chart" uri="{C3380CC4-5D6E-409C-BE32-E72D297353CC}">
                  <c16:uniqueId val="{0000000D-1A06-4531-A4F6-40F7E39FF85D}"/>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{FE85944A-F195-4D48-A2B4-1B0552924881}</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1A06-4531-A4F6-40F7E39FF85D}"/>
                </c:ext>
              </c:extLst>
            </c:dLbl>
            <c:dLbl>
              <c:idx val="15"/>
              <c:tx>
                <c:strRef>
                  <c:f>Daten_Diagramme!$E$29</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{EC1EBD88-EFA7-47A8-AE0F-9CBBEEEFB6FB}</c15:txfldGUID>
                      <c15:f>Daten_Diagramme!$E$29</c15:f>
                      <c15:dlblFieldTableCache>
                        <c:ptCount val="1"/>
                        <c:pt idx="0">
                          <c:v>-16.7</c:v>
                        </c:pt>
                      </c15:dlblFieldTableCache>
                    </c15:dlblFTEntry>
                  </c15:dlblFieldTable>
                  <c15:showDataLabelsRange val="0"/>
                </c:ext>
                <c:ext xmlns:c16="http://schemas.microsoft.com/office/drawing/2014/chart" uri="{C3380CC4-5D6E-409C-BE32-E72D297353CC}">
                  <c16:uniqueId val="{0000000F-1A06-4531-A4F6-40F7E39FF85D}"/>
                </c:ext>
              </c:extLst>
            </c:dLbl>
            <c:dLbl>
              <c:idx val="16"/>
              <c:tx>
                <c:strRef>
                  <c:f>Daten_Diagramme!$E$30</c:f>
                  <c:strCache>
                    <c:ptCount val="1"/>
                    <c:pt idx="0">
                      <c:v>29.3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{F2028D51-9E4F-4FE6-A362-84DABEB98218}</c15:txfldGUID>
                      <c15:f>Daten_Diagramme!$E$30</c15:f>
                      <c15:dlblFieldTableCache>
                        <c:ptCount val="1"/>
                        <c:pt idx="0">
                          <c:v>29.3</c:v>
                        </c:pt>
                      </c15:dlblFieldTableCache>
                    </c15:dlblFTEntry>
                  </c15:dlblFieldTable>
                  <c15:showDataLabelsRange val="0"/>
                </c:ext>
                <c:ext xmlns:c16="http://schemas.microsoft.com/office/drawing/2014/chart" uri="{C3380CC4-5D6E-409C-BE32-E72D297353CC}">
                  <c16:uniqueId val="{00000010-1A06-4531-A4F6-40F7E39FF85D}"/>
                </c:ext>
              </c:extLst>
            </c:dLbl>
            <c:dLbl>
              <c:idx val="17"/>
              <c:tx>
                <c:strRef>
                  <c:f>Daten_Diagramme!$E$31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{43BD7C9E-444E-42EF-B8A7-5BCA5D2472F5}</c15:txfldGUID>
                      <c15:f>Daten_Diagramme!$E$31</c15:f>
                      <c15:dlblFieldTableCache>
                        <c:ptCount val="1"/>
                        <c:pt idx="0">
                          <c:v>-5.9</c:v>
                        </c:pt>
                      </c15:dlblFieldTableCache>
                    </c15:dlblFTEntry>
                  </c15:dlblFieldTable>
                  <c15:showDataLabelsRange val="0"/>
                </c:ext>
                <c:ext xmlns:c16="http://schemas.microsoft.com/office/drawing/2014/chart" uri="{C3380CC4-5D6E-409C-BE32-E72D297353CC}">
                  <c16:uniqueId val="{00000011-1A06-4531-A4F6-40F7E39FF85D}"/>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{5FAA5399-5A51-4460-9418-182D6BD8EA75}</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1A06-4531-A4F6-40F7E39FF85D}"/>
                </c:ext>
              </c:extLst>
            </c:dLbl>
            <c:dLbl>
              <c:idx val="19"/>
              <c:tx>
                <c:strRef>
                  <c:f>Daten_Diagramme!$E$33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{C5B4BFC0-C0A3-4026-AC1A-D0159EBDA77E}</c15:txfldGUID>
                      <c15:f>Daten_Diagramme!$E$33</c15:f>
                      <c15:dlblFieldTableCache>
                        <c:ptCount val="1"/>
                        <c:pt idx="0">
                          <c:v>-2.4</c:v>
                        </c:pt>
                      </c15:dlblFieldTableCache>
                    </c15:dlblFTEntry>
                  </c15:dlblFieldTable>
                  <c15:showDataLabelsRange val="0"/>
                </c:ext>
                <c:ext xmlns:c16="http://schemas.microsoft.com/office/drawing/2014/chart" uri="{C3380CC4-5D6E-409C-BE32-E72D297353CC}">
                  <c16:uniqueId val="{00000013-1A06-4531-A4F6-40F7E39FF85D}"/>
                </c:ext>
              </c:extLst>
            </c:dLbl>
            <c:dLbl>
              <c:idx val="20"/>
              <c:tx>
                <c:strRef>
                  <c:f>Daten_Diagramme!$E$34</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{81D5D8E5-C790-4515-9DA1-2BF91A63FD06}</c15:txfldGUID>
                      <c15:f>Daten_Diagramme!$E$34</c15:f>
                      <c15:dlblFieldTableCache>
                        <c:ptCount val="1"/>
                        <c:pt idx="0">
                          <c:v>-11.2</c:v>
                        </c:pt>
                      </c15:dlblFieldTableCache>
                    </c15:dlblFTEntry>
                  </c15:dlblFieldTable>
                  <c15:showDataLabelsRange val="0"/>
                </c:ext>
                <c:ext xmlns:c16="http://schemas.microsoft.com/office/drawing/2014/chart" uri="{C3380CC4-5D6E-409C-BE32-E72D297353CC}">
                  <c16:uniqueId val="{00000014-1A06-4531-A4F6-40F7E39FF85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{F3E50BF6-D7AA-42CB-8035-D51786C60FFC}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A06-4531-A4F6-40F7E39FF85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{79D2C7A3-D809-4591-8E4E-021BC76C466C}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A06-4531-A4F6-40F7E39FF85D}"/>
                </c:ext>
              </c:extLst>
            </c:dLbl>
            <c:dLbl>
              <c:idx val="23"/>
              <c:tx>
                <c:strRef>
                  <c:f>Daten_Diagramme!$E$37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{33F19077-7F83-4310-A85A-9A3F7AAC8517}</c15:txfldGUID>
                      <c15:f>Daten_Diagramme!$E$37</c15:f>
                      <c15:dlblFieldTableCache>
                        <c:ptCount val="1"/>
                        <c:pt idx="0">
                          <c:v>-0.5</c:v>
                        </c:pt>
                      </c15:dlblFieldTableCache>
                    </c15:dlblFTEntry>
                  </c15:dlblFieldTable>
                  <c15:showDataLabelsRange val="0"/>
                </c:ext>
                <c:ext xmlns:c16="http://schemas.microsoft.com/office/drawing/2014/chart" uri="{C3380CC4-5D6E-409C-BE32-E72D297353CC}">
                  <c16:uniqueId val="{00000017-1A06-4531-A4F6-40F7E39FF85D}"/>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{670E642E-F4CB-4CDF-8539-2221E19FFC2F}</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1A06-4531-A4F6-40F7E39FF85D}"/>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{A335B626-C27C-42ED-8285-C3AD5922D48F}</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1A06-4531-A4F6-40F7E39FF85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{B434A9A2-97E8-4CEB-9A5B-C3811824EAB7}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A06-4531-A4F6-40F7E39FF85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{C20F6455-83D6-4694-A282-D0BA4401300C}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A06-4531-A4F6-40F7E39FF85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{446EE133-6597-482B-8756-2DFCC01E1DE6}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A06-4531-A4F6-40F7E39FF85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{325D2B2B-D339-46C0-824A-05A7D2333382}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A06-4531-A4F6-40F7E39FF85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{EBDEC2A9-C971-449B-A54E-8C0F0B8BD3E9}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A06-4531-A4F6-40F7E39FF85D}"/>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{012484C0-AD0E-4D6D-B8E4-4E2B138A9F32}</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1A06-4531-A4F6-40F7E39FF8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-2.3460207612456747</c:v>
                </c:pt>
                <c:pt idx="1">
                  <c:v>-0.48</c:v>
                </c:pt>
                <c:pt idx="2">
                  <c:v>8.5427135678391952</c:v>
                </c:pt>
                <c:pt idx="3">
                  <c:v>4.5574986751457338</c:v>
                </c:pt>
                <c:pt idx="4">
                  <c:v>4.9576783555018133</c:v>
                </c:pt>
                <c:pt idx="5">
                  <c:v>2.7638190954773871</c:v>
                </c:pt>
                <c:pt idx="6">
                  <c:v>8.7121212121212128</c:v>
                </c:pt>
                <c:pt idx="7">
                  <c:v>2.5540275049115913</c:v>
                </c:pt>
                <c:pt idx="8">
                  <c:v>-3.8268506900878294</c:v>
                </c:pt>
                <c:pt idx="9">
                  <c:v>-3.2418952618453867</c:v>
                </c:pt>
                <c:pt idx="10">
                  <c:v>-7.3030477285796431</c:v>
                </c:pt>
                <c:pt idx="11">
                  <c:v>-3.3540372670807455</c:v>
                </c:pt>
                <c:pt idx="12">
                  <c:v>-1.0309278350515463</c:v>
                </c:pt>
                <c:pt idx="13">
                  <c:v>-3.3703071672354947</c:v>
                </c:pt>
                <c:pt idx="14">
                  <c:v>2.1835443037974684</c:v>
                </c:pt>
                <c:pt idx="15">
                  <c:v>-16.666666666666668</c:v>
                </c:pt>
                <c:pt idx="16">
                  <c:v>29.26829268292683</c:v>
                </c:pt>
                <c:pt idx="17">
                  <c:v>-5.9011164274322168</c:v>
                </c:pt>
                <c:pt idx="18">
                  <c:v>1.1823273179838207</c:v>
                </c:pt>
                <c:pt idx="19">
                  <c:v>-2.4117140396210162</c:v>
                </c:pt>
                <c:pt idx="20">
                  <c:v>-11.18508655126498</c:v>
                </c:pt>
                <c:pt idx="21">
                  <c:v>0</c:v>
                </c:pt>
                <c:pt idx="23">
                  <c:v>-0.48</c:v>
                </c:pt>
                <c:pt idx="24">
                  <c:v>3.7603105288694807</c:v>
                </c:pt>
                <c:pt idx="25">
                  <c:v>-3.4364261168384878</c:v>
                </c:pt>
              </c:numCache>
            </c:numRef>
          </c:val>
          <c:extLst>
            <c:ext xmlns:c16="http://schemas.microsoft.com/office/drawing/2014/chart" uri="{C3380CC4-5D6E-409C-BE32-E72D297353CC}">
              <c16:uniqueId val="{00000020-1A06-4531-A4F6-40F7E39FF85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{765F0B1D-C1F0-42B2-9AD0-6D828AF8445B}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A06-4531-A4F6-40F7E39FF85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{417CC522-C57C-4C1D-A930-3F8838318753}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A06-4531-A4F6-40F7E39FF85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{05AFB3FE-9670-44FC-99E6-9575C3880A21}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A06-4531-A4F6-40F7E39FF85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{2EC4B138-2F85-45CF-8706-4D7A4527FB5B}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A06-4531-A4F6-40F7E39FF85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{1701ADBB-C9FC-4B0D-96DC-26B10582077E}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A06-4531-A4F6-40F7E39FF85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{89C2D8E2-0B99-44BD-9A8E-0FF399D106B6}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A06-4531-A4F6-40F7E39FF85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{9F1230A0-C26D-443E-B6BA-FC98E3842E36}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A06-4531-A4F6-40F7E39FF85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{D7E61DC1-B156-46CF-8B2C-4E2EB318B65B}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A06-4531-A4F6-40F7E39FF85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{9361838E-01CF-44E0-A31A-C7F75E034A24}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A06-4531-A4F6-40F7E39FF85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{B28F994B-4B76-4E49-A0FA-9C956A0E6411}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A06-4531-A4F6-40F7E39FF85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{38CEB145-C1D0-43DE-A30C-AB391DAD37F4}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A06-4531-A4F6-40F7E39FF85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{0F076B7F-DC22-4D92-8B69-DD17B8D51FFC}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A06-4531-A4F6-40F7E39FF85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{DF9D2783-DF21-4FCF-8D6C-F3E4C26D83A3}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A06-4531-A4F6-40F7E39FF85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{D12AE555-AECB-401F-AC07-6AC09677F148}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A06-4531-A4F6-40F7E39FF85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{EB4543EA-8981-466C-897C-FE805651D193}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A06-4531-A4F6-40F7E39FF85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{E15A6EAC-0285-40FD-A00F-96AF0E1F5D73}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A06-4531-A4F6-40F7E39FF85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{5199EDB3-694D-495A-BE56-B1999827FB61}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A06-4531-A4F6-40F7E39FF85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{38CC1C1C-E6C7-492D-A147-4941B1266EEC}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A06-4531-A4F6-40F7E39FF85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{0EF5ACD9-36F6-4ABA-9491-847B486904B6}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A06-4531-A4F6-40F7E39FF85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{219AA65C-A52A-4F08-84F4-A92750FA2848}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A06-4531-A4F6-40F7E39FF85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{5E42F986-2ECC-4BCE-9361-CD6DA24BCA63}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A06-4531-A4F6-40F7E39FF85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{A378DEE6-389B-4547-BB71-4F271C5FC918}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A06-4531-A4F6-40F7E39FF85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{1180FD64-4626-45AC-9673-D9BDFEA9D28A}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A06-4531-A4F6-40F7E39FF85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{AF8EDB63-DC4D-49D6-925B-49F46A3BE399}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A06-4531-A4F6-40F7E39FF85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{BE1E7970-3783-479E-8EE1-522DEAD4D11A}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A06-4531-A4F6-40F7E39FF85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{9B782A78-9300-48F2-9272-DE242C8E178E}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A06-4531-A4F6-40F7E39FF85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{5B49B620-46F2-4149-8EF9-D8523F9A895B}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A06-4531-A4F6-40F7E39FF85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{F1FC9159-70A0-46AD-9851-FEFDFA38CB50}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A06-4531-A4F6-40F7E39FF85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{6D6A4350-CC0B-463D-9D3D-604D0D5318FC}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A06-4531-A4F6-40F7E39FF85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{206A9B04-5E0E-4837-A012-6BB684142935}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A06-4531-A4F6-40F7E39FF85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{2215F3E2-E2CE-4FD1-BDA3-0460A0D16D80}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A06-4531-A4F6-40F7E39FF85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{4D703250-AF2D-40FB-B078-1D9C031B3B6D}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A06-4531-A4F6-40F7E39FF8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A06-4531-A4F6-40F7E39FF85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A06-4531-A4F6-40F7E39FF85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{4736A8E4-A160-4E89-981B-A9657C3DF99E}</c15:txfldGUID>
                      <c15:f>Diagramm!$I$46</c15:f>
                      <c15:dlblFieldTableCache>
                        <c:ptCount val="1"/>
                      </c15:dlblFieldTableCache>
                    </c15:dlblFTEntry>
                  </c15:dlblFieldTable>
                  <c15:showDataLabelsRange val="0"/>
                </c:ext>
                <c:ext xmlns:c16="http://schemas.microsoft.com/office/drawing/2014/chart" uri="{C3380CC4-5D6E-409C-BE32-E72D297353CC}">
                  <c16:uniqueId val="{00000000-7C14-4AF8-94C6-EAE0B9E89EB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{A2A5460A-009A-47B0-B9C6-B481560C144B}</c15:txfldGUID>
                      <c15:f>Diagramm!$I$47</c15:f>
                      <c15:dlblFieldTableCache>
                        <c:ptCount val="1"/>
                      </c15:dlblFieldTableCache>
                    </c15:dlblFTEntry>
                  </c15:dlblFieldTable>
                  <c15:showDataLabelsRange val="0"/>
                </c:ext>
                <c:ext xmlns:c16="http://schemas.microsoft.com/office/drawing/2014/chart" uri="{C3380CC4-5D6E-409C-BE32-E72D297353CC}">
                  <c16:uniqueId val="{00000001-7C14-4AF8-94C6-EAE0B9E89EB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{A2FE18FE-EFC7-49BB-8B7A-6CD8DD2072DB}</c15:txfldGUID>
                      <c15:f>Diagramm!$I$48</c15:f>
                      <c15:dlblFieldTableCache>
                        <c:ptCount val="1"/>
                      </c15:dlblFieldTableCache>
                    </c15:dlblFTEntry>
                  </c15:dlblFieldTable>
                  <c15:showDataLabelsRange val="0"/>
                </c:ext>
                <c:ext xmlns:c16="http://schemas.microsoft.com/office/drawing/2014/chart" uri="{C3380CC4-5D6E-409C-BE32-E72D297353CC}">
                  <c16:uniqueId val="{00000002-7C14-4AF8-94C6-EAE0B9E89EB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{9F1B86E4-7B99-4ADB-BD8B-4C4140835977}</c15:txfldGUID>
                      <c15:f>Diagramm!$I$49</c15:f>
                      <c15:dlblFieldTableCache>
                        <c:ptCount val="1"/>
                      </c15:dlblFieldTableCache>
                    </c15:dlblFTEntry>
                  </c15:dlblFieldTable>
                  <c15:showDataLabelsRange val="0"/>
                </c:ext>
                <c:ext xmlns:c16="http://schemas.microsoft.com/office/drawing/2014/chart" uri="{C3380CC4-5D6E-409C-BE32-E72D297353CC}">
                  <c16:uniqueId val="{00000003-7C14-4AF8-94C6-EAE0B9E89EB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{3C327178-9B4F-4489-B437-0F38DA4C5A2F}</c15:txfldGUID>
                      <c15:f>Diagramm!$I$50</c15:f>
                      <c15:dlblFieldTableCache>
                        <c:ptCount val="1"/>
                      </c15:dlblFieldTableCache>
                    </c15:dlblFTEntry>
                  </c15:dlblFieldTable>
                  <c15:showDataLabelsRange val="0"/>
                </c:ext>
                <c:ext xmlns:c16="http://schemas.microsoft.com/office/drawing/2014/chart" uri="{C3380CC4-5D6E-409C-BE32-E72D297353CC}">
                  <c16:uniqueId val="{00000004-7C14-4AF8-94C6-EAE0B9E89EB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{38CA9F52-9849-4758-B487-E7F4C873FAE1}</c15:txfldGUID>
                      <c15:f>Diagramm!$I$51</c15:f>
                      <c15:dlblFieldTableCache>
                        <c:ptCount val="1"/>
                      </c15:dlblFieldTableCache>
                    </c15:dlblFTEntry>
                  </c15:dlblFieldTable>
                  <c15:showDataLabelsRange val="0"/>
                </c:ext>
                <c:ext xmlns:c16="http://schemas.microsoft.com/office/drawing/2014/chart" uri="{C3380CC4-5D6E-409C-BE32-E72D297353CC}">
                  <c16:uniqueId val="{00000005-7C14-4AF8-94C6-EAE0B9E89EB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{A051A188-2023-45FE-9E0E-3F54E53B3610}</c15:txfldGUID>
                      <c15:f>Diagramm!$I$52</c15:f>
                      <c15:dlblFieldTableCache>
                        <c:ptCount val="1"/>
                      </c15:dlblFieldTableCache>
                    </c15:dlblFTEntry>
                  </c15:dlblFieldTable>
                  <c15:showDataLabelsRange val="0"/>
                </c:ext>
                <c:ext xmlns:c16="http://schemas.microsoft.com/office/drawing/2014/chart" uri="{C3380CC4-5D6E-409C-BE32-E72D297353CC}">
                  <c16:uniqueId val="{00000006-7C14-4AF8-94C6-EAE0B9E89EB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{D67A7195-607C-4082-B9EF-26BD6BB557E7}</c15:txfldGUID>
                      <c15:f>Diagramm!$I$53</c15:f>
                      <c15:dlblFieldTableCache>
                        <c:ptCount val="1"/>
                      </c15:dlblFieldTableCache>
                    </c15:dlblFTEntry>
                  </c15:dlblFieldTable>
                  <c15:showDataLabelsRange val="0"/>
                </c:ext>
                <c:ext xmlns:c16="http://schemas.microsoft.com/office/drawing/2014/chart" uri="{C3380CC4-5D6E-409C-BE32-E72D297353CC}">
                  <c16:uniqueId val="{00000007-7C14-4AF8-94C6-EAE0B9E89EB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{2AABF80E-21C0-4BD3-8850-6D499FD603D6}</c15:txfldGUID>
                      <c15:f>Diagramm!$I$54</c15:f>
                      <c15:dlblFieldTableCache>
                        <c:ptCount val="1"/>
                      </c15:dlblFieldTableCache>
                    </c15:dlblFTEntry>
                  </c15:dlblFieldTable>
                  <c15:showDataLabelsRange val="0"/>
                </c:ext>
                <c:ext xmlns:c16="http://schemas.microsoft.com/office/drawing/2014/chart" uri="{C3380CC4-5D6E-409C-BE32-E72D297353CC}">
                  <c16:uniqueId val="{00000008-7C14-4AF8-94C6-EAE0B9E89EB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{4C3C09B5-887F-4445-90B4-0835EC760542}</c15:txfldGUID>
                      <c15:f>Diagramm!$I$55</c15:f>
                      <c15:dlblFieldTableCache>
                        <c:ptCount val="1"/>
                      </c15:dlblFieldTableCache>
                    </c15:dlblFTEntry>
                  </c15:dlblFieldTable>
                  <c15:showDataLabelsRange val="0"/>
                </c:ext>
                <c:ext xmlns:c16="http://schemas.microsoft.com/office/drawing/2014/chart" uri="{C3380CC4-5D6E-409C-BE32-E72D297353CC}">
                  <c16:uniqueId val="{00000009-7C14-4AF8-94C6-EAE0B9E89EB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{50973AE9-A030-4F79-A8F2-EF8D4ABC8A6F}</c15:txfldGUID>
                      <c15:f>Diagramm!$I$56</c15:f>
                      <c15:dlblFieldTableCache>
                        <c:ptCount val="1"/>
                      </c15:dlblFieldTableCache>
                    </c15:dlblFTEntry>
                  </c15:dlblFieldTable>
                  <c15:showDataLabelsRange val="0"/>
                </c:ext>
                <c:ext xmlns:c16="http://schemas.microsoft.com/office/drawing/2014/chart" uri="{C3380CC4-5D6E-409C-BE32-E72D297353CC}">
                  <c16:uniqueId val="{0000000A-7C14-4AF8-94C6-EAE0B9E89EB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{D623DFBE-B786-4F50-9FE8-714DE5FC2994}</c15:txfldGUID>
                      <c15:f>Diagramm!$I$57</c15:f>
                      <c15:dlblFieldTableCache>
                        <c:ptCount val="1"/>
                      </c15:dlblFieldTableCache>
                    </c15:dlblFTEntry>
                  </c15:dlblFieldTable>
                  <c15:showDataLabelsRange val="0"/>
                </c:ext>
                <c:ext xmlns:c16="http://schemas.microsoft.com/office/drawing/2014/chart" uri="{C3380CC4-5D6E-409C-BE32-E72D297353CC}">
                  <c16:uniqueId val="{0000000B-7C14-4AF8-94C6-EAE0B9E89EB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{2A0B1556-00B2-4DF6-9B3C-039C9CE9F168}</c15:txfldGUID>
                      <c15:f>Diagramm!$I$58</c15:f>
                      <c15:dlblFieldTableCache>
                        <c:ptCount val="1"/>
                      </c15:dlblFieldTableCache>
                    </c15:dlblFTEntry>
                  </c15:dlblFieldTable>
                  <c15:showDataLabelsRange val="0"/>
                </c:ext>
                <c:ext xmlns:c16="http://schemas.microsoft.com/office/drawing/2014/chart" uri="{C3380CC4-5D6E-409C-BE32-E72D297353CC}">
                  <c16:uniqueId val="{0000000C-7C14-4AF8-94C6-EAE0B9E89EB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{75E99BF9-8C68-46B6-B576-D1B2D93797C6}</c15:txfldGUID>
                      <c15:f>Diagramm!$I$59</c15:f>
                      <c15:dlblFieldTableCache>
                        <c:ptCount val="1"/>
                      </c15:dlblFieldTableCache>
                    </c15:dlblFTEntry>
                  </c15:dlblFieldTable>
                  <c15:showDataLabelsRange val="0"/>
                </c:ext>
                <c:ext xmlns:c16="http://schemas.microsoft.com/office/drawing/2014/chart" uri="{C3380CC4-5D6E-409C-BE32-E72D297353CC}">
                  <c16:uniqueId val="{0000000D-7C14-4AF8-94C6-EAE0B9E89EB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{77CF523F-34A5-42ED-B585-24A6107A5DC5}</c15:txfldGUID>
                      <c15:f>Diagramm!$I$60</c15:f>
                      <c15:dlblFieldTableCache>
                        <c:ptCount val="1"/>
                      </c15:dlblFieldTableCache>
                    </c15:dlblFTEntry>
                  </c15:dlblFieldTable>
                  <c15:showDataLabelsRange val="0"/>
                </c:ext>
                <c:ext xmlns:c16="http://schemas.microsoft.com/office/drawing/2014/chart" uri="{C3380CC4-5D6E-409C-BE32-E72D297353CC}">
                  <c16:uniqueId val="{0000000E-7C14-4AF8-94C6-EAE0B9E89EB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{E7405356-E279-4ED2-8674-B44D96DC9668}</c15:txfldGUID>
                      <c15:f>Diagramm!$I$61</c15:f>
                      <c15:dlblFieldTableCache>
                        <c:ptCount val="1"/>
                      </c15:dlblFieldTableCache>
                    </c15:dlblFTEntry>
                  </c15:dlblFieldTable>
                  <c15:showDataLabelsRange val="0"/>
                </c:ext>
                <c:ext xmlns:c16="http://schemas.microsoft.com/office/drawing/2014/chart" uri="{C3380CC4-5D6E-409C-BE32-E72D297353CC}">
                  <c16:uniqueId val="{0000000F-7C14-4AF8-94C6-EAE0B9E89EB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{6CFD0E12-18BC-40A7-BDBD-BD73E5E616DA}</c15:txfldGUID>
                      <c15:f>Diagramm!$I$62</c15:f>
                      <c15:dlblFieldTableCache>
                        <c:ptCount val="1"/>
                      </c15:dlblFieldTableCache>
                    </c15:dlblFTEntry>
                  </c15:dlblFieldTable>
                  <c15:showDataLabelsRange val="0"/>
                </c:ext>
                <c:ext xmlns:c16="http://schemas.microsoft.com/office/drawing/2014/chart" uri="{C3380CC4-5D6E-409C-BE32-E72D297353CC}">
                  <c16:uniqueId val="{00000010-7C14-4AF8-94C6-EAE0B9E89EB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{C8347D1B-61F4-4C67-8078-2E25607DF572}</c15:txfldGUID>
                      <c15:f>Diagramm!$I$63</c15:f>
                      <c15:dlblFieldTableCache>
                        <c:ptCount val="1"/>
                      </c15:dlblFieldTableCache>
                    </c15:dlblFTEntry>
                  </c15:dlblFieldTable>
                  <c15:showDataLabelsRange val="0"/>
                </c:ext>
                <c:ext xmlns:c16="http://schemas.microsoft.com/office/drawing/2014/chart" uri="{C3380CC4-5D6E-409C-BE32-E72D297353CC}">
                  <c16:uniqueId val="{00000011-7C14-4AF8-94C6-EAE0B9E89EB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{8052792A-6EE9-452A-B7EB-9E4708E21EAF}</c15:txfldGUID>
                      <c15:f>Diagramm!$I$64</c15:f>
                      <c15:dlblFieldTableCache>
                        <c:ptCount val="1"/>
                      </c15:dlblFieldTableCache>
                    </c15:dlblFTEntry>
                  </c15:dlblFieldTable>
                  <c15:showDataLabelsRange val="0"/>
                </c:ext>
                <c:ext xmlns:c16="http://schemas.microsoft.com/office/drawing/2014/chart" uri="{C3380CC4-5D6E-409C-BE32-E72D297353CC}">
                  <c16:uniqueId val="{00000012-7C14-4AF8-94C6-EAE0B9E89EB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{43E50A33-BD9A-4324-8027-D7450979CCC1}</c15:txfldGUID>
                      <c15:f>Diagramm!$I$65</c15:f>
                      <c15:dlblFieldTableCache>
                        <c:ptCount val="1"/>
                      </c15:dlblFieldTableCache>
                    </c15:dlblFTEntry>
                  </c15:dlblFieldTable>
                  <c15:showDataLabelsRange val="0"/>
                </c:ext>
                <c:ext xmlns:c16="http://schemas.microsoft.com/office/drawing/2014/chart" uri="{C3380CC4-5D6E-409C-BE32-E72D297353CC}">
                  <c16:uniqueId val="{00000013-7C14-4AF8-94C6-EAE0B9E89EB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{28E0A971-9D46-43AC-B256-0C5DF7E65991}</c15:txfldGUID>
                      <c15:f>Diagramm!$I$66</c15:f>
                      <c15:dlblFieldTableCache>
                        <c:ptCount val="1"/>
                      </c15:dlblFieldTableCache>
                    </c15:dlblFTEntry>
                  </c15:dlblFieldTable>
                  <c15:showDataLabelsRange val="0"/>
                </c:ext>
                <c:ext xmlns:c16="http://schemas.microsoft.com/office/drawing/2014/chart" uri="{C3380CC4-5D6E-409C-BE32-E72D297353CC}">
                  <c16:uniqueId val="{00000014-7C14-4AF8-94C6-EAE0B9E89EB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{A24A36F1-BE37-4901-A255-88FE810CCDA1}</c15:txfldGUID>
                      <c15:f>Diagramm!$I$67</c15:f>
                      <c15:dlblFieldTableCache>
                        <c:ptCount val="1"/>
                      </c15:dlblFieldTableCache>
                    </c15:dlblFTEntry>
                  </c15:dlblFieldTable>
                  <c15:showDataLabelsRange val="0"/>
                </c:ext>
                <c:ext xmlns:c16="http://schemas.microsoft.com/office/drawing/2014/chart" uri="{C3380CC4-5D6E-409C-BE32-E72D297353CC}">
                  <c16:uniqueId val="{00000015-7C14-4AF8-94C6-EAE0B9E89E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C14-4AF8-94C6-EAE0B9E89EB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{A54DDEEC-2C17-4EB1-BEBC-24556C298B8D}</c15:txfldGUID>
                      <c15:f>Diagramm!$K$46</c15:f>
                      <c15:dlblFieldTableCache>
                        <c:ptCount val="1"/>
                      </c15:dlblFieldTableCache>
                    </c15:dlblFTEntry>
                  </c15:dlblFieldTable>
                  <c15:showDataLabelsRange val="0"/>
                </c:ext>
                <c:ext xmlns:c16="http://schemas.microsoft.com/office/drawing/2014/chart" uri="{C3380CC4-5D6E-409C-BE32-E72D297353CC}">
                  <c16:uniqueId val="{00000017-7C14-4AF8-94C6-EAE0B9E89EB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{D0F466EF-5058-4853-A6C8-96BEC3ABE317}</c15:txfldGUID>
                      <c15:f>Diagramm!$K$47</c15:f>
                      <c15:dlblFieldTableCache>
                        <c:ptCount val="1"/>
                      </c15:dlblFieldTableCache>
                    </c15:dlblFTEntry>
                  </c15:dlblFieldTable>
                  <c15:showDataLabelsRange val="0"/>
                </c:ext>
                <c:ext xmlns:c16="http://schemas.microsoft.com/office/drawing/2014/chart" uri="{C3380CC4-5D6E-409C-BE32-E72D297353CC}">
                  <c16:uniqueId val="{00000018-7C14-4AF8-94C6-EAE0B9E89EB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{2754CE19-29D4-45A4-AC38-DFF252939067}</c15:txfldGUID>
                      <c15:f>Diagramm!$K$48</c15:f>
                      <c15:dlblFieldTableCache>
                        <c:ptCount val="1"/>
                      </c15:dlblFieldTableCache>
                    </c15:dlblFTEntry>
                  </c15:dlblFieldTable>
                  <c15:showDataLabelsRange val="0"/>
                </c:ext>
                <c:ext xmlns:c16="http://schemas.microsoft.com/office/drawing/2014/chart" uri="{C3380CC4-5D6E-409C-BE32-E72D297353CC}">
                  <c16:uniqueId val="{00000019-7C14-4AF8-94C6-EAE0B9E89EB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{D96ED336-5AFD-4BA9-974D-947136B8E1CE}</c15:txfldGUID>
                      <c15:f>Diagramm!$K$49</c15:f>
                      <c15:dlblFieldTableCache>
                        <c:ptCount val="1"/>
                      </c15:dlblFieldTableCache>
                    </c15:dlblFTEntry>
                  </c15:dlblFieldTable>
                  <c15:showDataLabelsRange val="0"/>
                </c:ext>
                <c:ext xmlns:c16="http://schemas.microsoft.com/office/drawing/2014/chart" uri="{C3380CC4-5D6E-409C-BE32-E72D297353CC}">
                  <c16:uniqueId val="{0000001A-7C14-4AF8-94C6-EAE0B9E89EB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{A2A3347C-B7AF-4ADF-9BAE-0D2E13F93A7C}</c15:txfldGUID>
                      <c15:f>Diagramm!$K$50</c15:f>
                      <c15:dlblFieldTableCache>
                        <c:ptCount val="1"/>
                      </c15:dlblFieldTableCache>
                    </c15:dlblFTEntry>
                  </c15:dlblFieldTable>
                  <c15:showDataLabelsRange val="0"/>
                </c:ext>
                <c:ext xmlns:c16="http://schemas.microsoft.com/office/drawing/2014/chart" uri="{C3380CC4-5D6E-409C-BE32-E72D297353CC}">
                  <c16:uniqueId val="{0000001B-7C14-4AF8-94C6-EAE0B9E89EB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{F4E9BC15-E583-4320-95F7-B234DCFEC734}</c15:txfldGUID>
                      <c15:f>Diagramm!$K$51</c15:f>
                      <c15:dlblFieldTableCache>
                        <c:ptCount val="1"/>
                      </c15:dlblFieldTableCache>
                    </c15:dlblFTEntry>
                  </c15:dlblFieldTable>
                  <c15:showDataLabelsRange val="0"/>
                </c:ext>
                <c:ext xmlns:c16="http://schemas.microsoft.com/office/drawing/2014/chart" uri="{C3380CC4-5D6E-409C-BE32-E72D297353CC}">
                  <c16:uniqueId val="{0000001C-7C14-4AF8-94C6-EAE0B9E89EB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{C11B6C6B-4245-4458-B167-1D8F61C6FFBA}</c15:txfldGUID>
                      <c15:f>Diagramm!$K$52</c15:f>
                      <c15:dlblFieldTableCache>
                        <c:ptCount val="1"/>
                      </c15:dlblFieldTableCache>
                    </c15:dlblFTEntry>
                  </c15:dlblFieldTable>
                  <c15:showDataLabelsRange val="0"/>
                </c:ext>
                <c:ext xmlns:c16="http://schemas.microsoft.com/office/drawing/2014/chart" uri="{C3380CC4-5D6E-409C-BE32-E72D297353CC}">
                  <c16:uniqueId val="{0000001D-7C14-4AF8-94C6-EAE0B9E89EB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{908CDC23-78DF-44DE-A065-8BDEF24E4741}</c15:txfldGUID>
                      <c15:f>Diagramm!$K$53</c15:f>
                      <c15:dlblFieldTableCache>
                        <c:ptCount val="1"/>
                      </c15:dlblFieldTableCache>
                    </c15:dlblFTEntry>
                  </c15:dlblFieldTable>
                  <c15:showDataLabelsRange val="0"/>
                </c:ext>
                <c:ext xmlns:c16="http://schemas.microsoft.com/office/drawing/2014/chart" uri="{C3380CC4-5D6E-409C-BE32-E72D297353CC}">
                  <c16:uniqueId val="{0000001E-7C14-4AF8-94C6-EAE0B9E89EB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{DE9C8233-2252-49E3-942B-9825EDB873DF}</c15:txfldGUID>
                      <c15:f>Diagramm!$K$54</c15:f>
                      <c15:dlblFieldTableCache>
                        <c:ptCount val="1"/>
                      </c15:dlblFieldTableCache>
                    </c15:dlblFTEntry>
                  </c15:dlblFieldTable>
                  <c15:showDataLabelsRange val="0"/>
                </c:ext>
                <c:ext xmlns:c16="http://schemas.microsoft.com/office/drawing/2014/chart" uri="{C3380CC4-5D6E-409C-BE32-E72D297353CC}">
                  <c16:uniqueId val="{0000001F-7C14-4AF8-94C6-EAE0B9E89EB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{2F4CD25E-0FF0-42CF-8B8F-500DCE6D23EA}</c15:txfldGUID>
                      <c15:f>Diagramm!$K$55</c15:f>
                      <c15:dlblFieldTableCache>
                        <c:ptCount val="1"/>
                      </c15:dlblFieldTableCache>
                    </c15:dlblFTEntry>
                  </c15:dlblFieldTable>
                  <c15:showDataLabelsRange val="0"/>
                </c:ext>
                <c:ext xmlns:c16="http://schemas.microsoft.com/office/drawing/2014/chart" uri="{C3380CC4-5D6E-409C-BE32-E72D297353CC}">
                  <c16:uniqueId val="{00000020-7C14-4AF8-94C6-EAE0B9E89EB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{E60D9DB4-8766-4DCB-AEE9-421E67C34601}</c15:txfldGUID>
                      <c15:f>Diagramm!$K$56</c15:f>
                      <c15:dlblFieldTableCache>
                        <c:ptCount val="1"/>
                      </c15:dlblFieldTableCache>
                    </c15:dlblFTEntry>
                  </c15:dlblFieldTable>
                  <c15:showDataLabelsRange val="0"/>
                </c:ext>
                <c:ext xmlns:c16="http://schemas.microsoft.com/office/drawing/2014/chart" uri="{C3380CC4-5D6E-409C-BE32-E72D297353CC}">
                  <c16:uniqueId val="{00000021-7C14-4AF8-94C6-EAE0B9E89EB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{4D32D35E-3AD2-4F04-9C69-2A8AC7B25B20}</c15:txfldGUID>
                      <c15:f>Diagramm!$K$57</c15:f>
                      <c15:dlblFieldTableCache>
                        <c:ptCount val="1"/>
                      </c15:dlblFieldTableCache>
                    </c15:dlblFTEntry>
                  </c15:dlblFieldTable>
                  <c15:showDataLabelsRange val="0"/>
                </c:ext>
                <c:ext xmlns:c16="http://schemas.microsoft.com/office/drawing/2014/chart" uri="{C3380CC4-5D6E-409C-BE32-E72D297353CC}">
                  <c16:uniqueId val="{00000022-7C14-4AF8-94C6-EAE0B9E89EB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{0EF47D84-15DA-458E-BE38-178540870640}</c15:txfldGUID>
                      <c15:f>Diagramm!$K$58</c15:f>
                      <c15:dlblFieldTableCache>
                        <c:ptCount val="1"/>
                      </c15:dlblFieldTableCache>
                    </c15:dlblFTEntry>
                  </c15:dlblFieldTable>
                  <c15:showDataLabelsRange val="0"/>
                </c:ext>
                <c:ext xmlns:c16="http://schemas.microsoft.com/office/drawing/2014/chart" uri="{C3380CC4-5D6E-409C-BE32-E72D297353CC}">
                  <c16:uniqueId val="{00000023-7C14-4AF8-94C6-EAE0B9E89EB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{FAAFFEC2-CB37-41F4-BB27-402A304A428B}</c15:txfldGUID>
                      <c15:f>Diagramm!$K$59</c15:f>
                      <c15:dlblFieldTableCache>
                        <c:ptCount val="1"/>
                      </c15:dlblFieldTableCache>
                    </c15:dlblFTEntry>
                  </c15:dlblFieldTable>
                  <c15:showDataLabelsRange val="0"/>
                </c:ext>
                <c:ext xmlns:c16="http://schemas.microsoft.com/office/drawing/2014/chart" uri="{C3380CC4-5D6E-409C-BE32-E72D297353CC}">
                  <c16:uniqueId val="{00000024-7C14-4AF8-94C6-EAE0B9E89EB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{BCD8B98B-D6EA-407F-B2F5-924C9377DC05}</c15:txfldGUID>
                      <c15:f>Diagramm!$K$60</c15:f>
                      <c15:dlblFieldTableCache>
                        <c:ptCount val="1"/>
                      </c15:dlblFieldTableCache>
                    </c15:dlblFTEntry>
                  </c15:dlblFieldTable>
                  <c15:showDataLabelsRange val="0"/>
                </c:ext>
                <c:ext xmlns:c16="http://schemas.microsoft.com/office/drawing/2014/chart" uri="{C3380CC4-5D6E-409C-BE32-E72D297353CC}">
                  <c16:uniqueId val="{00000025-7C14-4AF8-94C6-EAE0B9E89EB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{F900EC85-74F8-40F0-92E8-6B461B7FBF98}</c15:txfldGUID>
                      <c15:f>Diagramm!$K$61</c15:f>
                      <c15:dlblFieldTableCache>
                        <c:ptCount val="1"/>
                      </c15:dlblFieldTableCache>
                    </c15:dlblFTEntry>
                  </c15:dlblFieldTable>
                  <c15:showDataLabelsRange val="0"/>
                </c:ext>
                <c:ext xmlns:c16="http://schemas.microsoft.com/office/drawing/2014/chart" uri="{C3380CC4-5D6E-409C-BE32-E72D297353CC}">
                  <c16:uniqueId val="{00000026-7C14-4AF8-94C6-EAE0B9E89EB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{6FF392C0-0940-4377-AC8A-E12F79BD3468}</c15:txfldGUID>
                      <c15:f>Diagramm!$K$62</c15:f>
                      <c15:dlblFieldTableCache>
                        <c:ptCount val="1"/>
                      </c15:dlblFieldTableCache>
                    </c15:dlblFTEntry>
                  </c15:dlblFieldTable>
                  <c15:showDataLabelsRange val="0"/>
                </c:ext>
                <c:ext xmlns:c16="http://schemas.microsoft.com/office/drawing/2014/chart" uri="{C3380CC4-5D6E-409C-BE32-E72D297353CC}">
                  <c16:uniqueId val="{00000027-7C14-4AF8-94C6-EAE0B9E89EB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{7E647044-7974-4CB9-BA01-1884ECF9ABCB}</c15:txfldGUID>
                      <c15:f>Diagramm!$K$63</c15:f>
                      <c15:dlblFieldTableCache>
                        <c:ptCount val="1"/>
                      </c15:dlblFieldTableCache>
                    </c15:dlblFTEntry>
                  </c15:dlblFieldTable>
                  <c15:showDataLabelsRange val="0"/>
                </c:ext>
                <c:ext xmlns:c16="http://schemas.microsoft.com/office/drawing/2014/chart" uri="{C3380CC4-5D6E-409C-BE32-E72D297353CC}">
                  <c16:uniqueId val="{00000028-7C14-4AF8-94C6-EAE0B9E89EB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{FC874EAD-FFD9-495D-A92E-C44439C972AD}</c15:txfldGUID>
                      <c15:f>Diagramm!$K$64</c15:f>
                      <c15:dlblFieldTableCache>
                        <c:ptCount val="1"/>
                      </c15:dlblFieldTableCache>
                    </c15:dlblFTEntry>
                  </c15:dlblFieldTable>
                  <c15:showDataLabelsRange val="0"/>
                </c:ext>
                <c:ext xmlns:c16="http://schemas.microsoft.com/office/drawing/2014/chart" uri="{C3380CC4-5D6E-409C-BE32-E72D297353CC}">
                  <c16:uniqueId val="{00000029-7C14-4AF8-94C6-EAE0B9E89EB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{E9800628-BB59-4B5F-899A-539CB15F37D7}</c15:txfldGUID>
                      <c15:f>Diagramm!$K$65</c15:f>
                      <c15:dlblFieldTableCache>
                        <c:ptCount val="1"/>
                      </c15:dlblFieldTableCache>
                    </c15:dlblFTEntry>
                  </c15:dlblFieldTable>
                  <c15:showDataLabelsRange val="0"/>
                </c:ext>
                <c:ext xmlns:c16="http://schemas.microsoft.com/office/drawing/2014/chart" uri="{C3380CC4-5D6E-409C-BE32-E72D297353CC}">
                  <c16:uniqueId val="{0000002A-7C14-4AF8-94C6-EAE0B9E89EB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{FACD3ED2-57A0-4373-953C-33E60814DADD}</c15:txfldGUID>
                      <c15:f>Diagramm!$K$66</c15:f>
                      <c15:dlblFieldTableCache>
                        <c:ptCount val="1"/>
                      </c15:dlblFieldTableCache>
                    </c15:dlblFTEntry>
                  </c15:dlblFieldTable>
                  <c15:showDataLabelsRange val="0"/>
                </c:ext>
                <c:ext xmlns:c16="http://schemas.microsoft.com/office/drawing/2014/chart" uri="{C3380CC4-5D6E-409C-BE32-E72D297353CC}">
                  <c16:uniqueId val="{0000002B-7C14-4AF8-94C6-EAE0B9E89EB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{6BCF515A-CECF-45C2-A5FD-DAB4E3C18723}</c15:txfldGUID>
                      <c15:f>Diagramm!$K$67</c15:f>
                      <c15:dlblFieldTableCache>
                        <c:ptCount val="1"/>
                      </c15:dlblFieldTableCache>
                    </c15:dlblFTEntry>
                  </c15:dlblFieldTable>
                  <c15:showDataLabelsRange val="0"/>
                </c:ext>
                <c:ext xmlns:c16="http://schemas.microsoft.com/office/drawing/2014/chart" uri="{C3380CC4-5D6E-409C-BE32-E72D297353CC}">
                  <c16:uniqueId val="{0000002C-7C14-4AF8-94C6-EAE0B9E89EB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C14-4AF8-94C6-EAE0B9E89EB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{CE554C68-FD28-4AAF-A272-72DC5F602E77}</c15:txfldGUID>
                      <c15:f>Diagramm!$J$46</c15:f>
                      <c15:dlblFieldTableCache>
                        <c:ptCount val="1"/>
                      </c15:dlblFieldTableCache>
                    </c15:dlblFTEntry>
                  </c15:dlblFieldTable>
                  <c15:showDataLabelsRange val="0"/>
                </c:ext>
                <c:ext xmlns:c16="http://schemas.microsoft.com/office/drawing/2014/chart" uri="{C3380CC4-5D6E-409C-BE32-E72D297353CC}">
                  <c16:uniqueId val="{0000002E-7C14-4AF8-94C6-EAE0B9E89EB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{BFB186DE-696D-41E6-BB60-87143965691C}</c15:txfldGUID>
                      <c15:f>Diagramm!$J$47</c15:f>
                      <c15:dlblFieldTableCache>
                        <c:ptCount val="1"/>
                      </c15:dlblFieldTableCache>
                    </c15:dlblFTEntry>
                  </c15:dlblFieldTable>
                  <c15:showDataLabelsRange val="0"/>
                </c:ext>
                <c:ext xmlns:c16="http://schemas.microsoft.com/office/drawing/2014/chart" uri="{C3380CC4-5D6E-409C-BE32-E72D297353CC}">
                  <c16:uniqueId val="{0000002F-7C14-4AF8-94C6-EAE0B9E89EB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{DB05C15A-DA53-4BFB-9B32-180F48E03B1A}</c15:txfldGUID>
                      <c15:f>Diagramm!$J$48</c15:f>
                      <c15:dlblFieldTableCache>
                        <c:ptCount val="1"/>
                      </c15:dlblFieldTableCache>
                    </c15:dlblFTEntry>
                  </c15:dlblFieldTable>
                  <c15:showDataLabelsRange val="0"/>
                </c:ext>
                <c:ext xmlns:c16="http://schemas.microsoft.com/office/drawing/2014/chart" uri="{C3380CC4-5D6E-409C-BE32-E72D297353CC}">
                  <c16:uniqueId val="{00000030-7C14-4AF8-94C6-EAE0B9E89EB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{0C27840F-1B88-4B6F-8424-01F2D59BDC35}</c15:txfldGUID>
                      <c15:f>Diagramm!$J$49</c15:f>
                      <c15:dlblFieldTableCache>
                        <c:ptCount val="1"/>
                      </c15:dlblFieldTableCache>
                    </c15:dlblFTEntry>
                  </c15:dlblFieldTable>
                  <c15:showDataLabelsRange val="0"/>
                </c:ext>
                <c:ext xmlns:c16="http://schemas.microsoft.com/office/drawing/2014/chart" uri="{C3380CC4-5D6E-409C-BE32-E72D297353CC}">
                  <c16:uniqueId val="{00000031-7C14-4AF8-94C6-EAE0B9E89EB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{BE1D429E-4DF4-4877-B732-4CC0BB19CB01}</c15:txfldGUID>
                      <c15:f>Diagramm!$J$50</c15:f>
                      <c15:dlblFieldTableCache>
                        <c:ptCount val="1"/>
                      </c15:dlblFieldTableCache>
                    </c15:dlblFTEntry>
                  </c15:dlblFieldTable>
                  <c15:showDataLabelsRange val="0"/>
                </c:ext>
                <c:ext xmlns:c16="http://schemas.microsoft.com/office/drawing/2014/chart" uri="{C3380CC4-5D6E-409C-BE32-E72D297353CC}">
                  <c16:uniqueId val="{00000032-7C14-4AF8-94C6-EAE0B9E89EB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{EDEAF5D8-D691-467A-842A-D487AE758FE4}</c15:txfldGUID>
                      <c15:f>Diagramm!$J$51</c15:f>
                      <c15:dlblFieldTableCache>
                        <c:ptCount val="1"/>
                      </c15:dlblFieldTableCache>
                    </c15:dlblFTEntry>
                  </c15:dlblFieldTable>
                  <c15:showDataLabelsRange val="0"/>
                </c:ext>
                <c:ext xmlns:c16="http://schemas.microsoft.com/office/drawing/2014/chart" uri="{C3380CC4-5D6E-409C-BE32-E72D297353CC}">
                  <c16:uniqueId val="{00000033-7C14-4AF8-94C6-EAE0B9E89EB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{28CA0413-893F-41D6-9B41-2DA329178F9F}</c15:txfldGUID>
                      <c15:f>Diagramm!$J$52</c15:f>
                      <c15:dlblFieldTableCache>
                        <c:ptCount val="1"/>
                      </c15:dlblFieldTableCache>
                    </c15:dlblFTEntry>
                  </c15:dlblFieldTable>
                  <c15:showDataLabelsRange val="0"/>
                </c:ext>
                <c:ext xmlns:c16="http://schemas.microsoft.com/office/drawing/2014/chart" uri="{C3380CC4-5D6E-409C-BE32-E72D297353CC}">
                  <c16:uniqueId val="{00000034-7C14-4AF8-94C6-EAE0B9E89EB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{41BA05E5-21E7-4D64-A0B0-7694CD3EA69B}</c15:txfldGUID>
                      <c15:f>Diagramm!$J$53</c15:f>
                      <c15:dlblFieldTableCache>
                        <c:ptCount val="1"/>
                      </c15:dlblFieldTableCache>
                    </c15:dlblFTEntry>
                  </c15:dlblFieldTable>
                  <c15:showDataLabelsRange val="0"/>
                </c:ext>
                <c:ext xmlns:c16="http://schemas.microsoft.com/office/drawing/2014/chart" uri="{C3380CC4-5D6E-409C-BE32-E72D297353CC}">
                  <c16:uniqueId val="{00000035-7C14-4AF8-94C6-EAE0B9E89EB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{A7C5FA6F-3302-4D65-991E-B7BBA0F22EFE}</c15:txfldGUID>
                      <c15:f>Diagramm!$J$54</c15:f>
                      <c15:dlblFieldTableCache>
                        <c:ptCount val="1"/>
                      </c15:dlblFieldTableCache>
                    </c15:dlblFTEntry>
                  </c15:dlblFieldTable>
                  <c15:showDataLabelsRange val="0"/>
                </c:ext>
                <c:ext xmlns:c16="http://schemas.microsoft.com/office/drawing/2014/chart" uri="{C3380CC4-5D6E-409C-BE32-E72D297353CC}">
                  <c16:uniqueId val="{00000036-7C14-4AF8-94C6-EAE0B9E89EB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{3E3513FF-337F-45BE-B632-2E7AA98F70B9}</c15:txfldGUID>
                      <c15:f>Diagramm!$J$55</c15:f>
                      <c15:dlblFieldTableCache>
                        <c:ptCount val="1"/>
                      </c15:dlblFieldTableCache>
                    </c15:dlblFTEntry>
                  </c15:dlblFieldTable>
                  <c15:showDataLabelsRange val="0"/>
                </c:ext>
                <c:ext xmlns:c16="http://schemas.microsoft.com/office/drawing/2014/chart" uri="{C3380CC4-5D6E-409C-BE32-E72D297353CC}">
                  <c16:uniqueId val="{00000037-7C14-4AF8-94C6-EAE0B9E89EB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{C45E8381-633F-4360-BDA1-4F5B54E2CE04}</c15:txfldGUID>
                      <c15:f>Diagramm!$J$56</c15:f>
                      <c15:dlblFieldTableCache>
                        <c:ptCount val="1"/>
                      </c15:dlblFieldTableCache>
                    </c15:dlblFTEntry>
                  </c15:dlblFieldTable>
                  <c15:showDataLabelsRange val="0"/>
                </c:ext>
                <c:ext xmlns:c16="http://schemas.microsoft.com/office/drawing/2014/chart" uri="{C3380CC4-5D6E-409C-BE32-E72D297353CC}">
                  <c16:uniqueId val="{00000038-7C14-4AF8-94C6-EAE0B9E89EB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{C8E43D4D-31DD-443A-8BCC-894DD10F497F}</c15:txfldGUID>
                      <c15:f>Diagramm!$J$57</c15:f>
                      <c15:dlblFieldTableCache>
                        <c:ptCount val="1"/>
                      </c15:dlblFieldTableCache>
                    </c15:dlblFTEntry>
                  </c15:dlblFieldTable>
                  <c15:showDataLabelsRange val="0"/>
                </c:ext>
                <c:ext xmlns:c16="http://schemas.microsoft.com/office/drawing/2014/chart" uri="{C3380CC4-5D6E-409C-BE32-E72D297353CC}">
                  <c16:uniqueId val="{00000039-7C14-4AF8-94C6-EAE0B9E89EB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{F60DCB60-F92E-422A-A387-707A569B3B18}</c15:txfldGUID>
                      <c15:f>Diagramm!$J$58</c15:f>
                      <c15:dlblFieldTableCache>
                        <c:ptCount val="1"/>
                      </c15:dlblFieldTableCache>
                    </c15:dlblFTEntry>
                  </c15:dlblFieldTable>
                  <c15:showDataLabelsRange val="0"/>
                </c:ext>
                <c:ext xmlns:c16="http://schemas.microsoft.com/office/drawing/2014/chart" uri="{C3380CC4-5D6E-409C-BE32-E72D297353CC}">
                  <c16:uniqueId val="{0000003A-7C14-4AF8-94C6-EAE0B9E89EB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{0ECD0FAB-18C8-47EB-B99D-9FF043051201}</c15:txfldGUID>
                      <c15:f>Diagramm!$J$59</c15:f>
                      <c15:dlblFieldTableCache>
                        <c:ptCount val="1"/>
                      </c15:dlblFieldTableCache>
                    </c15:dlblFTEntry>
                  </c15:dlblFieldTable>
                  <c15:showDataLabelsRange val="0"/>
                </c:ext>
                <c:ext xmlns:c16="http://schemas.microsoft.com/office/drawing/2014/chart" uri="{C3380CC4-5D6E-409C-BE32-E72D297353CC}">
                  <c16:uniqueId val="{0000003B-7C14-4AF8-94C6-EAE0B9E89EB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{0DDBE14B-FFC2-47C2-B306-6F374E4DC57C}</c15:txfldGUID>
                      <c15:f>Diagramm!$J$60</c15:f>
                      <c15:dlblFieldTableCache>
                        <c:ptCount val="1"/>
                      </c15:dlblFieldTableCache>
                    </c15:dlblFTEntry>
                  </c15:dlblFieldTable>
                  <c15:showDataLabelsRange val="0"/>
                </c:ext>
                <c:ext xmlns:c16="http://schemas.microsoft.com/office/drawing/2014/chart" uri="{C3380CC4-5D6E-409C-BE32-E72D297353CC}">
                  <c16:uniqueId val="{0000003C-7C14-4AF8-94C6-EAE0B9E89EB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{6C98D8E3-BAA4-4C39-BDC9-AEA4D9B796BB}</c15:txfldGUID>
                      <c15:f>Diagramm!$J$61</c15:f>
                      <c15:dlblFieldTableCache>
                        <c:ptCount val="1"/>
                      </c15:dlblFieldTableCache>
                    </c15:dlblFTEntry>
                  </c15:dlblFieldTable>
                  <c15:showDataLabelsRange val="0"/>
                </c:ext>
                <c:ext xmlns:c16="http://schemas.microsoft.com/office/drawing/2014/chart" uri="{C3380CC4-5D6E-409C-BE32-E72D297353CC}">
                  <c16:uniqueId val="{0000003D-7C14-4AF8-94C6-EAE0B9E89EB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{4CDA2224-643F-4718-83EC-28BDE906A414}</c15:txfldGUID>
                      <c15:f>Diagramm!$J$62</c15:f>
                      <c15:dlblFieldTableCache>
                        <c:ptCount val="1"/>
                      </c15:dlblFieldTableCache>
                    </c15:dlblFTEntry>
                  </c15:dlblFieldTable>
                  <c15:showDataLabelsRange val="0"/>
                </c:ext>
                <c:ext xmlns:c16="http://schemas.microsoft.com/office/drawing/2014/chart" uri="{C3380CC4-5D6E-409C-BE32-E72D297353CC}">
                  <c16:uniqueId val="{0000003E-7C14-4AF8-94C6-EAE0B9E89EB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{F3FD7BD9-F98D-4C11-BD12-C0E794230914}</c15:txfldGUID>
                      <c15:f>Diagramm!$J$63</c15:f>
                      <c15:dlblFieldTableCache>
                        <c:ptCount val="1"/>
                      </c15:dlblFieldTableCache>
                    </c15:dlblFTEntry>
                  </c15:dlblFieldTable>
                  <c15:showDataLabelsRange val="0"/>
                </c:ext>
                <c:ext xmlns:c16="http://schemas.microsoft.com/office/drawing/2014/chart" uri="{C3380CC4-5D6E-409C-BE32-E72D297353CC}">
                  <c16:uniqueId val="{0000003F-7C14-4AF8-94C6-EAE0B9E89EB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{6E1DD02C-3C37-4829-A5E4-B0BE86305078}</c15:txfldGUID>
                      <c15:f>Diagramm!$J$64</c15:f>
                      <c15:dlblFieldTableCache>
                        <c:ptCount val="1"/>
                      </c15:dlblFieldTableCache>
                    </c15:dlblFTEntry>
                  </c15:dlblFieldTable>
                  <c15:showDataLabelsRange val="0"/>
                </c:ext>
                <c:ext xmlns:c16="http://schemas.microsoft.com/office/drawing/2014/chart" uri="{C3380CC4-5D6E-409C-BE32-E72D297353CC}">
                  <c16:uniqueId val="{00000040-7C14-4AF8-94C6-EAE0B9E89EB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{10D8048A-9296-478F-A715-280C535C7770}</c15:txfldGUID>
                      <c15:f>Diagramm!$J$65</c15:f>
                      <c15:dlblFieldTableCache>
                        <c:ptCount val="1"/>
                      </c15:dlblFieldTableCache>
                    </c15:dlblFTEntry>
                  </c15:dlblFieldTable>
                  <c15:showDataLabelsRange val="0"/>
                </c:ext>
                <c:ext xmlns:c16="http://schemas.microsoft.com/office/drawing/2014/chart" uri="{C3380CC4-5D6E-409C-BE32-E72D297353CC}">
                  <c16:uniqueId val="{00000041-7C14-4AF8-94C6-EAE0B9E89EB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{7F1175B2-A56F-426D-8E2B-B5993416C0A6}</c15:txfldGUID>
                      <c15:f>Diagramm!$J$66</c15:f>
                      <c15:dlblFieldTableCache>
                        <c:ptCount val="1"/>
                      </c15:dlblFieldTableCache>
                    </c15:dlblFTEntry>
                  </c15:dlblFieldTable>
                  <c15:showDataLabelsRange val="0"/>
                </c:ext>
                <c:ext xmlns:c16="http://schemas.microsoft.com/office/drawing/2014/chart" uri="{C3380CC4-5D6E-409C-BE32-E72D297353CC}">
                  <c16:uniqueId val="{00000042-7C14-4AF8-94C6-EAE0B9E89EB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{69728689-C223-46C4-9E2B-3A1B694DD1B6}</c15:txfldGUID>
                      <c15:f>Diagramm!$J$67</c15:f>
                      <c15:dlblFieldTableCache>
                        <c:ptCount val="1"/>
                      </c15:dlblFieldTableCache>
                    </c15:dlblFTEntry>
                  </c15:dlblFieldTable>
                  <c15:showDataLabelsRange val="0"/>
                </c:ext>
                <c:ext xmlns:c16="http://schemas.microsoft.com/office/drawing/2014/chart" uri="{C3380CC4-5D6E-409C-BE32-E72D297353CC}">
                  <c16:uniqueId val="{00000043-7C14-4AF8-94C6-EAE0B9E89EB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C14-4AF8-94C6-EAE0B9E89EB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78-43EA-AC2A-1F6762A0557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78-43EA-AC2A-1F6762A0557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78-43EA-AC2A-1F6762A0557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78-43EA-AC2A-1F6762A0557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78-43EA-AC2A-1F6762A0557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78-43EA-AC2A-1F6762A0557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A78-43EA-AC2A-1F6762A0557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78-43EA-AC2A-1F6762A0557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A78-43EA-AC2A-1F6762A0557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78-43EA-AC2A-1F6762A0557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A78-43EA-AC2A-1F6762A0557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A78-43EA-AC2A-1F6762A0557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A78-43EA-AC2A-1F6762A0557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A78-43EA-AC2A-1F6762A0557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A78-43EA-AC2A-1F6762A0557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A78-43EA-AC2A-1F6762A0557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78-43EA-AC2A-1F6762A0557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A78-43EA-AC2A-1F6762A0557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A78-43EA-AC2A-1F6762A0557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A78-43EA-AC2A-1F6762A0557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A78-43EA-AC2A-1F6762A0557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A78-43EA-AC2A-1F6762A055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A78-43EA-AC2A-1F6762A0557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A78-43EA-AC2A-1F6762A0557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A78-43EA-AC2A-1F6762A0557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A78-43EA-AC2A-1F6762A0557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A78-43EA-AC2A-1F6762A0557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A78-43EA-AC2A-1F6762A0557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A78-43EA-AC2A-1F6762A0557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A78-43EA-AC2A-1F6762A0557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A78-43EA-AC2A-1F6762A0557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A78-43EA-AC2A-1F6762A0557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A78-43EA-AC2A-1F6762A0557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A78-43EA-AC2A-1F6762A0557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A78-43EA-AC2A-1F6762A0557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A78-43EA-AC2A-1F6762A0557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A78-43EA-AC2A-1F6762A0557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A78-43EA-AC2A-1F6762A0557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A78-43EA-AC2A-1F6762A0557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A78-43EA-AC2A-1F6762A0557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A78-43EA-AC2A-1F6762A0557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A78-43EA-AC2A-1F6762A0557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A78-43EA-AC2A-1F6762A0557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A78-43EA-AC2A-1F6762A0557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A78-43EA-AC2A-1F6762A0557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A78-43EA-AC2A-1F6762A0557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A78-43EA-AC2A-1F6762A0557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A78-43EA-AC2A-1F6762A0557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A78-43EA-AC2A-1F6762A0557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A78-43EA-AC2A-1F6762A0557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A78-43EA-AC2A-1F6762A0557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A78-43EA-AC2A-1F6762A0557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A78-43EA-AC2A-1F6762A0557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A78-43EA-AC2A-1F6762A0557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A78-43EA-AC2A-1F6762A0557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A78-43EA-AC2A-1F6762A0557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A78-43EA-AC2A-1F6762A0557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A78-43EA-AC2A-1F6762A0557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A78-43EA-AC2A-1F6762A0557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A78-43EA-AC2A-1F6762A0557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A78-43EA-AC2A-1F6762A0557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A78-43EA-AC2A-1F6762A0557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A78-43EA-AC2A-1F6762A0557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A78-43EA-AC2A-1F6762A0557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A78-43EA-AC2A-1F6762A0557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A78-43EA-AC2A-1F6762A0557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A78-43EA-AC2A-1F6762A0557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A78-43EA-AC2A-1F6762A055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A78-43EA-AC2A-1F6762A0557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101.97094778109899</c:v>
                </c:pt>
                <c:pt idx="2">
                  <c:v>102.57803090516337</c:v>
                </c:pt>
                <c:pt idx="3">
                  <c:v>100.61342214463696</c:v>
                </c:pt>
                <c:pt idx="4">
                  <c:v>100.51151019850886</c:v>
                </c:pt>
                <c:pt idx="5">
                  <c:v>102.26498081227236</c:v>
                </c:pt>
                <c:pt idx="6">
                  <c:v>103.08125161523121</c:v>
                </c:pt>
                <c:pt idx="7">
                  <c:v>101.60669790666037</c:v>
                </c:pt>
                <c:pt idx="8">
                  <c:v>101.50478596053227</c:v>
                </c:pt>
                <c:pt idx="9">
                  <c:v>103.14171611915408</c:v>
                </c:pt>
                <c:pt idx="10">
                  <c:v>104.49241511807645</c:v>
                </c:pt>
                <c:pt idx="11">
                  <c:v>103.55277722243623</c:v>
                </c:pt>
                <c:pt idx="12">
                  <c:v>103.7424602226459</c:v>
                </c:pt>
                <c:pt idx="13">
                  <c:v>105.93771180862008</c:v>
                </c:pt>
                <c:pt idx="14">
                  <c:v>107.06605747053575</c:v>
                </c:pt>
                <c:pt idx="15">
                  <c:v>106.10593966227648</c:v>
                </c:pt>
                <c:pt idx="16">
                  <c:v>106.02840856450442</c:v>
                </c:pt>
                <c:pt idx="17">
                  <c:v>107.55513728855711</c:v>
                </c:pt>
                <c:pt idx="18">
                  <c:v>107.85160840456605</c:v>
                </c:pt>
                <c:pt idx="19">
                  <c:v>106.71643610511072</c:v>
                </c:pt>
                <c:pt idx="20">
                  <c:v>106.50090940564367</c:v>
                </c:pt>
                <c:pt idx="21">
                  <c:v>107.34643722662973</c:v>
                </c:pt>
                <c:pt idx="22">
                  <c:v>108.40602889618147</c:v>
                </c:pt>
                <c:pt idx="23">
                  <c:v>106.6013585008704</c:v>
                </c:pt>
                <c:pt idx="24">
                  <c:v>105.97574593205546</c:v>
                </c:pt>
              </c:numCache>
            </c:numRef>
          </c:val>
          <c:smooth val="0"/>
          <c:extLst>
            <c:ext xmlns:c16="http://schemas.microsoft.com/office/drawing/2014/chart" uri="{C3380CC4-5D6E-409C-BE32-E72D297353CC}">
              <c16:uniqueId val="{00000000-4384-477D-B054-9E1FE7AE967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104.73569876900797</c:v>
                </c:pt>
                <c:pt idx="2">
                  <c:v>109.05141202027518</c:v>
                </c:pt>
                <c:pt idx="3">
                  <c:v>105.47429398986242</c:v>
                </c:pt>
                <c:pt idx="4">
                  <c:v>101.05720492396814</c:v>
                </c:pt>
                <c:pt idx="5">
                  <c:v>107.55973931933383</c:v>
                </c:pt>
                <c:pt idx="6">
                  <c:v>110.73135409123825</c:v>
                </c:pt>
                <c:pt idx="7">
                  <c:v>110.34033309196234</c:v>
                </c:pt>
                <c:pt idx="8">
                  <c:v>111.23823316437364</c:v>
                </c:pt>
                <c:pt idx="9">
                  <c:v>115.84359160028966</c:v>
                </c:pt>
                <c:pt idx="10">
                  <c:v>120.5358435916003</c:v>
                </c:pt>
                <c:pt idx="11">
                  <c:v>119.75380159304851</c:v>
                </c:pt>
                <c:pt idx="12">
                  <c:v>117.95800144822593</c:v>
                </c:pt>
                <c:pt idx="13">
                  <c:v>124.61984069514844</c:v>
                </c:pt>
                <c:pt idx="14">
                  <c:v>126.83562635771179</c:v>
                </c:pt>
                <c:pt idx="15">
                  <c:v>124.05503258508328</c:v>
                </c:pt>
                <c:pt idx="16">
                  <c:v>121.91165821868211</c:v>
                </c:pt>
                <c:pt idx="17">
                  <c:v>128.11006517016654</c:v>
                </c:pt>
                <c:pt idx="18">
                  <c:v>130.99203475742215</c:v>
                </c:pt>
                <c:pt idx="19">
                  <c:v>127.97972483707458</c:v>
                </c:pt>
                <c:pt idx="20">
                  <c:v>126.24185372918176</c:v>
                </c:pt>
                <c:pt idx="21">
                  <c:v>132.93265749456916</c:v>
                </c:pt>
                <c:pt idx="22">
                  <c:v>137.24837074583635</c:v>
                </c:pt>
                <c:pt idx="23">
                  <c:v>137.17595944967417</c:v>
                </c:pt>
                <c:pt idx="24">
                  <c:v>132.33888486603911</c:v>
                </c:pt>
              </c:numCache>
            </c:numRef>
          </c:val>
          <c:smooth val="0"/>
          <c:extLst>
            <c:ext xmlns:c16="http://schemas.microsoft.com/office/drawing/2014/chart" uri="{C3380CC4-5D6E-409C-BE32-E72D297353CC}">
              <c16:uniqueId val="{00000001-4384-477D-B054-9E1FE7AE967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100.77081615828524</c:v>
                </c:pt>
                <c:pt idx="2">
                  <c:v>99.983511953833471</c:v>
                </c:pt>
                <c:pt idx="3">
                  <c:v>99.942291838417148</c:v>
                </c:pt>
                <c:pt idx="4">
                  <c:v>93.037922506183008</c:v>
                </c:pt>
                <c:pt idx="5">
                  <c:v>94.031327287716408</c:v>
                </c:pt>
                <c:pt idx="6">
                  <c:v>92.761747732893653</c:v>
                </c:pt>
                <c:pt idx="7">
                  <c:v>92.769991755976918</c:v>
                </c:pt>
                <c:pt idx="8">
                  <c:v>92.831821929101395</c:v>
                </c:pt>
                <c:pt idx="9">
                  <c:v>93.606760098928277</c:v>
                </c:pt>
                <c:pt idx="10">
                  <c:v>91.879637262984332</c:v>
                </c:pt>
                <c:pt idx="11">
                  <c:v>91.343775762572136</c:v>
                </c:pt>
                <c:pt idx="12">
                  <c:v>89.629018961253095</c:v>
                </c:pt>
                <c:pt idx="13">
                  <c:v>91.17065127782358</c:v>
                </c:pt>
                <c:pt idx="14">
                  <c:v>90.449299258037925</c:v>
                </c:pt>
                <c:pt idx="15">
                  <c:v>88.742786479802135</c:v>
                </c:pt>
                <c:pt idx="16">
                  <c:v>86.784830997526797</c:v>
                </c:pt>
                <c:pt idx="17">
                  <c:v>88.305853256389128</c:v>
                </c:pt>
                <c:pt idx="18">
                  <c:v>85.383347073371809</c:v>
                </c:pt>
                <c:pt idx="19">
                  <c:v>84.896949711459186</c:v>
                </c:pt>
                <c:pt idx="20">
                  <c:v>83.194558944765035</c:v>
                </c:pt>
                <c:pt idx="21">
                  <c:v>84.892827699917561</c:v>
                </c:pt>
                <c:pt idx="22">
                  <c:v>83.128606760098933</c:v>
                </c:pt>
                <c:pt idx="23">
                  <c:v>82.089859851607585</c:v>
                </c:pt>
                <c:pt idx="24">
                  <c:v>78.664468260511129</c:v>
                </c:pt>
              </c:numCache>
            </c:numRef>
          </c:val>
          <c:smooth val="0"/>
          <c:extLst>
            <c:ext xmlns:c16="http://schemas.microsoft.com/office/drawing/2014/chart" uri="{C3380CC4-5D6E-409C-BE32-E72D297353CC}">
              <c16:uniqueId val="{00000002-4384-477D-B054-9E1FE7AE967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384-477D-B054-9E1FE7AE9670}"/>
                </c:ext>
              </c:extLst>
            </c:dLbl>
            <c:dLbl>
              <c:idx val="1"/>
              <c:delete val="1"/>
              <c:extLst>
                <c:ext xmlns:c15="http://schemas.microsoft.com/office/drawing/2012/chart" uri="{CE6537A1-D6FC-4f65-9D91-7224C49458BB}"/>
                <c:ext xmlns:c16="http://schemas.microsoft.com/office/drawing/2014/chart" uri="{C3380CC4-5D6E-409C-BE32-E72D297353CC}">
                  <c16:uniqueId val="{00000004-4384-477D-B054-9E1FE7AE9670}"/>
                </c:ext>
              </c:extLst>
            </c:dLbl>
            <c:dLbl>
              <c:idx val="2"/>
              <c:delete val="1"/>
              <c:extLst>
                <c:ext xmlns:c15="http://schemas.microsoft.com/office/drawing/2012/chart" uri="{CE6537A1-D6FC-4f65-9D91-7224C49458BB}"/>
                <c:ext xmlns:c16="http://schemas.microsoft.com/office/drawing/2014/chart" uri="{C3380CC4-5D6E-409C-BE32-E72D297353CC}">
                  <c16:uniqueId val="{00000005-4384-477D-B054-9E1FE7AE9670}"/>
                </c:ext>
              </c:extLst>
            </c:dLbl>
            <c:dLbl>
              <c:idx val="3"/>
              <c:delete val="1"/>
              <c:extLst>
                <c:ext xmlns:c15="http://schemas.microsoft.com/office/drawing/2012/chart" uri="{CE6537A1-D6FC-4f65-9D91-7224C49458BB}"/>
                <c:ext xmlns:c16="http://schemas.microsoft.com/office/drawing/2014/chart" uri="{C3380CC4-5D6E-409C-BE32-E72D297353CC}">
                  <c16:uniqueId val="{00000006-4384-477D-B054-9E1FE7AE9670}"/>
                </c:ext>
              </c:extLst>
            </c:dLbl>
            <c:dLbl>
              <c:idx val="4"/>
              <c:delete val="1"/>
              <c:extLst>
                <c:ext xmlns:c15="http://schemas.microsoft.com/office/drawing/2012/chart" uri="{CE6537A1-D6FC-4f65-9D91-7224C49458BB}"/>
                <c:ext xmlns:c16="http://schemas.microsoft.com/office/drawing/2014/chart" uri="{C3380CC4-5D6E-409C-BE32-E72D297353CC}">
                  <c16:uniqueId val="{00000007-4384-477D-B054-9E1FE7AE9670}"/>
                </c:ext>
              </c:extLst>
            </c:dLbl>
            <c:dLbl>
              <c:idx val="5"/>
              <c:delete val="1"/>
              <c:extLst>
                <c:ext xmlns:c15="http://schemas.microsoft.com/office/drawing/2012/chart" uri="{CE6537A1-D6FC-4f65-9D91-7224C49458BB}"/>
                <c:ext xmlns:c16="http://schemas.microsoft.com/office/drawing/2014/chart" uri="{C3380CC4-5D6E-409C-BE32-E72D297353CC}">
                  <c16:uniqueId val="{00000008-4384-477D-B054-9E1FE7AE9670}"/>
                </c:ext>
              </c:extLst>
            </c:dLbl>
            <c:dLbl>
              <c:idx val="6"/>
              <c:delete val="1"/>
              <c:extLst>
                <c:ext xmlns:c15="http://schemas.microsoft.com/office/drawing/2012/chart" uri="{CE6537A1-D6FC-4f65-9D91-7224C49458BB}"/>
                <c:ext xmlns:c16="http://schemas.microsoft.com/office/drawing/2014/chart" uri="{C3380CC4-5D6E-409C-BE32-E72D297353CC}">
                  <c16:uniqueId val="{00000009-4384-477D-B054-9E1FE7AE9670}"/>
                </c:ext>
              </c:extLst>
            </c:dLbl>
            <c:dLbl>
              <c:idx val="7"/>
              <c:delete val="1"/>
              <c:extLst>
                <c:ext xmlns:c15="http://schemas.microsoft.com/office/drawing/2012/chart" uri="{CE6537A1-D6FC-4f65-9D91-7224C49458BB}"/>
                <c:ext xmlns:c16="http://schemas.microsoft.com/office/drawing/2014/chart" uri="{C3380CC4-5D6E-409C-BE32-E72D297353CC}">
                  <c16:uniqueId val="{0000000A-4384-477D-B054-9E1FE7AE9670}"/>
                </c:ext>
              </c:extLst>
            </c:dLbl>
            <c:dLbl>
              <c:idx val="8"/>
              <c:delete val="1"/>
              <c:extLst>
                <c:ext xmlns:c15="http://schemas.microsoft.com/office/drawing/2012/chart" uri="{CE6537A1-D6FC-4f65-9D91-7224C49458BB}"/>
                <c:ext xmlns:c16="http://schemas.microsoft.com/office/drawing/2014/chart" uri="{C3380CC4-5D6E-409C-BE32-E72D297353CC}">
                  <c16:uniqueId val="{0000000B-4384-477D-B054-9E1FE7AE9670}"/>
                </c:ext>
              </c:extLst>
            </c:dLbl>
            <c:dLbl>
              <c:idx val="9"/>
              <c:delete val="1"/>
              <c:extLst>
                <c:ext xmlns:c15="http://schemas.microsoft.com/office/drawing/2012/chart" uri="{CE6537A1-D6FC-4f65-9D91-7224C49458BB}"/>
                <c:ext xmlns:c16="http://schemas.microsoft.com/office/drawing/2014/chart" uri="{C3380CC4-5D6E-409C-BE32-E72D297353CC}">
                  <c16:uniqueId val="{0000000C-4384-477D-B054-9E1FE7AE9670}"/>
                </c:ext>
              </c:extLst>
            </c:dLbl>
            <c:dLbl>
              <c:idx val="10"/>
              <c:delete val="1"/>
              <c:extLst>
                <c:ext xmlns:c15="http://schemas.microsoft.com/office/drawing/2012/chart" uri="{CE6537A1-D6FC-4f65-9D91-7224C49458BB}"/>
                <c:ext xmlns:c16="http://schemas.microsoft.com/office/drawing/2014/chart" uri="{C3380CC4-5D6E-409C-BE32-E72D297353CC}">
                  <c16:uniqueId val="{0000000D-4384-477D-B054-9E1FE7AE9670}"/>
                </c:ext>
              </c:extLst>
            </c:dLbl>
            <c:dLbl>
              <c:idx val="11"/>
              <c:delete val="1"/>
              <c:extLst>
                <c:ext xmlns:c15="http://schemas.microsoft.com/office/drawing/2012/chart" uri="{CE6537A1-D6FC-4f65-9D91-7224C49458BB}"/>
                <c:ext xmlns:c16="http://schemas.microsoft.com/office/drawing/2014/chart" uri="{C3380CC4-5D6E-409C-BE32-E72D297353CC}">
                  <c16:uniqueId val="{0000000E-4384-477D-B054-9E1FE7AE9670}"/>
                </c:ext>
              </c:extLst>
            </c:dLbl>
            <c:dLbl>
              <c:idx val="12"/>
              <c:delete val="1"/>
              <c:extLst>
                <c:ext xmlns:c15="http://schemas.microsoft.com/office/drawing/2012/chart" uri="{CE6537A1-D6FC-4f65-9D91-7224C49458BB}"/>
                <c:ext xmlns:c16="http://schemas.microsoft.com/office/drawing/2014/chart" uri="{C3380CC4-5D6E-409C-BE32-E72D297353CC}">
                  <c16:uniqueId val="{0000000F-4384-477D-B054-9E1FE7AE967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384-477D-B054-9E1FE7AE9670}"/>
                </c:ext>
              </c:extLst>
            </c:dLbl>
            <c:dLbl>
              <c:idx val="14"/>
              <c:delete val="1"/>
              <c:extLst>
                <c:ext xmlns:c15="http://schemas.microsoft.com/office/drawing/2012/chart" uri="{CE6537A1-D6FC-4f65-9D91-7224C49458BB}"/>
                <c:ext xmlns:c16="http://schemas.microsoft.com/office/drawing/2014/chart" uri="{C3380CC4-5D6E-409C-BE32-E72D297353CC}">
                  <c16:uniqueId val="{00000011-4384-477D-B054-9E1FE7AE9670}"/>
                </c:ext>
              </c:extLst>
            </c:dLbl>
            <c:dLbl>
              <c:idx val="15"/>
              <c:delete val="1"/>
              <c:extLst>
                <c:ext xmlns:c15="http://schemas.microsoft.com/office/drawing/2012/chart" uri="{CE6537A1-D6FC-4f65-9D91-7224C49458BB}"/>
                <c:ext xmlns:c16="http://schemas.microsoft.com/office/drawing/2014/chart" uri="{C3380CC4-5D6E-409C-BE32-E72D297353CC}">
                  <c16:uniqueId val="{00000012-4384-477D-B054-9E1FE7AE9670}"/>
                </c:ext>
              </c:extLst>
            </c:dLbl>
            <c:dLbl>
              <c:idx val="16"/>
              <c:delete val="1"/>
              <c:extLst>
                <c:ext xmlns:c15="http://schemas.microsoft.com/office/drawing/2012/chart" uri="{CE6537A1-D6FC-4f65-9D91-7224C49458BB}"/>
                <c:ext xmlns:c16="http://schemas.microsoft.com/office/drawing/2014/chart" uri="{C3380CC4-5D6E-409C-BE32-E72D297353CC}">
                  <c16:uniqueId val="{00000013-4384-477D-B054-9E1FE7AE9670}"/>
                </c:ext>
              </c:extLst>
            </c:dLbl>
            <c:dLbl>
              <c:idx val="17"/>
              <c:delete val="1"/>
              <c:extLst>
                <c:ext xmlns:c15="http://schemas.microsoft.com/office/drawing/2012/chart" uri="{CE6537A1-D6FC-4f65-9D91-7224C49458BB}"/>
                <c:ext xmlns:c16="http://schemas.microsoft.com/office/drawing/2014/chart" uri="{C3380CC4-5D6E-409C-BE32-E72D297353CC}">
                  <c16:uniqueId val="{00000014-4384-477D-B054-9E1FE7AE9670}"/>
                </c:ext>
              </c:extLst>
            </c:dLbl>
            <c:dLbl>
              <c:idx val="18"/>
              <c:delete val="1"/>
              <c:extLst>
                <c:ext xmlns:c15="http://schemas.microsoft.com/office/drawing/2012/chart" uri="{CE6537A1-D6FC-4f65-9D91-7224C49458BB}"/>
                <c:ext xmlns:c16="http://schemas.microsoft.com/office/drawing/2014/chart" uri="{C3380CC4-5D6E-409C-BE32-E72D297353CC}">
                  <c16:uniqueId val="{00000015-4384-477D-B054-9E1FE7AE9670}"/>
                </c:ext>
              </c:extLst>
            </c:dLbl>
            <c:dLbl>
              <c:idx val="19"/>
              <c:delete val="1"/>
              <c:extLst>
                <c:ext xmlns:c15="http://schemas.microsoft.com/office/drawing/2012/chart" uri="{CE6537A1-D6FC-4f65-9D91-7224C49458BB}"/>
                <c:ext xmlns:c16="http://schemas.microsoft.com/office/drawing/2014/chart" uri="{C3380CC4-5D6E-409C-BE32-E72D297353CC}">
                  <c16:uniqueId val="{00000016-4384-477D-B054-9E1FE7AE9670}"/>
                </c:ext>
              </c:extLst>
            </c:dLbl>
            <c:dLbl>
              <c:idx val="20"/>
              <c:delete val="1"/>
              <c:extLst>
                <c:ext xmlns:c15="http://schemas.microsoft.com/office/drawing/2012/chart" uri="{CE6537A1-D6FC-4f65-9D91-7224C49458BB}"/>
                <c:ext xmlns:c16="http://schemas.microsoft.com/office/drawing/2014/chart" uri="{C3380CC4-5D6E-409C-BE32-E72D297353CC}">
                  <c16:uniqueId val="{00000017-4384-477D-B054-9E1FE7AE9670}"/>
                </c:ext>
              </c:extLst>
            </c:dLbl>
            <c:dLbl>
              <c:idx val="21"/>
              <c:delete val="1"/>
              <c:extLst>
                <c:ext xmlns:c15="http://schemas.microsoft.com/office/drawing/2012/chart" uri="{CE6537A1-D6FC-4f65-9D91-7224C49458BB}"/>
                <c:ext xmlns:c16="http://schemas.microsoft.com/office/drawing/2014/chart" uri="{C3380CC4-5D6E-409C-BE32-E72D297353CC}">
                  <c16:uniqueId val="{00000018-4384-477D-B054-9E1FE7AE9670}"/>
                </c:ext>
              </c:extLst>
            </c:dLbl>
            <c:dLbl>
              <c:idx val="22"/>
              <c:delete val="1"/>
              <c:extLst>
                <c:ext xmlns:c15="http://schemas.microsoft.com/office/drawing/2012/chart" uri="{CE6537A1-D6FC-4f65-9D91-7224C49458BB}"/>
                <c:ext xmlns:c16="http://schemas.microsoft.com/office/drawing/2014/chart" uri="{C3380CC4-5D6E-409C-BE32-E72D297353CC}">
                  <c16:uniqueId val="{00000019-4384-477D-B054-9E1FE7AE9670}"/>
                </c:ext>
              </c:extLst>
            </c:dLbl>
            <c:dLbl>
              <c:idx val="23"/>
              <c:delete val="1"/>
              <c:extLst>
                <c:ext xmlns:c15="http://schemas.microsoft.com/office/drawing/2012/chart" uri="{CE6537A1-D6FC-4f65-9D91-7224C49458BB}"/>
                <c:ext xmlns:c16="http://schemas.microsoft.com/office/drawing/2014/chart" uri="{C3380CC4-5D6E-409C-BE32-E72D297353CC}">
                  <c16:uniqueId val="{0000001A-4384-477D-B054-9E1FE7AE9670}"/>
                </c:ext>
              </c:extLst>
            </c:dLbl>
            <c:dLbl>
              <c:idx val="24"/>
              <c:delete val="1"/>
              <c:extLst>
                <c:ext xmlns:c15="http://schemas.microsoft.com/office/drawing/2012/chart" uri="{CE6537A1-D6FC-4f65-9D91-7224C49458BB}"/>
                <c:ext xmlns:c16="http://schemas.microsoft.com/office/drawing/2014/chart" uri="{C3380CC4-5D6E-409C-BE32-E72D297353CC}">
                  <c16:uniqueId val="{0000001B-4384-477D-B054-9E1FE7AE967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384-477D-B054-9E1FE7AE967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Cottbus (035)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217334</v>
      </c>
      <c r="F11" s="238">
        <v>218617</v>
      </c>
      <c r="G11" s="238">
        <v>222318</v>
      </c>
      <c r="H11" s="238">
        <v>220145</v>
      </c>
      <c r="I11" s="265">
        <v>218411</v>
      </c>
      <c r="J11" s="263">
        <v>-1077</v>
      </c>
      <c r="K11" s="266">
        <v>-0.49310703215497387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14.334618605464401</v>
      </c>
      <c r="E13" s="115">
        <v>31154</v>
      </c>
      <c r="F13" s="114">
        <v>31196</v>
      </c>
      <c r="G13" s="114">
        <v>32055</v>
      </c>
      <c r="H13" s="114">
        <v>32425</v>
      </c>
      <c r="I13" s="140">
        <v>31161</v>
      </c>
      <c r="J13" s="115">
        <v>-7</v>
      </c>
      <c r="K13" s="116">
        <v>-2.2463977407657008E-2</v>
      </c>
    </row>
    <row r="14" spans="1:255" ht="14.1" customHeight="1" x14ac:dyDescent="0.2">
      <c r="A14" s="306" t="s">
        <v>230</v>
      </c>
      <c r="B14" s="307"/>
      <c r="C14" s="308"/>
      <c r="D14" s="113">
        <v>63.465449492486222</v>
      </c>
      <c r="E14" s="115">
        <v>137932</v>
      </c>
      <c r="F14" s="114">
        <v>139030</v>
      </c>
      <c r="G14" s="114">
        <v>141725</v>
      </c>
      <c r="H14" s="114">
        <v>139871</v>
      </c>
      <c r="I14" s="140">
        <v>139546</v>
      </c>
      <c r="J14" s="115">
        <v>-1614</v>
      </c>
      <c r="K14" s="116">
        <v>-1.1566078569073996</v>
      </c>
    </row>
    <row r="15" spans="1:255" ht="14.1" customHeight="1" x14ac:dyDescent="0.2">
      <c r="A15" s="306" t="s">
        <v>231</v>
      </c>
      <c r="B15" s="307"/>
      <c r="C15" s="308"/>
      <c r="D15" s="113">
        <v>11.485547590344815</v>
      </c>
      <c r="E15" s="115">
        <v>24962</v>
      </c>
      <c r="F15" s="114">
        <v>25040</v>
      </c>
      <c r="G15" s="114">
        <v>25217</v>
      </c>
      <c r="H15" s="114">
        <v>24864</v>
      </c>
      <c r="I15" s="140">
        <v>24700</v>
      </c>
      <c r="J15" s="115">
        <v>262</v>
      </c>
      <c r="K15" s="116">
        <v>1.0607287449392713</v>
      </c>
    </row>
    <row r="16" spans="1:255" ht="14.1" customHeight="1" x14ac:dyDescent="0.2">
      <c r="A16" s="306" t="s">
        <v>232</v>
      </c>
      <c r="B16" s="307"/>
      <c r="C16" s="308"/>
      <c r="D16" s="113">
        <v>10.159017917122954</v>
      </c>
      <c r="E16" s="115">
        <v>22079</v>
      </c>
      <c r="F16" s="114">
        <v>22134</v>
      </c>
      <c r="G16" s="114">
        <v>22102</v>
      </c>
      <c r="H16" s="114">
        <v>21768</v>
      </c>
      <c r="I16" s="140">
        <v>21782</v>
      </c>
      <c r="J16" s="115">
        <v>297</v>
      </c>
      <c r="K16" s="116">
        <v>1.3635111560003672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1.707510099662271</v>
      </c>
      <c r="E18" s="115">
        <v>3711</v>
      </c>
      <c r="F18" s="114">
        <v>3652</v>
      </c>
      <c r="G18" s="114">
        <v>4138</v>
      </c>
      <c r="H18" s="114">
        <v>4603</v>
      </c>
      <c r="I18" s="140">
        <v>3795</v>
      </c>
      <c r="J18" s="115">
        <v>-84</v>
      </c>
      <c r="K18" s="116">
        <v>-2.2134387351778657</v>
      </c>
    </row>
    <row r="19" spans="1:255" ht="14.1" customHeight="1" x14ac:dyDescent="0.2">
      <c r="A19" s="306" t="s">
        <v>235</v>
      </c>
      <c r="B19" s="307" t="s">
        <v>236</v>
      </c>
      <c r="C19" s="308"/>
      <c r="D19" s="113">
        <v>0.74677685037775954</v>
      </c>
      <c r="E19" s="115">
        <v>1623</v>
      </c>
      <c r="F19" s="114">
        <v>1570</v>
      </c>
      <c r="G19" s="114">
        <v>2028</v>
      </c>
      <c r="H19" s="114">
        <v>2492</v>
      </c>
      <c r="I19" s="140">
        <v>1670</v>
      </c>
      <c r="J19" s="115">
        <v>-47</v>
      </c>
      <c r="K19" s="116">
        <v>-2.8143712574850301</v>
      </c>
    </row>
    <row r="20" spans="1:255" ht="14.1" customHeight="1" x14ac:dyDescent="0.2">
      <c r="A20" s="306">
        <v>12</v>
      </c>
      <c r="B20" s="307" t="s">
        <v>237</v>
      </c>
      <c r="C20" s="308"/>
      <c r="D20" s="113">
        <v>0.91564136306330346</v>
      </c>
      <c r="E20" s="115">
        <v>1990</v>
      </c>
      <c r="F20" s="114">
        <v>1905</v>
      </c>
      <c r="G20" s="114">
        <v>2062</v>
      </c>
      <c r="H20" s="114">
        <v>2026</v>
      </c>
      <c r="I20" s="140">
        <v>1972</v>
      </c>
      <c r="J20" s="115">
        <v>18</v>
      </c>
      <c r="K20" s="116">
        <v>0.91277890466531442</v>
      </c>
    </row>
    <row r="21" spans="1:255" ht="14.1" customHeight="1" x14ac:dyDescent="0.2">
      <c r="A21" s="306">
        <v>21</v>
      </c>
      <c r="B21" s="307" t="s">
        <v>238</v>
      </c>
      <c r="C21" s="308"/>
      <c r="D21" s="113">
        <v>1.2837383934405109</v>
      </c>
      <c r="E21" s="115">
        <v>2790</v>
      </c>
      <c r="F21" s="114">
        <v>2770</v>
      </c>
      <c r="G21" s="114">
        <v>2810</v>
      </c>
      <c r="H21" s="114">
        <v>2817</v>
      </c>
      <c r="I21" s="140">
        <v>2827</v>
      </c>
      <c r="J21" s="115">
        <v>-37</v>
      </c>
      <c r="K21" s="116">
        <v>-1.3088079235939158</v>
      </c>
    </row>
    <row r="22" spans="1:255" ht="14.1" customHeight="1" x14ac:dyDescent="0.2">
      <c r="A22" s="306">
        <v>22</v>
      </c>
      <c r="B22" s="307" t="s">
        <v>239</v>
      </c>
      <c r="C22" s="308"/>
      <c r="D22" s="113">
        <v>1.6619580921530916</v>
      </c>
      <c r="E22" s="115">
        <v>3612</v>
      </c>
      <c r="F22" s="114">
        <v>3691</v>
      </c>
      <c r="G22" s="114">
        <v>3849</v>
      </c>
      <c r="H22" s="114">
        <v>3839</v>
      </c>
      <c r="I22" s="140">
        <v>4014</v>
      </c>
      <c r="J22" s="115">
        <v>-402</v>
      </c>
      <c r="K22" s="116">
        <v>-10.014947683109119</v>
      </c>
    </row>
    <row r="23" spans="1:255" ht="14.1" customHeight="1" x14ac:dyDescent="0.2">
      <c r="A23" s="306">
        <v>23</v>
      </c>
      <c r="B23" s="307" t="s">
        <v>240</v>
      </c>
      <c r="C23" s="308"/>
      <c r="D23" s="113">
        <v>0.52039717669577701</v>
      </c>
      <c r="E23" s="115">
        <v>1131</v>
      </c>
      <c r="F23" s="114">
        <v>1173</v>
      </c>
      <c r="G23" s="114">
        <v>1167</v>
      </c>
      <c r="H23" s="114">
        <v>1125</v>
      </c>
      <c r="I23" s="140">
        <v>1108</v>
      </c>
      <c r="J23" s="115">
        <v>23</v>
      </c>
      <c r="K23" s="116">
        <v>2.0758122743682312</v>
      </c>
    </row>
    <row r="24" spans="1:255" ht="14.1" customHeight="1" x14ac:dyDescent="0.2">
      <c r="A24" s="306">
        <v>24</v>
      </c>
      <c r="B24" s="307" t="s">
        <v>241</v>
      </c>
      <c r="C24" s="308"/>
      <c r="D24" s="113">
        <v>3.2700819936135166</v>
      </c>
      <c r="E24" s="115">
        <v>7107</v>
      </c>
      <c r="F24" s="114">
        <v>7266</v>
      </c>
      <c r="G24" s="114">
        <v>7405</v>
      </c>
      <c r="H24" s="114">
        <v>7353</v>
      </c>
      <c r="I24" s="140">
        <v>7417</v>
      </c>
      <c r="J24" s="115">
        <v>-310</v>
      </c>
      <c r="K24" s="116">
        <v>-4.1795874342726167</v>
      </c>
    </row>
    <row r="25" spans="1:255" ht="14.1" customHeight="1" x14ac:dyDescent="0.2">
      <c r="A25" s="306">
        <v>25</v>
      </c>
      <c r="B25" s="307" t="s">
        <v>242</v>
      </c>
      <c r="C25" s="308"/>
      <c r="D25" s="113">
        <v>5.3613332474440263</v>
      </c>
      <c r="E25" s="115">
        <v>11652</v>
      </c>
      <c r="F25" s="114">
        <v>11718</v>
      </c>
      <c r="G25" s="114">
        <v>11823</v>
      </c>
      <c r="H25" s="114">
        <v>11672</v>
      </c>
      <c r="I25" s="140">
        <v>11771</v>
      </c>
      <c r="J25" s="115">
        <v>-119</v>
      </c>
      <c r="K25" s="116">
        <v>-1.010959136861779</v>
      </c>
    </row>
    <row r="26" spans="1:255" ht="14.1" customHeight="1" x14ac:dyDescent="0.2">
      <c r="A26" s="306">
        <v>26</v>
      </c>
      <c r="B26" s="307" t="s">
        <v>243</v>
      </c>
      <c r="C26" s="308"/>
      <c r="D26" s="113">
        <v>3.4578114791058923</v>
      </c>
      <c r="E26" s="115">
        <v>7515</v>
      </c>
      <c r="F26" s="114">
        <v>7639</v>
      </c>
      <c r="G26" s="114">
        <v>7716</v>
      </c>
      <c r="H26" s="114">
        <v>7476</v>
      </c>
      <c r="I26" s="140">
        <v>7481</v>
      </c>
      <c r="J26" s="115">
        <v>34</v>
      </c>
      <c r="K26" s="116">
        <v>0.45448469455955087</v>
      </c>
    </row>
    <row r="27" spans="1:255" ht="14.1" customHeight="1" x14ac:dyDescent="0.2">
      <c r="A27" s="306">
        <v>27</v>
      </c>
      <c r="B27" s="307" t="s">
        <v>244</v>
      </c>
      <c r="C27" s="308"/>
      <c r="D27" s="113">
        <v>2.3392566280471532</v>
      </c>
      <c r="E27" s="115">
        <v>5084</v>
      </c>
      <c r="F27" s="114">
        <v>5106</v>
      </c>
      <c r="G27" s="114">
        <v>5143</v>
      </c>
      <c r="H27" s="114">
        <v>5106</v>
      </c>
      <c r="I27" s="140">
        <v>5097</v>
      </c>
      <c r="J27" s="115">
        <v>-13</v>
      </c>
      <c r="K27" s="116">
        <v>-0.25505199136747109</v>
      </c>
    </row>
    <row r="28" spans="1:255" ht="14.1" customHeight="1" x14ac:dyDescent="0.2">
      <c r="A28" s="306">
        <v>28</v>
      </c>
      <c r="B28" s="307" t="s">
        <v>245</v>
      </c>
      <c r="C28" s="308"/>
      <c r="D28" s="113">
        <v>0.27699301535884857</v>
      </c>
      <c r="E28" s="115">
        <v>602</v>
      </c>
      <c r="F28" s="114">
        <v>594</v>
      </c>
      <c r="G28" s="114">
        <v>610</v>
      </c>
      <c r="H28" s="114">
        <v>604</v>
      </c>
      <c r="I28" s="140">
        <v>613</v>
      </c>
      <c r="J28" s="115">
        <v>-11</v>
      </c>
      <c r="K28" s="116">
        <v>-1.7944535073409462</v>
      </c>
    </row>
    <row r="29" spans="1:255" ht="14.1" customHeight="1" x14ac:dyDescent="0.2">
      <c r="A29" s="306">
        <v>29</v>
      </c>
      <c r="B29" s="307" t="s">
        <v>246</v>
      </c>
      <c r="C29" s="308"/>
      <c r="D29" s="113">
        <v>2.519624172931985</v>
      </c>
      <c r="E29" s="115">
        <v>5476</v>
      </c>
      <c r="F29" s="114">
        <v>5681</v>
      </c>
      <c r="G29" s="114">
        <v>5817</v>
      </c>
      <c r="H29" s="114">
        <v>5731</v>
      </c>
      <c r="I29" s="140">
        <v>5622</v>
      </c>
      <c r="J29" s="115">
        <v>-146</v>
      </c>
      <c r="K29" s="116">
        <v>-2.5969405905371752</v>
      </c>
    </row>
    <row r="30" spans="1:255" ht="14.1" customHeight="1" x14ac:dyDescent="0.2">
      <c r="A30" s="306" t="s">
        <v>247</v>
      </c>
      <c r="B30" s="307" t="s">
        <v>248</v>
      </c>
      <c r="C30" s="308"/>
      <c r="D30" s="113">
        <v>0.90321808828807271</v>
      </c>
      <c r="E30" s="115">
        <v>1963</v>
      </c>
      <c r="F30" s="114">
        <v>2051</v>
      </c>
      <c r="G30" s="114">
        <v>2073</v>
      </c>
      <c r="H30" s="114">
        <v>2025</v>
      </c>
      <c r="I30" s="140">
        <v>2031</v>
      </c>
      <c r="J30" s="115">
        <v>-68</v>
      </c>
      <c r="K30" s="116">
        <v>-3.348104382077794</v>
      </c>
    </row>
    <row r="31" spans="1:255" ht="14.1" customHeight="1" x14ac:dyDescent="0.2">
      <c r="A31" s="306" t="s">
        <v>249</v>
      </c>
      <c r="B31" s="307" t="s">
        <v>250</v>
      </c>
      <c r="C31" s="308"/>
      <c r="D31" s="113">
        <v>1.605363173732596</v>
      </c>
      <c r="E31" s="115">
        <v>3489</v>
      </c>
      <c r="F31" s="114">
        <v>3607</v>
      </c>
      <c r="G31" s="114">
        <v>3720</v>
      </c>
      <c r="H31" s="114">
        <v>3687</v>
      </c>
      <c r="I31" s="140">
        <v>3570</v>
      </c>
      <c r="J31" s="115">
        <v>-81</v>
      </c>
      <c r="K31" s="116">
        <v>-2.26890756302521</v>
      </c>
    </row>
    <row r="32" spans="1:255" ht="14.1" customHeight="1" x14ac:dyDescent="0.2">
      <c r="A32" s="306">
        <v>31</v>
      </c>
      <c r="B32" s="307" t="s">
        <v>251</v>
      </c>
      <c r="C32" s="308"/>
      <c r="D32" s="113">
        <v>0.99294173944251707</v>
      </c>
      <c r="E32" s="115">
        <v>2158</v>
      </c>
      <c r="F32" s="114">
        <v>2157</v>
      </c>
      <c r="G32" s="114">
        <v>2155</v>
      </c>
      <c r="H32" s="114">
        <v>2079</v>
      </c>
      <c r="I32" s="140">
        <v>2029</v>
      </c>
      <c r="J32" s="115">
        <v>129</v>
      </c>
      <c r="K32" s="116">
        <v>6.3578117299162145</v>
      </c>
    </row>
    <row r="33" spans="1:11" ht="14.1" customHeight="1" x14ac:dyDescent="0.2">
      <c r="A33" s="306">
        <v>32</v>
      </c>
      <c r="B33" s="307" t="s">
        <v>252</v>
      </c>
      <c r="C33" s="308"/>
      <c r="D33" s="113">
        <v>3.1499903374529525</v>
      </c>
      <c r="E33" s="115">
        <v>6846</v>
      </c>
      <c r="F33" s="114">
        <v>6777</v>
      </c>
      <c r="G33" s="114">
        <v>6935</v>
      </c>
      <c r="H33" s="114">
        <v>6801</v>
      </c>
      <c r="I33" s="140">
        <v>6649</v>
      </c>
      <c r="J33" s="115">
        <v>197</v>
      </c>
      <c r="K33" s="116">
        <v>2.9628515566250564</v>
      </c>
    </row>
    <row r="34" spans="1:11" ht="14.1" customHeight="1" x14ac:dyDescent="0.2">
      <c r="A34" s="306">
        <v>33</v>
      </c>
      <c r="B34" s="307" t="s">
        <v>253</v>
      </c>
      <c r="C34" s="308"/>
      <c r="D34" s="113">
        <v>1.3513762227723227</v>
      </c>
      <c r="E34" s="115">
        <v>2937</v>
      </c>
      <c r="F34" s="114">
        <v>2927</v>
      </c>
      <c r="G34" s="114">
        <v>3056</v>
      </c>
      <c r="H34" s="114">
        <v>3045</v>
      </c>
      <c r="I34" s="140">
        <v>2974</v>
      </c>
      <c r="J34" s="115">
        <v>-37</v>
      </c>
      <c r="K34" s="116">
        <v>-1.2441156691324815</v>
      </c>
    </row>
    <row r="35" spans="1:11" ht="14.1" customHeight="1" x14ac:dyDescent="0.2">
      <c r="A35" s="306">
        <v>34</v>
      </c>
      <c r="B35" s="307" t="s">
        <v>254</v>
      </c>
      <c r="C35" s="308"/>
      <c r="D35" s="113">
        <v>3.0252974684126737</v>
      </c>
      <c r="E35" s="115">
        <v>6575</v>
      </c>
      <c r="F35" s="114">
        <v>6511</v>
      </c>
      <c r="G35" s="114">
        <v>6621</v>
      </c>
      <c r="H35" s="114">
        <v>6585</v>
      </c>
      <c r="I35" s="140">
        <v>6472</v>
      </c>
      <c r="J35" s="115">
        <v>103</v>
      </c>
      <c r="K35" s="116">
        <v>1.5914709517923362</v>
      </c>
    </row>
    <row r="36" spans="1:11" ht="14.1" customHeight="1" x14ac:dyDescent="0.2">
      <c r="A36" s="306">
        <v>41</v>
      </c>
      <c r="B36" s="307" t="s">
        <v>255</v>
      </c>
      <c r="C36" s="308"/>
      <c r="D36" s="113">
        <v>0.80797298167797027</v>
      </c>
      <c r="E36" s="115">
        <v>1756</v>
      </c>
      <c r="F36" s="114">
        <v>1791</v>
      </c>
      <c r="G36" s="114">
        <v>1785</v>
      </c>
      <c r="H36" s="114">
        <v>1748</v>
      </c>
      <c r="I36" s="140">
        <v>1756</v>
      </c>
      <c r="J36" s="115">
        <v>0</v>
      </c>
      <c r="K36" s="116">
        <v>0</v>
      </c>
    </row>
    <row r="37" spans="1:11" ht="14.1" customHeight="1" x14ac:dyDescent="0.2">
      <c r="A37" s="306">
        <v>42</v>
      </c>
      <c r="B37" s="307" t="s">
        <v>256</v>
      </c>
      <c r="C37" s="308"/>
      <c r="D37" s="113">
        <v>0.18680924291643278</v>
      </c>
      <c r="E37" s="115">
        <v>406</v>
      </c>
      <c r="F37" s="114">
        <v>406</v>
      </c>
      <c r="G37" s="114">
        <v>411</v>
      </c>
      <c r="H37" s="114">
        <v>406</v>
      </c>
      <c r="I37" s="140">
        <v>412</v>
      </c>
      <c r="J37" s="115">
        <v>-6</v>
      </c>
      <c r="K37" s="116">
        <v>-1.4563106796116505</v>
      </c>
    </row>
    <row r="38" spans="1:11" ht="14.1" customHeight="1" x14ac:dyDescent="0.2">
      <c r="A38" s="306">
        <v>43</v>
      </c>
      <c r="B38" s="307" t="s">
        <v>257</v>
      </c>
      <c r="C38" s="308"/>
      <c r="D38" s="113">
        <v>1.0122668335373204</v>
      </c>
      <c r="E38" s="115">
        <v>2200</v>
      </c>
      <c r="F38" s="114">
        <v>2137</v>
      </c>
      <c r="G38" s="114">
        <v>2123</v>
      </c>
      <c r="H38" s="114">
        <v>2036</v>
      </c>
      <c r="I38" s="140">
        <v>2024</v>
      </c>
      <c r="J38" s="115">
        <v>176</v>
      </c>
      <c r="K38" s="116">
        <v>8.695652173913043</v>
      </c>
    </row>
    <row r="39" spans="1:11" ht="14.1" customHeight="1" x14ac:dyDescent="0.2">
      <c r="A39" s="306">
        <v>51</v>
      </c>
      <c r="B39" s="307" t="s">
        <v>258</v>
      </c>
      <c r="C39" s="308"/>
      <c r="D39" s="113">
        <v>6.988782242999255</v>
      </c>
      <c r="E39" s="115">
        <v>15189</v>
      </c>
      <c r="F39" s="114">
        <v>15404</v>
      </c>
      <c r="G39" s="114">
        <v>15904</v>
      </c>
      <c r="H39" s="114">
        <v>15658</v>
      </c>
      <c r="I39" s="140">
        <v>15662</v>
      </c>
      <c r="J39" s="115">
        <v>-473</v>
      </c>
      <c r="K39" s="116">
        <v>-3.0200485250925806</v>
      </c>
    </row>
    <row r="40" spans="1:11" ht="14.1" customHeight="1" x14ac:dyDescent="0.2">
      <c r="A40" s="306" t="s">
        <v>259</v>
      </c>
      <c r="B40" s="307" t="s">
        <v>260</v>
      </c>
      <c r="C40" s="308"/>
      <c r="D40" s="113">
        <v>4.9131751129597765</v>
      </c>
      <c r="E40" s="115">
        <v>10678</v>
      </c>
      <c r="F40" s="114">
        <v>10798</v>
      </c>
      <c r="G40" s="114">
        <v>10786</v>
      </c>
      <c r="H40" s="114">
        <v>10654</v>
      </c>
      <c r="I40" s="140">
        <v>10576</v>
      </c>
      <c r="J40" s="115">
        <v>102</v>
      </c>
      <c r="K40" s="116">
        <v>0.96444780635400906</v>
      </c>
    </row>
    <row r="41" spans="1:11" ht="14.1" customHeight="1" x14ac:dyDescent="0.2">
      <c r="A41" s="306"/>
      <c r="B41" s="307" t="s">
        <v>261</v>
      </c>
      <c r="C41" s="308"/>
      <c r="D41" s="113">
        <v>3.5645596179152825</v>
      </c>
      <c r="E41" s="115">
        <v>7747</v>
      </c>
      <c r="F41" s="114">
        <v>7777</v>
      </c>
      <c r="G41" s="114">
        <v>7925</v>
      </c>
      <c r="H41" s="114">
        <v>7841</v>
      </c>
      <c r="I41" s="140">
        <v>7801</v>
      </c>
      <c r="J41" s="115">
        <v>-54</v>
      </c>
      <c r="K41" s="116">
        <v>-0.69221894628893732</v>
      </c>
    </row>
    <row r="42" spans="1:11" ht="14.1" customHeight="1" x14ac:dyDescent="0.2">
      <c r="A42" s="306">
        <v>52</v>
      </c>
      <c r="B42" s="307" t="s">
        <v>262</v>
      </c>
      <c r="C42" s="308"/>
      <c r="D42" s="113">
        <v>5.3065788141754169</v>
      </c>
      <c r="E42" s="115">
        <v>11533</v>
      </c>
      <c r="F42" s="114">
        <v>11541</v>
      </c>
      <c r="G42" s="114">
        <v>11708</v>
      </c>
      <c r="H42" s="114">
        <v>11701</v>
      </c>
      <c r="I42" s="140">
        <v>11619</v>
      </c>
      <c r="J42" s="115">
        <v>-86</v>
      </c>
      <c r="K42" s="116">
        <v>-0.74016696789740943</v>
      </c>
    </row>
    <row r="43" spans="1:11" ht="14.1" customHeight="1" x14ac:dyDescent="0.2">
      <c r="A43" s="306" t="s">
        <v>263</v>
      </c>
      <c r="B43" s="307" t="s">
        <v>264</v>
      </c>
      <c r="C43" s="308"/>
      <c r="D43" s="113">
        <v>3.8719206382802507</v>
      </c>
      <c r="E43" s="115">
        <v>8415</v>
      </c>
      <c r="F43" s="114">
        <v>8465</v>
      </c>
      <c r="G43" s="114">
        <v>8545</v>
      </c>
      <c r="H43" s="114">
        <v>8556</v>
      </c>
      <c r="I43" s="140">
        <v>8528</v>
      </c>
      <c r="J43" s="115">
        <v>-113</v>
      </c>
      <c r="K43" s="116">
        <v>-1.3250469043151969</v>
      </c>
    </row>
    <row r="44" spans="1:11" ht="14.1" customHeight="1" x14ac:dyDescent="0.2">
      <c r="A44" s="306">
        <v>53</v>
      </c>
      <c r="B44" s="307" t="s">
        <v>265</v>
      </c>
      <c r="C44" s="308"/>
      <c r="D44" s="113">
        <v>1.5101180671224934</v>
      </c>
      <c r="E44" s="115">
        <v>3282</v>
      </c>
      <c r="F44" s="114">
        <v>3222</v>
      </c>
      <c r="G44" s="114">
        <v>4245</v>
      </c>
      <c r="H44" s="114">
        <v>4311</v>
      </c>
      <c r="I44" s="140">
        <v>4266</v>
      </c>
      <c r="J44" s="115">
        <v>-984</v>
      </c>
      <c r="K44" s="116">
        <v>-23.066104078762308</v>
      </c>
    </row>
    <row r="45" spans="1:11" ht="14.1" customHeight="1" x14ac:dyDescent="0.2">
      <c r="A45" s="306" t="s">
        <v>266</v>
      </c>
      <c r="B45" s="307" t="s">
        <v>267</v>
      </c>
      <c r="C45" s="308"/>
      <c r="D45" s="113">
        <v>1.4190140521041346</v>
      </c>
      <c r="E45" s="115">
        <v>3084</v>
      </c>
      <c r="F45" s="114">
        <v>3026</v>
      </c>
      <c r="G45" s="114">
        <v>4055</v>
      </c>
      <c r="H45" s="114">
        <v>4112</v>
      </c>
      <c r="I45" s="140">
        <v>4069</v>
      </c>
      <c r="J45" s="115">
        <v>-985</v>
      </c>
      <c r="K45" s="116">
        <v>-24.207421971000247</v>
      </c>
    </row>
    <row r="46" spans="1:11" ht="14.1" customHeight="1" x14ac:dyDescent="0.2">
      <c r="A46" s="306">
        <v>54</v>
      </c>
      <c r="B46" s="307" t="s">
        <v>268</v>
      </c>
      <c r="C46" s="308"/>
      <c r="D46" s="113">
        <v>2.714715599031905</v>
      </c>
      <c r="E46" s="115">
        <v>5900</v>
      </c>
      <c r="F46" s="114">
        <v>5923</v>
      </c>
      <c r="G46" s="114">
        <v>5803</v>
      </c>
      <c r="H46" s="114">
        <v>5781</v>
      </c>
      <c r="I46" s="140">
        <v>5646</v>
      </c>
      <c r="J46" s="115">
        <v>254</v>
      </c>
      <c r="K46" s="116">
        <v>4.4987601842012044</v>
      </c>
    </row>
    <row r="47" spans="1:11" ht="14.1" customHeight="1" x14ac:dyDescent="0.2">
      <c r="A47" s="306">
        <v>61</v>
      </c>
      <c r="B47" s="307" t="s">
        <v>269</v>
      </c>
      <c r="C47" s="308"/>
      <c r="D47" s="113">
        <v>1.8662519440124417</v>
      </c>
      <c r="E47" s="115">
        <v>4056</v>
      </c>
      <c r="F47" s="114">
        <v>4082</v>
      </c>
      <c r="G47" s="114">
        <v>4072</v>
      </c>
      <c r="H47" s="114">
        <v>4021</v>
      </c>
      <c r="I47" s="140">
        <v>4027</v>
      </c>
      <c r="J47" s="115">
        <v>29</v>
      </c>
      <c r="K47" s="116">
        <v>0.72013906133598216</v>
      </c>
    </row>
    <row r="48" spans="1:11" ht="14.1" customHeight="1" x14ac:dyDescent="0.2">
      <c r="A48" s="306">
        <v>62</v>
      </c>
      <c r="B48" s="307" t="s">
        <v>270</v>
      </c>
      <c r="C48" s="308"/>
      <c r="D48" s="113">
        <v>7.3946092189901256</v>
      </c>
      <c r="E48" s="115">
        <v>16071</v>
      </c>
      <c r="F48" s="114">
        <v>16242</v>
      </c>
      <c r="G48" s="114">
        <v>16327</v>
      </c>
      <c r="H48" s="114">
        <v>16280</v>
      </c>
      <c r="I48" s="140">
        <v>16128</v>
      </c>
      <c r="J48" s="115">
        <v>-57</v>
      </c>
      <c r="K48" s="116">
        <v>-0.35342261904761907</v>
      </c>
    </row>
    <row r="49" spans="1:11" ht="14.1" customHeight="1" x14ac:dyDescent="0.2">
      <c r="A49" s="306">
        <v>63</v>
      </c>
      <c r="B49" s="307" t="s">
        <v>271</v>
      </c>
      <c r="C49" s="308"/>
      <c r="D49" s="113">
        <v>2.3838883929803898</v>
      </c>
      <c r="E49" s="115">
        <v>5181</v>
      </c>
      <c r="F49" s="114">
        <v>5275</v>
      </c>
      <c r="G49" s="114">
        <v>5556</v>
      </c>
      <c r="H49" s="114">
        <v>5468</v>
      </c>
      <c r="I49" s="140">
        <v>5120</v>
      </c>
      <c r="J49" s="115">
        <v>61</v>
      </c>
      <c r="K49" s="116">
        <v>1.19140625</v>
      </c>
    </row>
    <row r="50" spans="1:11" ht="14.1" customHeight="1" x14ac:dyDescent="0.2">
      <c r="A50" s="306" t="s">
        <v>272</v>
      </c>
      <c r="B50" s="307" t="s">
        <v>273</v>
      </c>
      <c r="C50" s="308"/>
      <c r="D50" s="113">
        <v>0.52499838957549205</v>
      </c>
      <c r="E50" s="115">
        <v>1141</v>
      </c>
      <c r="F50" s="114">
        <v>1147</v>
      </c>
      <c r="G50" s="114">
        <v>1224</v>
      </c>
      <c r="H50" s="114">
        <v>1177</v>
      </c>
      <c r="I50" s="140">
        <v>1111</v>
      </c>
      <c r="J50" s="115">
        <v>30</v>
      </c>
      <c r="K50" s="116">
        <v>2.7002700270027002</v>
      </c>
    </row>
    <row r="51" spans="1:11" ht="14.1" customHeight="1" x14ac:dyDescent="0.2">
      <c r="A51" s="306" t="s">
        <v>274</v>
      </c>
      <c r="B51" s="307" t="s">
        <v>275</v>
      </c>
      <c r="C51" s="308"/>
      <c r="D51" s="113">
        <v>1.5588909236474735</v>
      </c>
      <c r="E51" s="115">
        <v>3388</v>
      </c>
      <c r="F51" s="114">
        <v>3444</v>
      </c>
      <c r="G51" s="114">
        <v>3627</v>
      </c>
      <c r="H51" s="114">
        <v>3614</v>
      </c>
      <c r="I51" s="140">
        <v>3333</v>
      </c>
      <c r="J51" s="115">
        <v>55</v>
      </c>
      <c r="K51" s="116">
        <v>1.6501650165016502</v>
      </c>
    </row>
    <row r="52" spans="1:11" ht="14.1" customHeight="1" x14ac:dyDescent="0.2">
      <c r="A52" s="306">
        <v>71</v>
      </c>
      <c r="B52" s="307" t="s">
        <v>276</v>
      </c>
      <c r="C52" s="308"/>
      <c r="D52" s="113">
        <v>9.6551851067941517</v>
      </c>
      <c r="E52" s="115">
        <v>20984</v>
      </c>
      <c r="F52" s="114">
        <v>21075</v>
      </c>
      <c r="G52" s="114">
        <v>21245</v>
      </c>
      <c r="H52" s="114">
        <v>20917</v>
      </c>
      <c r="I52" s="140">
        <v>20812</v>
      </c>
      <c r="J52" s="115">
        <v>172</v>
      </c>
      <c r="K52" s="116">
        <v>0.82644628099173556</v>
      </c>
    </row>
    <row r="53" spans="1:11" ht="14.1" customHeight="1" x14ac:dyDescent="0.2">
      <c r="A53" s="306" t="s">
        <v>277</v>
      </c>
      <c r="B53" s="307" t="s">
        <v>278</v>
      </c>
      <c r="C53" s="308"/>
      <c r="D53" s="113">
        <v>4.0918586139306319</v>
      </c>
      <c r="E53" s="115">
        <v>8893</v>
      </c>
      <c r="F53" s="114">
        <v>8959</v>
      </c>
      <c r="G53" s="114">
        <v>9131</v>
      </c>
      <c r="H53" s="114">
        <v>8951</v>
      </c>
      <c r="I53" s="140">
        <v>8828</v>
      </c>
      <c r="J53" s="115">
        <v>65</v>
      </c>
      <c r="K53" s="116">
        <v>0.73629361123697323</v>
      </c>
    </row>
    <row r="54" spans="1:11" ht="14.1" customHeight="1" x14ac:dyDescent="0.2">
      <c r="A54" s="306" t="s">
        <v>279</v>
      </c>
      <c r="B54" s="307" t="s">
        <v>280</v>
      </c>
      <c r="C54" s="308"/>
      <c r="D54" s="113">
        <v>4.3670111441375949</v>
      </c>
      <c r="E54" s="115">
        <v>9491</v>
      </c>
      <c r="F54" s="114">
        <v>9534</v>
      </c>
      <c r="G54" s="114">
        <v>9533</v>
      </c>
      <c r="H54" s="114">
        <v>9405</v>
      </c>
      <c r="I54" s="140">
        <v>9412</v>
      </c>
      <c r="J54" s="115">
        <v>79</v>
      </c>
      <c r="K54" s="116">
        <v>0.83935401614959626</v>
      </c>
    </row>
    <row r="55" spans="1:11" ht="14.1" customHeight="1" x14ac:dyDescent="0.2">
      <c r="A55" s="306">
        <v>72</v>
      </c>
      <c r="B55" s="307" t="s">
        <v>281</v>
      </c>
      <c r="C55" s="308"/>
      <c r="D55" s="113">
        <v>2.7091941435762465</v>
      </c>
      <c r="E55" s="115">
        <v>5888</v>
      </c>
      <c r="F55" s="114">
        <v>5953</v>
      </c>
      <c r="G55" s="114">
        <v>6010</v>
      </c>
      <c r="H55" s="114">
        <v>5963</v>
      </c>
      <c r="I55" s="140">
        <v>5965</v>
      </c>
      <c r="J55" s="115">
        <v>-77</v>
      </c>
      <c r="K55" s="116">
        <v>-1.2908633696563285</v>
      </c>
    </row>
    <row r="56" spans="1:11" ht="14.1" customHeight="1" x14ac:dyDescent="0.2">
      <c r="A56" s="306" t="s">
        <v>282</v>
      </c>
      <c r="B56" s="307" t="s">
        <v>283</v>
      </c>
      <c r="C56" s="308"/>
      <c r="D56" s="113">
        <v>0.96763506860408399</v>
      </c>
      <c r="E56" s="115">
        <v>2103</v>
      </c>
      <c r="F56" s="114">
        <v>2133</v>
      </c>
      <c r="G56" s="114">
        <v>2154</v>
      </c>
      <c r="H56" s="114">
        <v>2142</v>
      </c>
      <c r="I56" s="140">
        <v>2164</v>
      </c>
      <c r="J56" s="115">
        <v>-61</v>
      </c>
      <c r="K56" s="116">
        <v>-2.8188539741219962</v>
      </c>
    </row>
    <row r="57" spans="1:11" ht="14.1" customHeight="1" x14ac:dyDescent="0.2">
      <c r="A57" s="306" t="s">
        <v>284</v>
      </c>
      <c r="B57" s="307" t="s">
        <v>285</v>
      </c>
      <c r="C57" s="308"/>
      <c r="D57" s="113">
        <v>1.3486154950444937</v>
      </c>
      <c r="E57" s="115">
        <v>2931</v>
      </c>
      <c r="F57" s="114">
        <v>2954</v>
      </c>
      <c r="G57" s="114">
        <v>2982</v>
      </c>
      <c r="H57" s="114">
        <v>2968</v>
      </c>
      <c r="I57" s="140">
        <v>2944</v>
      </c>
      <c r="J57" s="115">
        <v>-13</v>
      </c>
      <c r="K57" s="116">
        <v>-0.44157608695652173</v>
      </c>
    </row>
    <row r="58" spans="1:11" ht="14.1" customHeight="1" x14ac:dyDescent="0.2">
      <c r="A58" s="306">
        <v>73</v>
      </c>
      <c r="B58" s="307" t="s">
        <v>286</v>
      </c>
      <c r="C58" s="308"/>
      <c r="D58" s="113">
        <v>4.0094969033837318</v>
      </c>
      <c r="E58" s="115">
        <v>8714</v>
      </c>
      <c r="F58" s="114">
        <v>8747</v>
      </c>
      <c r="G58" s="114">
        <v>8760</v>
      </c>
      <c r="H58" s="114">
        <v>8622</v>
      </c>
      <c r="I58" s="140">
        <v>8630</v>
      </c>
      <c r="J58" s="115">
        <v>84</v>
      </c>
      <c r="K58" s="116">
        <v>0.97334878331402086</v>
      </c>
    </row>
    <row r="59" spans="1:11" ht="14.1" customHeight="1" x14ac:dyDescent="0.2">
      <c r="A59" s="306" t="s">
        <v>287</v>
      </c>
      <c r="B59" s="307" t="s">
        <v>288</v>
      </c>
      <c r="C59" s="308"/>
      <c r="D59" s="113">
        <v>3.5599584050355673</v>
      </c>
      <c r="E59" s="115">
        <v>7737</v>
      </c>
      <c r="F59" s="114">
        <v>7766</v>
      </c>
      <c r="G59" s="114">
        <v>7784</v>
      </c>
      <c r="H59" s="114">
        <v>7666</v>
      </c>
      <c r="I59" s="140">
        <v>7662</v>
      </c>
      <c r="J59" s="115">
        <v>75</v>
      </c>
      <c r="K59" s="116">
        <v>0.97885669537979636</v>
      </c>
    </row>
    <row r="60" spans="1:11" ht="14.1" customHeight="1" x14ac:dyDescent="0.2">
      <c r="A60" s="306">
        <v>81</v>
      </c>
      <c r="B60" s="307" t="s">
        <v>289</v>
      </c>
      <c r="C60" s="308"/>
      <c r="D60" s="113">
        <v>7.8565709921135207</v>
      </c>
      <c r="E60" s="115">
        <v>17075</v>
      </c>
      <c r="F60" s="114">
        <v>17151</v>
      </c>
      <c r="G60" s="114">
        <v>16784</v>
      </c>
      <c r="H60" s="114">
        <v>16719</v>
      </c>
      <c r="I60" s="140">
        <v>16672</v>
      </c>
      <c r="J60" s="115">
        <v>403</v>
      </c>
      <c r="K60" s="116">
        <v>2.4172264875239922</v>
      </c>
    </row>
    <row r="61" spans="1:11" ht="14.1" customHeight="1" x14ac:dyDescent="0.2">
      <c r="A61" s="306" t="s">
        <v>290</v>
      </c>
      <c r="B61" s="307" t="s">
        <v>291</v>
      </c>
      <c r="C61" s="308"/>
      <c r="D61" s="113">
        <v>1.5970809905491088</v>
      </c>
      <c r="E61" s="115">
        <v>3471</v>
      </c>
      <c r="F61" s="114">
        <v>3496</v>
      </c>
      <c r="G61" s="114">
        <v>3506</v>
      </c>
      <c r="H61" s="114">
        <v>3445</v>
      </c>
      <c r="I61" s="140">
        <v>3450</v>
      </c>
      <c r="J61" s="115">
        <v>21</v>
      </c>
      <c r="K61" s="116">
        <v>0.60869565217391308</v>
      </c>
    </row>
    <row r="62" spans="1:11" ht="14.1" customHeight="1" x14ac:dyDescent="0.2">
      <c r="A62" s="306" t="s">
        <v>292</v>
      </c>
      <c r="B62" s="307" t="s">
        <v>293</v>
      </c>
      <c r="C62" s="308"/>
      <c r="D62" s="113">
        <v>3.6956941849871625</v>
      </c>
      <c r="E62" s="115">
        <v>8032</v>
      </c>
      <c r="F62" s="114">
        <v>8081</v>
      </c>
      <c r="G62" s="114">
        <v>7895</v>
      </c>
      <c r="H62" s="114">
        <v>7915</v>
      </c>
      <c r="I62" s="140">
        <v>7883</v>
      </c>
      <c r="J62" s="115">
        <v>149</v>
      </c>
      <c r="K62" s="116">
        <v>1.8901433464417101</v>
      </c>
    </row>
    <row r="63" spans="1:11" ht="14.1" customHeight="1" x14ac:dyDescent="0.2">
      <c r="A63" s="306"/>
      <c r="B63" s="307" t="s">
        <v>294</v>
      </c>
      <c r="C63" s="308"/>
      <c r="D63" s="113">
        <v>3.0943156616084</v>
      </c>
      <c r="E63" s="115">
        <v>6725</v>
      </c>
      <c r="F63" s="114">
        <v>6757</v>
      </c>
      <c r="G63" s="114">
        <v>6617</v>
      </c>
      <c r="H63" s="114">
        <v>6655</v>
      </c>
      <c r="I63" s="140">
        <v>6644</v>
      </c>
      <c r="J63" s="115">
        <v>81</v>
      </c>
      <c r="K63" s="116">
        <v>1.2191450933172787</v>
      </c>
    </row>
    <row r="64" spans="1:11" ht="14.1" customHeight="1" x14ac:dyDescent="0.2">
      <c r="A64" s="306" t="s">
        <v>295</v>
      </c>
      <c r="B64" s="307" t="s">
        <v>296</v>
      </c>
      <c r="C64" s="308"/>
      <c r="D64" s="113">
        <v>0.76288109545676241</v>
      </c>
      <c r="E64" s="115">
        <v>1658</v>
      </c>
      <c r="F64" s="114">
        <v>1654</v>
      </c>
      <c r="G64" s="114">
        <v>1648</v>
      </c>
      <c r="H64" s="114">
        <v>1626</v>
      </c>
      <c r="I64" s="140">
        <v>1621</v>
      </c>
      <c r="J64" s="115">
        <v>37</v>
      </c>
      <c r="K64" s="116">
        <v>2.2825416409623691</v>
      </c>
    </row>
    <row r="65" spans="1:11" ht="14.1" customHeight="1" x14ac:dyDescent="0.2">
      <c r="A65" s="306" t="s">
        <v>297</v>
      </c>
      <c r="B65" s="307" t="s">
        <v>298</v>
      </c>
      <c r="C65" s="308"/>
      <c r="D65" s="113">
        <v>0.90045736056024372</v>
      </c>
      <c r="E65" s="115">
        <v>1957</v>
      </c>
      <c r="F65" s="114">
        <v>1951</v>
      </c>
      <c r="G65" s="114">
        <v>1864</v>
      </c>
      <c r="H65" s="114">
        <v>1861</v>
      </c>
      <c r="I65" s="140">
        <v>1852</v>
      </c>
      <c r="J65" s="115">
        <v>105</v>
      </c>
      <c r="K65" s="116">
        <v>5.6695464362850974</v>
      </c>
    </row>
    <row r="66" spans="1:11" ht="14.1" customHeight="1" x14ac:dyDescent="0.2">
      <c r="A66" s="306">
        <v>82</v>
      </c>
      <c r="B66" s="307" t="s">
        <v>299</v>
      </c>
      <c r="C66" s="308"/>
      <c r="D66" s="113">
        <v>3.4996825163112995</v>
      </c>
      <c r="E66" s="115">
        <v>7606</v>
      </c>
      <c r="F66" s="114">
        <v>7595</v>
      </c>
      <c r="G66" s="114">
        <v>7826</v>
      </c>
      <c r="H66" s="114">
        <v>7805</v>
      </c>
      <c r="I66" s="140">
        <v>7818</v>
      </c>
      <c r="J66" s="115">
        <v>-212</v>
      </c>
      <c r="K66" s="116">
        <v>-2.7116909695574316</v>
      </c>
    </row>
    <row r="67" spans="1:11" ht="14.1" customHeight="1" x14ac:dyDescent="0.2">
      <c r="A67" s="306" t="s">
        <v>300</v>
      </c>
      <c r="B67" s="307" t="s">
        <v>301</v>
      </c>
      <c r="C67" s="308"/>
      <c r="D67" s="113">
        <v>2.314870199784663</v>
      </c>
      <c r="E67" s="115">
        <v>5031</v>
      </c>
      <c r="F67" s="114">
        <v>5016</v>
      </c>
      <c r="G67" s="114">
        <v>5230</v>
      </c>
      <c r="H67" s="114">
        <v>5258</v>
      </c>
      <c r="I67" s="140">
        <v>5252</v>
      </c>
      <c r="J67" s="115">
        <v>-221</v>
      </c>
      <c r="K67" s="116">
        <v>-4.2079207920792081</v>
      </c>
    </row>
    <row r="68" spans="1:11" ht="14.1" customHeight="1" x14ac:dyDescent="0.2">
      <c r="A68" s="306" t="s">
        <v>302</v>
      </c>
      <c r="B68" s="307" t="s">
        <v>303</v>
      </c>
      <c r="C68" s="308"/>
      <c r="D68" s="113">
        <v>0.68650096165349184</v>
      </c>
      <c r="E68" s="115">
        <v>1492</v>
      </c>
      <c r="F68" s="114">
        <v>1507</v>
      </c>
      <c r="G68" s="114">
        <v>1524</v>
      </c>
      <c r="H68" s="114">
        <v>1514</v>
      </c>
      <c r="I68" s="140">
        <v>1531</v>
      </c>
      <c r="J68" s="115">
        <v>-39</v>
      </c>
      <c r="K68" s="116">
        <v>-2.5473546701502285</v>
      </c>
    </row>
    <row r="69" spans="1:11" ht="14.1" customHeight="1" x14ac:dyDescent="0.2">
      <c r="A69" s="306">
        <v>83</v>
      </c>
      <c r="B69" s="307" t="s">
        <v>304</v>
      </c>
      <c r="C69" s="308"/>
      <c r="D69" s="113">
        <v>6.1094904616857004</v>
      </c>
      <c r="E69" s="115">
        <v>13278</v>
      </c>
      <c r="F69" s="114">
        <v>13351</v>
      </c>
      <c r="G69" s="114">
        <v>13298</v>
      </c>
      <c r="H69" s="114">
        <v>12823</v>
      </c>
      <c r="I69" s="140">
        <v>12882</v>
      </c>
      <c r="J69" s="115">
        <v>396</v>
      </c>
      <c r="K69" s="116">
        <v>3.0740568234746157</v>
      </c>
    </row>
    <row r="70" spans="1:11" ht="14.1" customHeight="1" x14ac:dyDescent="0.2">
      <c r="A70" s="306" t="s">
        <v>305</v>
      </c>
      <c r="B70" s="307" t="s">
        <v>306</v>
      </c>
      <c r="C70" s="308"/>
      <c r="D70" s="113">
        <v>5.4699218714053028</v>
      </c>
      <c r="E70" s="115">
        <v>11888</v>
      </c>
      <c r="F70" s="114">
        <v>11932</v>
      </c>
      <c r="G70" s="114">
        <v>11868</v>
      </c>
      <c r="H70" s="114">
        <v>11405</v>
      </c>
      <c r="I70" s="140">
        <v>11497</v>
      </c>
      <c r="J70" s="115">
        <v>391</v>
      </c>
      <c r="K70" s="116">
        <v>3.400887187962077</v>
      </c>
    </row>
    <row r="71" spans="1:11" ht="14.1" customHeight="1" x14ac:dyDescent="0.2">
      <c r="A71" s="306"/>
      <c r="B71" s="307" t="s">
        <v>307</v>
      </c>
      <c r="C71" s="308"/>
      <c r="D71" s="113">
        <v>3.1849595553387875</v>
      </c>
      <c r="E71" s="115">
        <v>6922</v>
      </c>
      <c r="F71" s="114">
        <v>6947</v>
      </c>
      <c r="G71" s="114">
        <v>6875</v>
      </c>
      <c r="H71" s="114">
        <v>6587</v>
      </c>
      <c r="I71" s="140">
        <v>6552</v>
      </c>
      <c r="J71" s="115">
        <v>370</v>
      </c>
      <c r="K71" s="116">
        <v>5.6471306471306475</v>
      </c>
    </row>
    <row r="72" spans="1:11" ht="14.1" customHeight="1" x14ac:dyDescent="0.2">
      <c r="A72" s="306">
        <v>84</v>
      </c>
      <c r="B72" s="307" t="s">
        <v>308</v>
      </c>
      <c r="C72" s="308"/>
      <c r="D72" s="113">
        <v>1.732816770500704</v>
      </c>
      <c r="E72" s="115">
        <v>3766</v>
      </c>
      <c r="F72" s="114">
        <v>3730</v>
      </c>
      <c r="G72" s="114">
        <v>3694</v>
      </c>
      <c r="H72" s="114">
        <v>3546</v>
      </c>
      <c r="I72" s="140">
        <v>3606</v>
      </c>
      <c r="J72" s="115">
        <v>160</v>
      </c>
      <c r="K72" s="116">
        <v>4.4370493621741538</v>
      </c>
    </row>
    <row r="73" spans="1:11" ht="14.1" customHeight="1" x14ac:dyDescent="0.2">
      <c r="A73" s="306" t="s">
        <v>309</v>
      </c>
      <c r="B73" s="307" t="s">
        <v>310</v>
      </c>
      <c r="C73" s="308"/>
      <c r="D73" s="113">
        <v>0.58251355057193077</v>
      </c>
      <c r="E73" s="115">
        <v>1266</v>
      </c>
      <c r="F73" s="114">
        <v>1242</v>
      </c>
      <c r="G73" s="114">
        <v>1229</v>
      </c>
      <c r="H73" s="114">
        <v>1076</v>
      </c>
      <c r="I73" s="140">
        <v>1139</v>
      </c>
      <c r="J73" s="115">
        <v>127</v>
      </c>
      <c r="K73" s="116">
        <v>11.150131694468833</v>
      </c>
    </row>
    <row r="74" spans="1:11" ht="14.1" customHeight="1" x14ac:dyDescent="0.2">
      <c r="A74" s="306" t="s">
        <v>311</v>
      </c>
      <c r="B74" s="307" t="s">
        <v>312</v>
      </c>
      <c r="C74" s="308"/>
      <c r="D74" s="113">
        <v>0.25168634452041561</v>
      </c>
      <c r="E74" s="115">
        <v>547</v>
      </c>
      <c r="F74" s="114">
        <v>536</v>
      </c>
      <c r="G74" s="114">
        <v>538</v>
      </c>
      <c r="H74" s="114">
        <v>541</v>
      </c>
      <c r="I74" s="140">
        <v>547</v>
      </c>
      <c r="J74" s="115">
        <v>0</v>
      </c>
      <c r="K74" s="116">
        <v>0</v>
      </c>
    </row>
    <row r="75" spans="1:11" ht="14.1" customHeight="1" x14ac:dyDescent="0.2">
      <c r="A75" s="306" t="s">
        <v>313</v>
      </c>
      <c r="B75" s="307" t="s">
        <v>314</v>
      </c>
      <c r="C75" s="308"/>
      <c r="D75" s="113">
        <v>0.56456882034104194</v>
      </c>
      <c r="E75" s="115">
        <v>1227</v>
      </c>
      <c r="F75" s="114">
        <v>1214</v>
      </c>
      <c r="G75" s="114">
        <v>1180</v>
      </c>
      <c r="H75" s="114">
        <v>1200</v>
      </c>
      <c r="I75" s="140">
        <v>1187</v>
      </c>
      <c r="J75" s="115">
        <v>40</v>
      </c>
      <c r="K75" s="116">
        <v>3.3698399326032011</v>
      </c>
    </row>
    <row r="76" spans="1:11" ht="14.1" customHeight="1" x14ac:dyDescent="0.2">
      <c r="A76" s="306">
        <v>91</v>
      </c>
      <c r="B76" s="307" t="s">
        <v>315</v>
      </c>
      <c r="C76" s="308"/>
      <c r="D76" s="113">
        <v>0.18542887905251823</v>
      </c>
      <c r="E76" s="115">
        <v>403</v>
      </c>
      <c r="F76" s="114">
        <v>416</v>
      </c>
      <c r="G76" s="114">
        <v>408</v>
      </c>
      <c r="H76" s="114">
        <v>408</v>
      </c>
      <c r="I76" s="140">
        <v>405</v>
      </c>
      <c r="J76" s="115">
        <v>-2</v>
      </c>
      <c r="K76" s="116">
        <v>-0.49382716049382713</v>
      </c>
    </row>
    <row r="77" spans="1:11" ht="14.1" customHeight="1" x14ac:dyDescent="0.2">
      <c r="A77" s="306">
        <v>92</v>
      </c>
      <c r="B77" s="307" t="s">
        <v>316</v>
      </c>
      <c r="C77" s="308"/>
      <c r="D77" s="113">
        <v>1.282818150864568</v>
      </c>
      <c r="E77" s="115">
        <v>2788</v>
      </c>
      <c r="F77" s="114">
        <v>2898</v>
      </c>
      <c r="G77" s="114">
        <v>2944</v>
      </c>
      <c r="H77" s="114">
        <v>2996</v>
      </c>
      <c r="I77" s="140">
        <v>3076</v>
      </c>
      <c r="J77" s="115">
        <v>-288</v>
      </c>
      <c r="K77" s="116">
        <v>-9.3628088426527967</v>
      </c>
    </row>
    <row r="78" spans="1:11" ht="14.1" customHeight="1" x14ac:dyDescent="0.2">
      <c r="A78" s="306">
        <v>93</v>
      </c>
      <c r="B78" s="307" t="s">
        <v>317</v>
      </c>
      <c r="C78" s="308"/>
      <c r="D78" s="113">
        <v>9.846595562590299E-2</v>
      </c>
      <c r="E78" s="115">
        <v>214</v>
      </c>
      <c r="F78" s="114">
        <v>227</v>
      </c>
      <c r="G78" s="114">
        <v>226</v>
      </c>
      <c r="H78" s="114">
        <v>220</v>
      </c>
      <c r="I78" s="140">
        <v>212</v>
      </c>
      <c r="J78" s="115">
        <v>2</v>
      </c>
      <c r="K78" s="116">
        <v>0.94339622641509435</v>
      </c>
    </row>
    <row r="79" spans="1:11" ht="14.1" customHeight="1" x14ac:dyDescent="0.2">
      <c r="A79" s="306">
        <v>94</v>
      </c>
      <c r="B79" s="307" t="s">
        <v>318</v>
      </c>
      <c r="C79" s="308"/>
      <c r="D79" s="113">
        <v>0.28159422823856367</v>
      </c>
      <c r="E79" s="115">
        <v>612</v>
      </c>
      <c r="F79" s="114">
        <v>628</v>
      </c>
      <c r="G79" s="114">
        <v>619</v>
      </c>
      <c r="H79" s="114">
        <v>605</v>
      </c>
      <c r="I79" s="140">
        <v>588</v>
      </c>
      <c r="J79" s="115">
        <v>24</v>
      </c>
      <c r="K79" s="116">
        <v>4.0816326530612246</v>
      </c>
    </row>
    <row r="80" spans="1:11" ht="14.1" customHeight="1" x14ac:dyDescent="0.2">
      <c r="A80" s="306" t="s">
        <v>319</v>
      </c>
      <c r="B80" s="307" t="s">
        <v>320</v>
      </c>
      <c r="C80" s="308"/>
      <c r="D80" s="113">
        <v>1.7944730230888863E-2</v>
      </c>
      <c r="E80" s="115">
        <v>39</v>
      </c>
      <c r="F80" s="114">
        <v>39</v>
      </c>
      <c r="G80" s="114">
        <v>44</v>
      </c>
      <c r="H80" s="114">
        <v>32</v>
      </c>
      <c r="I80" s="140">
        <v>22</v>
      </c>
      <c r="J80" s="115">
        <v>17</v>
      </c>
      <c r="K80" s="116">
        <v>77.272727272727266</v>
      </c>
    </row>
    <row r="81" spans="1:11" ht="14.1" customHeight="1" x14ac:dyDescent="0.2">
      <c r="A81" s="310" t="s">
        <v>321</v>
      </c>
      <c r="B81" s="311" t="s">
        <v>224</v>
      </c>
      <c r="C81" s="312"/>
      <c r="D81" s="125">
        <v>0.55536639458161174</v>
      </c>
      <c r="E81" s="143">
        <v>1207</v>
      </c>
      <c r="F81" s="144">
        <v>1217</v>
      </c>
      <c r="G81" s="144">
        <v>1219</v>
      </c>
      <c r="H81" s="144">
        <v>1217</v>
      </c>
      <c r="I81" s="145">
        <v>1222</v>
      </c>
      <c r="J81" s="143">
        <v>-15</v>
      </c>
      <c r="K81" s="146">
        <v>-1.2274959083469721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28222</v>
      </c>
      <c r="E12" s="114">
        <v>29387</v>
      </c>
      <c r="F12" s="114">
        <v>29644</v>
      </c>
      <c r="G12" s="114">
        <v>29774</v>
      </c>
      <c r="H12" s="140">
        <v>28900</v>
      </c>
      <c r="I12" s="115">
        <v>-678</v>
      </c>
      <c r="J12" s="116">
        <v>-2.3460207612456747</v>
      </c>
      <c r="K12"/>
      <c r="L12"/>
      <c r="M12"/>
      <c r="N12"/>
      <c r="O12"/>
      <c r="P12"/>
    </row>
    <row r="13" spans="1:16" s="110" customFormat="1" ht="14.45" customHeight="1" x14ac:dyDescent="0.2">
      <c r="A13" s="120" t="s">
        <v>105</v>
      </c>
      <c r="B13" s="119" t="s">
        <v>106</v>
      </c>
      <c r="C13" s="113">
        <v>45.786974700588196</v>
      </c>
      <c r="D13" s="115">
        <v>12922</v>
      </c>
      <c r="E13" s="114">
        <v>13311</v>
      </c>
      <c r="F13" s="114">
        <v>13382</v>
      </c>
      <c r="G13" s="114">
        <v>13369</v>
      </c>
      <c r="H13" s="140">
        <v>13055</v>
      </c>
      <c r="I13" s="115">
        <v>-133</v>
      </c>
      <c r="J13" s="116">
        <v>-1.0187667560321716</v>
      </c>
      <c r="K13"/>
      <c r="L13"/>
      <c r="M13"/>
      <c r="N13"/>
      <c r="O13"/>
      <c r="P13"/>
    </row>
    <row r="14" spans="1:16" s="110" customFormat="1" ht="14.45" customHeight="1" x14ac:dyDescent="0.2">
      <c r="A14" s="120"/>
      <c r="B14" s="119" t="s">
        <v>107</v>
      </c>
      <c r="C14" s="113">
        <v>54.213025299411804</v>
      </c>
      <c r="D14" s="115">
        <v>15300</v>
      </c>
      <c r="E14" s="114">
        <v>16076</v>
      </c>
      <c r="F14" s="114">
        <v>16262</v>
      </c>
      <c r="G14" s="114">
        <v>16405</v>
      </c>
      <c r="H14" s="140">
        <v>15845</v>
      </c>
      <c r="I14" s="115">
        <v>-545</v>
      </c>
      <c r="J14" s="116">
        <v>-3.4395708425370781</v>
      </c>
      <c r="K14"/>
      <c r="L14"/>
      <c r="M14"/>
      <c r="N14"/>
      <c r="O14"/>
      <c r="P14"/>
    </row>
    <row r="15" spans="1:16" s="110" customFormat="1" ht="14.45" customHeight="1" x14ac:dyDescent="0.2">
      <c r="A15" s="118" t="s">
        <v>105</v>
      </c>
      <c r="B15" s="121" t="s">
        <v>108</v>
      </c>
      <c r="C15" s="113">
        <v>12.678052583091205</v>
      </c>
      <c r="D15" s="115">
        <v>3578</v>
      </c>
      <c r="E15" s="114">
        <v>3852</v>
      </c>
      <c r="F15" s="114">
        <v>3954</v>
      </c>
      <c r="G15" s="114">
        <v>4090</v>
      </c>
      <c r="H15" s="140">
        <v>3580</v>
      </c>
      <c r="I15" s="115">
        <v>-2</v>
      </c>
      <c r="J15" s="116">
        <v>-5.5865921787709494E-2</v>
      </c>
      <c r="K15"/>
      <c r="L15"/>
      <c r="M15"/>
      <c r="N15"/>
      <c r="O15"/>
      <c r="P15"/>
    </row>
    <row r="16" spans="1:16" s="110" customFormat="1" ht="14.45" customHeight="1" x14ac:dyDescent="0.2">
      <c r="A16" s="118"/>
      <c r="B16" s="121" t="s">
        <v>109</v>
      </c>
      <c r="C16" s="113">
        <v>38.916448161009143</v>
      </c>
      <c r="D16" s="115">
        <v>10983</v>
      </c>
      <c r="E16" s="114">
        <v>11559</v>
      </c>
      <c r="F16" s="114">
        <v>11581</v>
      </c>
      <c r="G16" s="114">
        <v>11637</v>
      </c>
      <c r="H16" s="140">
        <v>11637</v>
      </c>
      <c r="I16" s="115">
        <v>-654</v>
      </c>
      <c r="J16" s="116">
        <v>-5.6200051559680331</v>
      </c>
      <c r="K16"/>
      <c r="L16"/>
      <c r="M16"/>
      <c r="N16"/>
      <c r="O16"/>
      <c r="P16"/>
    </row>
    <row r="17" spans="1:16" s="110" customFormat="1" ht="14.45" customHeight="1" x14ac:dyDescent="0.2">
      <c r="A17" s="118"/>
      <c r="B17" s="121" t="s">
        <v>110</v>
      </c>
      <c r="C17" s="113">
        <v>24.10176458082347</v>
      </c>
      <c r="D17" s="115">
        <v>6802</v>
      </c>
      <c r="E17" s="114">
        <v>6914</v>
      </c>
      <c r="F17" s="114">
        <v>7074</v>
      </c>
      <c r="G17" s="114">
        <v>7159</v>
      </c>
      <c r="H17" s="140">
        <v>7153</v>
      </c>
      <c r="I17" s="115">
        <v>-351</v>
      </c>
      <c r="J17" s="116">
        <v>-4.9070320145393538</v>
      </c>
      <c r="K17"/>
      <c r="L17"/>
      <c r="M17"/>
      <c r="N17"/>
      <c r="O17"/>
      <c r="P17"/>
    </row>
    <row r="18" spans="1:16" s="110" customFormat="1" ht="14.45" customHeight="1" x14ac:dyDescent="0.2">
      <c r="A18" s="120"/>
      <c r="B18" s="121" t="s">
        <v>111</v>
      </c>
      <c r="C18" s="113">
        <v>24.303734675076182</v>
      </c>
      <c r="D18" s="115">
        <v>6859</v>
      </c>
      <c r="E18" s="114">
        <v>7062</v>
      </c>
      <c r="F18" s="114">
        <v>7035</v>
      </c>
      <c r="G18" s="114">
        <v>6888</v>
      </c>
      <c r="H18" s="140">
        <v>6530</v>
      </c>
      <c r="I18" s="115">
        <v>329</v>
      </c>
      <c r="J18" s="116">
        <v>5.0382848392036754</v>
      </c>
      <c r="K18"/>
      <c r="L18"/>
      <c r="M18"/>
      <c r="N18"/>
      <c r="O18"/>
      <c r="P18"/>
    </row>
    <row r="19" spans="1:16" s="110" customFormat="1" ht="14.45" customHeight="1" x14ac:dyDescent="0.2">
      <c r="A19" s="120"/>
      <c r="B19" s="121" t="s">
        <v>112</v>
      </c>
      <c r="C19" s="113">
        <v>3.0827014385940048</v>
      </c>
      <c r="D19" s="115">
        <v>870</v>
      </c>
      <c r="E19" s="114">
        <v>936</v>
      </c>
      <c r="F19" s="114">
        <v>925</v>
      </c>
      <c r="G19" s="114">
        <v>764</v>
      </c>
      <c r="H19" s="140">
        <v>740</v>
      </c>
      <c r="I19" s="115">
        <v>130</v>
      </c>
      <c r="J19" s="116">
        <v>17.567567567567568</v>
      </c>
      <c r="K19"/>
      <c r="L19"/>
      <c r="M19"/>
      <c r="N19"/>
      <c r="O19"/>
      <c r="P19"/>
    </row>
    <row r="20" spans="1:16" s="110" customFormat="1" ht="14.45" customHeight="1" x14ac:dyDescent="0.2">
      <c r="A20" s="120" t="s">
        <v>113</v>
      </c>
      <c r="B20" s="119" t="s">
        <v>116</v>
      </c>
      <c r="C20" s="113">
        <v>95.623981291191271</v>
      </c>
      <c r="D20" s="115">
        <v>26987</v>
      </c>
      <c r="E20" s="114">
        <v>28121</v>
      </c>
      <c r="F20" s="114">
        <v>28401</v>
      </c>
      <c r="G20" s="114">
        <v>28586</v>
      </c>
      <c r="H20" s="140">
        <v>27750</v>
      </c>
      <c r="I20" s="115">
        <v>-763</v>
      </c>
      <c r="J20" s="116">
        <v>-2.7495495495495494</v>
      </c>
      <c r="K20"/>
      <c r="L20"/>
      <c r="M20"/>
      <c r="N20"/>
      <c r="O20"/>
      <c r="P20"/>
    </row>
    <row r="21" spans="1:16" s="110" customFormat="1" ht="14.45" customHeight="1" x14ac:dyDescent="0.2">
      <c r="A21" s="123"/>
      <c r="B21" s="124" t="s">
        <v>117</v>
      </c>
      <c r="C21" s="125">
        <v>4.2768053291758203</v>
      </c>
      <c r="D21" s="143">
        <v>1207</v>
      </c>
      <c r="E21" s="144">
        <v>1240</v>
      </c>
      <c r="F21" s="144">
        <v>1218</v>
      </c>
      <c r="G21" s="144">
        <v>1158</v>
      </c>
      <c r="H21" s="145">
        <v>1122</v>
      </c>
      <c r="I21" s="143">
        <v>85</v>
      </c>
      <c r="J21" s="146">
        <v>7.5757575757575761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325738</v>
      </c>
      <c r="E23" s="114">
        <v>343276</v>
      </c>
      <c r="F23" s="114">
        <v>342860</v>
      </c>
      <c r="G23" s="114">
        <v>346165</v>
      </c>
      <c r="H23" s="140">
        <v>340083</v>
      </c>
      <c r="I23" s="115">
        <v>-14345</v>
      </c>
      <c r="J23" s="116">
        <v>-4.2180879373564686</v>
      </c>
      <c r="K23"/>
      <c r="L23"/>
      <c r="M23"/>
      <c r="N23"/>
      <c r="O23"/>
      <c r="P23"/>
    </row>
    <row r="24" spans="1:16" s="110" customFormat="1" ht="14.45" customHeight="1" x14ac:dyDescent="0.2">
      <c r="A24" s="120" t="s">
        <v>105</v>
      </c>
      <c r="B24" s="119" t="s">
        <v>106</v>
      </c>
      <c r="C24" s="113">
        <v>45.642203243097214</v>
      </c>
      <c r="D24" s="115">
        <v>148674</v>
      </c>
      <c r="E24" s="114">
        <v>156249</v>
      </c>
      <c r="F24" s="114">
        <v>155967</v>
      </c>
      <c r="G24" s="114">
        <v>157190</v>
      </c>
      <c r="H24" s="140">
        <v>154939</v>
      </c>
      <c r="I24" s="115">
        <v>-6265</v>
      </c>
      <c r="J24" s="116">
        <v>-4.0435268073241728</v>
      </c>
      <c r="K24"/>
      <c r="L24"/>
      <c r="M24"/>
      <c r="N24"/>
      <c r="O24"/>
      <c r="P24"/>
    </row>
    <row r="25" spans="1:16" s="110" customFormat="1" ht="14.45" customHeight="1" x14ac:dyDescent="0.2">
      <c r="A25" s="120"/>
      <c r="B25" s="119" t="s">
        <v>107</v>
      </c>
      <c r="C25" s="113">
        <v>54.357796756902786</v>
      </c>
      <c r="D25" s="115">
        <v>177064</v>
      </c>
      <c r="E25" s="114">
        <v>187027</v>
      </c>
      <c r="F25" s="114">
        <v>186893</v>
      </c>
      <c r="G25" s="114">
        <v>188975</v>
      </c>
      <c r="H25" s="140">
        <v>185144</v>
      </c>
      <c r="I25" s="115">
        <v>-8080</v>
      </c>
      <c r="J25" s="116">
        <v>-4.3641705915395583</v>
      </c>
      <c r="K25"/>
      <c r="L25"/>
      <c r="M25"/>
      <c r="N25"/>
      <c r="O25"/>
      <c r="P25"/>
    </row>
    <row r="26" spans="1:16" s="110" customFormat="1" ht="14.45" customHeight="1" x14ac:dyDescent="0.2">
      <c r="A26" s="118" t="s">
        <v>105</v>
      </c>
      <c r="B26" s="121" t="s">
        <v>108</v>
      </c>
      <c r="C26" s="113">
        <v>17.971805561524906</v>
      </c>
      <c r="D26" s="115">
        <v>58541</v>
      </c>
      <c r="E26" s="114">
        <v>63342</v>
      </c>
      <c r="F26" s="114">
        <v>63219</v>
      </c>
      <c r="G26" s="114">
        <v>66076</v>
      </c>
      <c r="H26" s="140">
        <v>61878</v>
      </c>
      <c r="I26" s="115">
        <v>-3337</v>
      </c>
      <c r="J26" s="116">
        <v>-5.3928698406541908</v>
      </c>
      <c r="K26"/>
      <c r="L26"/>
      <c r="M26"/>
      <c r="N26"/>
      <c r="O26"/>
      <c r="P26"/>
    </row>
    <row r="27" spans="1:16" s="110" customFormat="1" ht="14.45" customHeight="1" x14ac:dyDescent="0.2">
      <c r="A27" s="118"/>
      <c r="B27" s="121" t="s">
        <v>109</v>
      </c>
      <c r="C27" s="113">
        <v>47.150470623630035</v>
      </c>
      <c r="D27" s="115">
        <v>153587</v>
      </c>
      <c r="E27" s="114">
        <v>163155</v>
      </c>
      <c r="F27" s="114">
        <v>162818</v>
      </c>
      <c r="G27" s="114">
        <v>163490</v>
      </c>
      <c r="H27" s="140">
        <v>163032</v>
      </c>
      <c r="I27" s="115">
        <v>-9445</v>
      </c>
      <c r="J27" s="116">
        <v>-5.7933411845527258</v>
      </c>
      <c r="K27"/>
      <c r="L27"/>
      <c r="M27"/>
      <c r="N27"/>
      <c r="O27"/>
      <c r="P27"/>
    </row>
    <row r="28" spans="1:16" s="110" customFormat="1" ht="14.45" customHeight="1" x14ac:dyDescent="0.2">
      <c r="A28" s="118"/>
      <c r="B28" s="121" t="s">
        <v>110</v>
      </c>
      <c r="C28" s="113">
        <v>17.555827075747995</v>
      </c>
      <c r="D28" s="115">
        <v>57186</v>
      </c>
      <c r="E28" s="114">
        <v>58684</v>
      </c>
      <c r="F28" s="114">
        <v>58999</v>
      </c>
      <c r="G28" s="114">
        <v>59519</v>
      </c>
      <c r="H28" s="140">
        <v>59634</v>
      </c>
      <c r="I28" s="115">
        <v>-2448</v>
      </c>
      <c r="J28" s="116">
        <v>-4.1050407485662541</v>
      </c>
      <c r="K28"/>
      <c r="L28"/>
      <c r="M28"/>
      <c r="N28"/>
      <c r="O28"/>
      <c r="P28"/>
    </row>
    <row r="29" spans="1:16" s="110" customFormat="1" ht="14.45" customHeight="1" x14ac:dyDescent="0.2">
      <c r="A29" s="118"/>
      <c r="B29" s="121" t="s">
        <v>111</v>
      </c>
      <c r="C29" s="113">
        <v>17.320668758327244</v>
      </c>
      <c r="D29" s="115">
        <v>56420</v>
      </c>
      <c r="E29" s="114">
        <v>58092</v>
      </c>
      <c r="F29" s="114">
        <v>57822</v>
      </c>
      <c r="G29" s="114">
        <v>57078</v>
      </c>
      <c r="H29" s="140">
        <v>55538</v>
      </c>
      <c r="I29" s="115">
        <v>882</v>
      </c>
      <c r="J29" s="116">
        <v>1.5881018401814972</v>
      </c>
      <c r="K29"/>
      <c r="L29"/>
      <c r="M29"/>
      <c r="N29"/>
      <c r="O29"/>
      <c r="P29"/>
    </row>
    <row r="30" spans="1:16" s="110" customFormat="1" ht="14.45" customHeight="1" x14ac:dyDescent="0.2">
      <c r="A30" s="120"/>
      <c r="B30" s="121" t="s">
        <v>112</v>
      </c>
      <c r="C30" s="113">
        <v>1.7667573325801718</v>
      </c>
      <c r="D30" s="115">
        <v>5755</v>
      </c>
      <c r="E30" s="114">
        <v>6082</v>
      </c>
      <c r="F30" s="114">
        <v>6198</v>
      </c>
      <c r="G30" s="114">
        <v>5332</v>
      </c>
      <c r="H30" s="140">
        <v>5216</v>
      </c>
      <c r="I30" s="115">
        <v>539</v>
      </c>
      <c r="J30" s="116">
        <v>10.333588957055214</v>
      </c>
      <c r="K30"/>
      <c r="L30"/>
      <c r="M30"/>
      <c r="N30"/>
      <c r="O30"/>
      <c r="P30"/>
    </row>
    <row r="31" spans="1:16" s="110" customFormat="1" ht="14.45" customHeight="1" x14ac:dyDescent="0.2">
      <c r="A31" s="120" t="s">
        <v>113</v>
      </c>
      <c r="B31" s="119" t="s">
        <v>116</v>
      </c>
      <c r="C31" s="113">
        <v>86.199645113557523</v>
      </c>
      <c r="D31" s="115">
        <v>280785</v>
      </c>
      <c r="E31" s="114">
        <v>294284</v>
      </c>
      <c r="F31" s="114">
        <v>295101</v>
      </c>
      <c r="G31" s="114">
        <v>297661</v>
      </c>
      <c r="H31" s="140">
        <v>293103</v>
      </c>
      <c r="I31" s="115">
        <v>-12318</v>
      </c>
      <c r="J31" s="116">
        <v>-4.202618192239588</v>
      </c>
      <c r="K31"/>
      <c r="L31"/>
      <c r="M31"/>
      <c r="N31"/>
      <c r="O31"/>
      <c r="P31"/>
    </row>
    <row r="32" spans="1:16" s="110" customFormat="1" ht="14.45" customHeight="1" x14ac:dyDescent="0.2">
      <c r="A32" s="123"/>
      <c r="B32" s="124" t="s">
        <v>117</v>
      </c>
      <c r="C32" s="125">
        <v>13.302408684280005</v>
      </c>
      <c r="D32" s="143">
        <v>43331</v>
      </c>
      <c r="E32" s="144">
        <v>47216</v>
      </c>
      <c r="F32" s="144">
        <v>46046</v>
      </c>
      <c r="G32" s="144">
        <v>46703</v>
      </c>
      <c r="H32" s="145">
        <v>45238</v>
      </c>
      <c r="I32" s="143">
        <v>-1907</v>
      </c>
      <c r="J32" s="146">
        <v>-4.2154825589106499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29988</v>
      </c>
      <c r="E56" s="114">
        <v>31143</v>
      </c>
      <c r="F56" s="114">
        <v>31465</v>
      </c>
      <c r="G56" s="114">
        <v>31611</v>
      </c>
      <c r="H56" s="140">
        <v>30741</v>
      </c>
      <c r="I56" s="115">
        <v>-753</v>
      </c>
      <c r="J56" s="116">
        <v>-2.4494974138772325</v>
      </c>
      <c r="K56"/>
      <c r="L56"/>
      <c r="M56"/>
      <c r="N56"/>
      <c r="O56"/>
      <c r="P56"/>
    </row>
    <row r="57" spans="1:16" s="110" customFormat="1" ht="14.45" customHeight="1" x14ac:dyDescent="0.2">
      <c r="A57" s="120" t="s">
        <v>105</v>
      </c>
      <c r="B57" s="119" t="s">
        <v>106</v>
      </c>
      <c r="C57" s="113">
        <v>45.121381886087768</v>
      </c>
      <c r="D57" s="115">
        <v>13531</v>
      </c>
      <c r="E57" s="114">
        <v>13911</v>
      </c>
      <c r="F57" s="114">
        <v>14002</v>
      </c>
      <c r="G57" s="114">
        <v>13997</v>
      </c>
      <c r="H57" s="140">
        <v>13692</v>
      </c>
      <c r="I57" s="115">
        <v>-161</v>
      </c>
      <c r="J57" s="116">
        <v>-1.1758691206543967</v>
      </c>
    </row>
    <row r="58" spans="1:16" s="110" customFormat="1" ht="14.45" customHeight="1" x14ac:dyDescent="0.2">
      <c r="A58" s="120"/>
      <c r="B58" s="119" t="s">
        <v>107</v>
      </c>
      <c r="C58" s="113">
        <v>54.878618113912232</v>
      </c>
      <c r="D58" s="115">
        <v>16457</v>
      </c>
      <c r="E58" s="114">
        <v>17232</v>
      </c>
      <c r="F58" s="114">
        <v>17463</v>
      </c>
      <c r="G58" s="114">
        <v>17614</v>
      </c>
      <c r="H58" s="140">
        <v>17049</v>
      </c>
      <c r="I58" s="115">
        <v>-592</v>
      </c>
      <c r="J58" s="116">
        <v>-3.4723444190275088</v>
      </c>
    </row>
    <row r="59" spans="1:16" s="110" customFormat="1" ht="14.45" customHeight="1" x14ac:dyDescent="0.2">
      <c r="A59" s="118" t="s">
        <v>105</v>
      </c>
      <c r="B59" s="121" t="s">
        <v>108</v>
      </c>
      <c r="C59" s="113">
        <v>12.08483393357343</v>
      </c>
      <c r="D59" s="115">
        <v>3624</v>
      </c>
      <c r="E59" s="114">
        <v>3854</v>
      </c>
      <c r="F59" s="114">
        <v>3938</v>
      </c>
      <c r="G59" s="114">
        <v>4116</v>
      </c>
      <c r="H59" s="140">
        <v>3576</v>
      </c>
      <c r="I59" s="115">
        <v>48</v>
      </c>
      <c r="J59" s="116">
        <v>1.3422818791946309</v>
      </c>
    </row>
    <row r="60" spans="1:16" s="110" customFormat="1" ht="14.45" customHeight="1" x14ac:dyDescent="0.2">
      <c r="A60" s="118"/>
      <c r="B60" s="121" t="s">
        <v>109</v>
      </c>
      <c r="C60" s="113">
        <v>39.562491663331997</v>
      </c>
      <c r="D60" s="115">
        <v>11864</v>
      </c>
      <c r="E60" s="114">
        <v>12417</v>
      </c>
      <c r="F60" s="114">
        <v>12479</v>
      </c>
      <c r="G60" s="114">
        <v>12504</v>
      </c>
      <c r="H60" s="140">
        <v>12501</v>
      </c>
      <c r="I60" s="115">
        <v>-637</v>
      </c>
      <c r="J60" s="116">
        <v>-5.0955923526117912</v>
      </c>
    </row>
    <row r="61" spans="1:16" s="110" customFormat="1" ht="14.45" customHeight="1" x14ac:dyDescent="0.2">
      <c r="A61" s="118"/>
      <c r="B61" s="121" t="s">
        <v>110</v>
      </c>
      <c r="C61" s="113">
        <v>23.999599839935975</v>
      </c>
      <c r="D61" s="115">
        <v>7197</v>
      </c>
      <c r="E61" s="114">
        <v>7354</v>
      </c>
      <c r="F61" s="114">
        <v>7541</v>
      </c>
      <c r="G61" s="114">
        <v>7630</v>
      </c>
      <c r="H61" s="140">
        <v>7654</v>
      </c>
      <c r="I61" s="115">
        <v>-457</v>
      </c>
      <c r="J61" s="116">
        <v>-5.9707342565978569</v>
      </c>
    </row>
    <row r="62" spans="1:16" s="110" customFormat="1" ht="14.45" customHeight="1" x14ac:dyDescent="0.2">
      <c r="A62" s="120"/>
      <c r="B62" s="121" t="s">
        <v>111</v>
      </c>
      <c r="C62" s="113">
        <v>24.349739895958383</v>
      </c>
      <c r="D62" s="115">
        <v>7302</v>
      </c>
      <c r="E62" s="114">
        <v>7517</v>
      </c>
      <c r="F62" s="114">
        <v>7507</v>
      </c>
      <c r="G62" s="114">
        <v>7361</v>
      </c>
      <c r="H62" s="140">
        <v>7010</v>
      </c>
      <c r="I62" s="115">
        <v>292</v>
      </c>
      <c r="J62" s="116">
        <v>4.1654778887303854</v>
      </c>
    </row>
    <row r="63" spans="1:16" s="110" customFormat="1" ht="14.45" customHeight="1" x14ac:dyDescent="0.2">
      <c r="A63" s="120"/>
      <c r="B63" s="121" t="s">
        <v>112</v>
      </c>
      <c r="C63" s="113">
        <v>2.9978658129918636</v>
      </c>
      <c r="D63" s="115">
        <v>899</v>
      </c>
      <c r="E63" s="114">
        <v>983</v>
      </c>
      <c r="F63" s="114">
        <v>976</v>
      </c>
      <c r="G63" s="114">
        <v>811</v>
      </c>
      <c r="H63" s="140">
        <v>802</v>
      </c>
      <c r="I63" s="115">
        <v>97</v>
      </c>
      <c r="J63" s="116">
        <v>12.094763092269327</v>
      </c>
    </row>
    <row r="64" spans="1:16" s="110" customFormat="1" ht="14.45" customHeight="1" x14ac:dyDescent="0.2">
      <c r="A64" s="120" t="s">
        <v>113</v>
      </c>
      <c r="B64" s="119" t="s">
        <v>116</v>
      </c>
      <c r="C64" s="113">
        <v>96.058423369347736</v>
      </c>
      <c r="D64" s="115">
        <v>28806</v>
      </c>
      <c r="E64" s="114">
        <v>29881</v>
      </c>
      <c r="F64" s="114">
        <v>30221</v>
      </c>
      <c r="G64" s="114">
        <v>30375</v>
      </c>
      <c r="H64" s="140">
        <v>29548</v>
      </c>
      <c r="I64" s="115">
        <v>-742</v>
      </c>
      <c r="J64" s="116">
        <v>-2.5111682685799379</v>
      </c>
    </row>
    <row r="65" spans="1:10" s="110" customFormat="1" ht="14.45" customHeight="1" x14ac:dyDescent="0.2">
      <c r="A65" s="123"/>
      <c r="B65" s="124" t="s">
        <v>117</v>
      </c>
      <c r="C65" s="125">
        <v>3.8582099506469256</v>
      </c>
      <c r="D65" s="143">
        <v>1157</v>
      </c>
      <c r="E65" s="144">
        <v>1239</v>
      </c>
      <c r="F65" s="144">
        <v>1218</v>
      </c>
      <c r="G65" s="144">
        <v>1206</v>
      </c>
      <c r="H65" s="145">
        <v>1166</v>
      </c>
      <c r="I65" s="143">
        <v>-9</v>
      </c>
      <c r="J65" s="146">
        <v>-0.77186963979416812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28222</v>
      </c>
      <c r="G11" s="114">
        <v>29387</v>
      </c>
      <c r="H11" s="114">
        <v>29644</v>
      </c>
      <c r="I11" s="114">
        <v>29774</v>
      </c>
      <c r="J11" s="140">
        <v>28900</v>
      </c>
      <c r="K11" s="114">
        <v>-678</v>
      </c>
      <c r="L11" s="116">
        <v>-2.3460207612456747</v>
      </c>
    </row>
    <row r="12" spans="1:17" s="110" customFormat="1" ht="24" customHeight="1" x14ac:dyDescent="0.2">
      <c r="A12" s="604" t="s">
        <v>185</v>
      </c>
      <c r="B12" s="605"/>
      <c r="C12" s="605"/>
      <c r="D12" s="606"/>
      <c r="E12" s="113">
        <v>45.786974700588196</v>
      </c>
      <c r="F12" s="115">
        <v>12922</v>
      </c>
      <c r="G12" s="114">
        <v>13311</v>
      </c>
      <c r="H12" s="114">
        <v>13382</v>
      </c>
      <c r="I12" s="114">
        <v>13369</v>
      </c>
      <c r="J12" s="140">
        <v>13055</v>
      </c>
      <c r="K12" s="114">
        <v>-133</v>
      </c>
      <c r="L12" s="116">
        <v>-1.0187667560321716</v>
      </c>
    </row>
    <row r="13" spans="1:17" s="110" customFormat="1" ht="15" customHeight="1" x14ac:dyDescent="0.2">
      <c r="A13" s="120"/>
      <c r="B13" s="612" t="s">
        <v>107</v>
      </c>
      <c r="C13" s="612"/>
      <c r="E13" s="113">
        <v>54.213025299411804</v>
      </c>
      <c r="F13" s="115">
        <v>15300</v>
      </c>
      <c r="G13" s="114">
        <v>16076</v>
      </c>
      <c r="H13" s="114">
        <v>16262</v>
      </c>
      <c r="I13" s="114">
        <v>16405</v>
      </c>
      <c r="J13" s="140">
        <v>15845</v>
      </c>
      <c r="K13" s="114">
        <v>-545</v>
      </c>
      <c r="L13" s="116">
        <v>-3.4395708425370781</v>
      </c>
    </row>
    <row r="14" spans="1:17" s="110" customFormat="1" ht="22.5" customHeight="1" x14ac:dyDescent="0.2">
      <c r="A14" s="604" t="s">
        <v>186</v>
      </c>
      <c r="B14" s="605"/>
      <c r="C14" s="605"/>
      <c r="D14" s="606"/>
      <c r="E14" s="113">
        <v>12.678052583091205</v>
      </c>
      <c r="F14" s="115">
        <v>3578</v>
      </c>
      <c r="G14" s="114">
        <v>3852</v>
      </c>
      <c r="H14" s="114">
        <v>3954</v>
      </c>
      <c r="I14" s="114">
        <v>4090</v>
      </c>
      <c r="J14" s="140">
        <v>3580</v>
      </c>
      <c r="K14" s="114">
        <v>-2</v>
      </c>
      <c r="L14" s="116">
        <v>-5.5865921787709494E-2</v>
      </c>
    </row>
    <row r="15" spans="1:17" s="110" customFormat="1" ht="15" customHeight="1" x14ac:dyDescent="0.2">
      <c r="A15" s="120"/>
      <c r="B15" s="119"/>
      <c r="C15" s="258" t="s">
        <v>106</v>
      </c>
      <c r="E15" s="113">
        <v>45.891559530463944</v>
      </c>
      <c r="F15" s="115">
        <v>1642</v>
      </c>
      <c r="G15" s="114">
        <v>1737</v>
      </c>
      <c r="H15" s="114">
        <v>1758</v>
      </c>
      <c r="I15" s="114">
        <v>1822</v>
      </c>
      <c r="J15" s="140">
        <v>1613</v>
      </c>
      <c r="K15" s="114">
        <v>29</v>
      </c>
      <c r="L15" s="116">
        <v>1.7978921264724117</v>
      </c>
    </row>
    <row r="16" spans="1:17" s="110" customFormat="1" ht="15" customHeight="1" x14ac:dyDescent="0.2">
      <c r="A16" s="120"/>
      <c r="B16" s="119"/>
      <c r="C16" s="258" t="s">
        <v>107</v>
      </c>
      <c r="E16" s="113">
        <v>54.108440469536056</v>
      </c>
      <c r="F16" s="115">
        <v>1936</v>
      </c>
      <c r="G16" s="114">
        <v>2115</v>
      </c>
      <c r="H16" s="114">
        <v>2196</v>
      </c>
      <c r="I16" s="114">
        <v>2268</v>
      </c>
      <c r="J16" s="140">
        <v>1967</v>
      </c>
      <c r="K16" s="114">
        <v>-31</v>
      </c>
      <c r="L16" s="116">
        <v>-1.5760040671072699</v>
      </c>
    </row>
    <row r="17" spans="1:12" s="110" customFormat="1" ht="15" customHeight="1" x14ac:dyDescent="0.2">
      <c r="A17" s="120"/>
      <c r="B17" s="121" t="s">
        <v>109</v>
      </c>
      <c r="C17" s="258"/>
      <c r="E17" s="113">
        <v>38.916448161009143</v>
      </c>
      <c r="F17" s="115">
        <v>10983</v>
      </c>
      <c r="G17" s="114">
        <v>11559</v>
      </c>
      <c r="H17" s="114">
        <v>11581</v>
      </c>
      <c r="I17" s="114">
        <v>11637</v>
      </c>
      <c r="J17" s="140">
        <v>11637</v>
      </c>
      <c r="K17" s="114">
        <v>-654</v>
      </c>
      <c r="L17" s="116">
        <v>-5.6200051559680331</v>
      </c>
    </row>
    <row r="18" spans="1:12" s="110" customFormat="1" ht="15" customHeight="1" x14ac:dyDescent="0.2">
      <c r="A18" s="120"/>
      <c r="B18" s="119"/>
      <c r="C18" s="258" t="s">
        <v>106</v>
      </c>
      <c r="E18" s="113">
        <v>43.776745879996355</v>
      </c>
      <c r="F18" s="115">
        <v>4808</v>
      </c>
      <c r="G18" s="114">
        <v>5003</v>
      </c>
      <c r="H18" s="114">
        <v>4934</v>
      </c>
      <c r="I18" s="114">
        <v>4917</v>
      </c>
      <c r="J18" s="140">
        <v>4975</v>
      </c>
      <c r="K18" s="114">
        <v>-167</v>
      </c>
      <c r="L18" s="116">
        <v>-3.3567839195979898</v>
      </c>
    </row>
    <row r="19" spans="1:12" s="110" customFormat="1" ht="15" customHeight="1" x14ac:dyDescent="0.2">
      <c r="A19" s="120"/>
      <c r="B19" s="119"/>
      <c r="C19" s="258" t="s">
        <v>107</v>
      </c>
      <c r="E19" s="113">
        <v>56.223254120003645</v>
      </c>
      <c r="F19" s="115">
        <v>6175</v>
      </c>
      <c r="G19" s="114">
        <v>6556</v>
      </c>
      <c r="H19" s="114">
        <v>6647</v>
      </c>
      <c r="I19" s="114">
        <v>6720</v>
      </c>
      <c r="J19" s="140">
        <v>6662</v>
      </c>
      <c r="K19" s="114">
        <v>-487</v>
      </c>
      <c r="L19" s="116">
        <v>-7.3101170819573698</v>
      </c>
    </row>
    <row r="20" spans="1:12" s="110" customFormat="1" ht="15" customHeight="1" x14ac:dyDescent="0.2">
      <c r="A20" s="120"/>
      <c r="B20" s="121" t="s">
        <v>110</v>
      </c>
      <c r="C20" s="258"/>
      <c r="E20" s="113">
        <v>24.10176458082347</v>
      </c>
      <c r="F20" s="115">
        <v>6802</v>
      </c>
      <c r="G20" s="114">
        <v>6914</v>
      </c>
      <c r="H20" s="114">
        <v>7074</v>
      </c>
      <c r="I20" s="114">
        <v>7159</v>
      </c>
      <c r="J20" s="140">
        <v>7153</v>
      </c>
      <c r="K20" s="114">
        <v>-351</v>
      </c>
      <c r="L20" s="116">
        <v>-4.9070320145393538</v>
      </c>
    </row>
    <row r="21" spans="1:12" s="110" customFormat="1" ht="15" customHeight="1" x14ac:dyDescent="0.2">
      <c r="A21" s="120"/>
      <c r="B21" s="119"/>
      <c r="C21" s="258" t="s">
        <v>106</v>
      </c>
      <c r="E21" s="113">
        <v>39.209056159952958</v>
      </c>
      <c r="F21" s="115">
        <v>2667</v>
      </c>
      <c r="G21" s="114">
        <v>2693</v>
      </c>
      <c r="H21" s="114">
        <v>2785</v>
      </c>
      <c r="I21" s="114">
        <v>2797</v>
      </c>
      <c r="J21" s="140">
        <v>2819</v>
      </c>
      <c r="K21" s="114">
        <v>-152</v>
      </c>
      <c r="L21" s="116">
        <v>-5.3919829726853497</v>
      </c>
    </row>
    <row r="22" spans="1:12" s="110" customFormat="1" ht="15" customHeight="1" x14ac:dyDescent="0.2">
      <c r="A22" s="120"/>
      <c r="B22" s="119"/>
      <c r="C22" s="258" t="s">
        <v>107</v>
      </c>
      <c r="E22" s="113">
        <v>60.790943840047042</v>
      </c>
      <c r="F22" s="115">
        <v>4135</v>
      </c>
      <c r="G22" s="114">
        <v>4221</v>
      </c>
      <c r="H22" s="114">
        <v>4289</v>
      </c>
      <c r="I22" s="114">
        <v>4362</v>
      </c>
      <c r="J22" s="140">
        <v>4334</v>
      </c>
      <c r="K22" s="114">
        <v>-199</v>
      </c>
      <c r="L22" s="116">
        <v>-4.5916012921089067</v>
      </c>
    </row>
    <row r="23" spans="1:12" s="110" customFormat="1" ht="15" customHeight="1" x14ac:dyDescent="0.2">
      <c r="A23" s="120"/>
      <c r="B23" s="121" t="s">
        <v>111</v>
      </c>
      <c r="C23" s="258"/>
      <c r="E23" s="113">
        <v>24.303734675076182</v>
      </c>
      <c r="F23" s="115">
        <v>6859</v>
      </c>
      <c r="G23" s="114">
        <v>7062</v>
      </c>
      <c r="H23" s="114">
        <v>7035</v>
      </c>
      <c r="I23" s="114">
        <v>6888</v>
      </c>
      <c r="J23" s="140">
        <v>6530</v>
      </c>
      <c r="K23" s="114">
        <v>329</v>
      </c>
      <c r="L23" s="116">
        <v>5.0382848392036754</v>
      </c>
    </row>
    <row r="24" spans="1:12" s="110" customFormat="1" ht="15" customHeight="1" x14ac:dyDescent="0.2">
      <c r="A24" s="120"/>
      <c r="B24" s="119"/>
      <c r="C24" s="258" t="s">
        <v>106</v>
      </c>
      <c r="E24" s="113">
        <v>55.474558973611316</v>
      </c>
      <c r="F24" s="115">
        <v>3805</v>
      </c>
      <c r="G24" s="114">
        <v>3878</v>
      </c>
      <c r="H24" s="114">
        <v>3905</v>
      </c>
      <c r="I24" s="114">
        <v>3833</v>
      </c>
      <c r="J24" s="140">
        <v>3648</v>
      </c>
      <c r="K24" s="114">
        <v>157</v>
      </c>
      <c r="L24" s="116">
        <v>4.3037280701754383</v>
      </c>
    </row>
    <row r="25" spans="1:12" s="110" customFormat="1" ht="15" customHeight="1" x14ac:dyDescent="0.2">
      <c r="A25" s="120"/>
      <c r="B25" s="119"/>
      <c r="C25" s="258" t="s">
        <v>107</v>
      </c>
      <c r="E25" s="113">
        <v>44.525441026388684</v>
      </c>
      <c r="F25" s="115">
        <v>3054</v>
      </c>
      <c r="G25" s="114">
        <v>3184</v>
      </c>
      <c r="H25" s="114">
        <v>3130</v>
      </c>
      <c r="I25" s="114">
        <v>3055</v>
      </c>
      <c r="J25" s="140">
        <v>2882</v>
      </c>
      <c r="K25" s="114">
        <v>172</v>
      </c>
      <c r="L25" s="116">
        <v>5.9680777238029146</v>
      </c>
    </row>
    <row r="26" spans="1:12" s="110" customFormat="1" ht="15" customHeight="1" x14ac:dyDescent="0.2">
      <c r="A26" s="120"/>
      <c r="C26" s="121" t="s">
        <v>187</v>
      </c>
      <c r="D26" s="110" t="s">
        <v>188</v>
      </c>
      <c r="E26" s="113">
        <v>3.0827014385940048</v>
      </c>
      <c r="F26" s="115">
        <v>870</v>
      </c>
      <c r="G26" s="114">
        <v>936</v>
      </c>
      <c r="H26" s="114">
        <v>925</v>
      </c>
      <c r="I26" s="114">
        <v>764</v>
      </c>
      <c r="J26" s="140">
        <v>740</v>
      </c>
      <c r="K26" s="114">
        <v>130</v>
      </c>
      <c r="L26" s="116">
        <v>17.567567567567568</v>
      </c>
    </row>
    <row r="27" spans="1:12" s="110" customFormat="1" ht="15" customHeight="1" x14ac:dyDescent="0.2">
      <c r="A27" s="120"/>
      <c r="B27" s="119"/>
      <c r="D27" s="259" t="s">
        <v>106</v>
      </c>
      <c r="E27" s="113">
        <v>52.52873563218391</v>
      </c>
      <c r="F27" s="115">
        <v>457</v>
      </c>
      <c r="G27" s="114">
        <v>471</v>
      </c>
      <c r="H27" s="114">
        <v>466</v>
      </c>
      <c r="I27" s="114">
        <v>384</v>
      </c>
      <c r="J27" s="140">
        <v>377</v>
      </c>
      <c r="K27" s="114">
        <v>80</v>
      </c>
      <c r="L27" s="116">
        <v>21.220159151193634</v>
      </c>
    </row>
    <row r="28" spans="1:12" s="110" customFormat="1" ht="15" customHeight="1" x14ac:dyDescent="0.2">
      <c r="A28" s="120"/>
      <c r="B28" s="119"/>
      <c r="D28" s="259" t="s">
        <v>107</v>
      </c>
      <c r="E28" s="113">
        <v>47.47126436781609</v>
      </c>
      <c r="F28" s="115">
        <v>413</v>
      </c>
      <c r="G28" s="114">
        <v>465</v>
      </c>
      <c r="H28" s="114">
        <v>459</v>
      </c>
      <c r="I28" s="114">
        <v>380</v>
      </c>
      <c r="J28" s="140">
        <v>363</v>
      </c>
      <c r="K28" s="114">
        <v>50</v>
      </c>
      <c r="L28" s="116">
        <v>13.774104683195592</v>
      </c>
    </row>
    <row r="29" spans="1:12" s="110" customFormat="1" ht="24" customHeight="1" x14ac:dyDescent="0.2">
      <c r="A29" s="604" t="s">
        <v>189</v>
      </c>
      <c r="B29" s="605"/>
      <c r="C29" s="605"/>
      <c r="D29" s="606"/>
      <c r="E29" s="113">
        <v>95.623981291191271</v>
      </c>
      <c r="F29" s="115">
        <v>26987</v>
      </c>
      <c r="G29" s="114">
        <v>28121</v>
      </c>
      <c r="H29" s="114">
        <v>28401</v>
      </c>
      <c r="I29" s="114">
        <v>28586</v>
      </c>
      <c r="J29" s="140">
        <v>27750</v>
      </c>
      <c r="K29" s="114">
        <v>-763</v>
      </c>
      <c r="L29" s="116">
        <v>-2.7495495495495494</v>
      </c>
    </row>
    <row r="30" spans="1:12" s="110" customFormat="1" ht="15" customHeight="1" x14ac:dyDescent="0.2">
      <c r="A30" s="120"/>
      <c r="B30" s="119"/>
      <c r="C30" s="258" t="s">
        <v>106</v>
      </c>
      <c r="E30" s="113">
        <v>45.481157594397303</v>
      </c>
      <c r="F30" s="115">
        <v>12274</v>
      </c>
      <c r="G30" s="114">
        <v>12672</v>
      </c>
      <c r="H30" s="114">
        <v>12748</v>
      </c>
      <c r="I30" s="114">
        <v>12785</v>
      </c>
      <c r="J30" s="140">
        <v>12460</v>
      </c>
      <c r="K30" s="114">
        <v>-186</v>
      </c>
      <c r="L30" s="116">
        <v>-1.492776886035313</v>
      </c>
    </row>
    <row r="31" spans="1:12" s="110" customFormat="1" ht="15" customHeight="1" x14ac:dyDescent="0.2">
      <c r="A31" s="120"/>
      <c r="B31" s="119"/>
      <c r="C31" s="258" t="s">
        <v>107</v>
      </c>
      <c r="E31" s="113">
        <v>54.518842405602697</v>
      </c>
      <c r="F31" s="115">
        <v>14713</v>
      </c>
      <c r="G31" s="114">
        <v>15449</v>
      </c>
      <c r="H31" s="114">
        <v>15653</v>
      </c>
      <c r="I31" s="114">
        <v>15801</v>
      </c>
      <c r="J31" s="140">
        <v>15290</v>
      </c>
      <c r="K31" s="114">
        <v>-577</v>
      </c>
      <c r="L31" s="116">
        <v>-3.7737083060824066</v>
      </c>
    </row>
    <row r="32" spans="1:12" s="110" customFormat="1" ht="15" customHeight="1" x14ac:dyDescent="0.2">
      <c r="A32" s="120"/>
      <c r="B32" s="119" t="s">
        <v>117</v>
      </c>
      <c r="C32" s="258"/>
      <c r="E32" s="113">
        <v>4.2768053291758203</v>
      </c>
      <c r="F32" s="114">
        <v>1207</v>
      </c>
      <c r="G32" s="114">
        <v>1240</v>
      </c>
      <c r="H32" s="114">
        <v>1218</v>
      </c>
      <c r="I32" s="114">
        <v>1158</v>
      </c>
      <c r="J32" s="140">
        <v>1122</v>
      </c>
      <c r="K32" s="114">
        <v>85</v>
      </c>
      <c r="L32" s="116">
        <v>7.5757575757575761</v>
      </c>
    </row>
    <row r="33" spans="1:12" s="110" customFormat="1" ht="15" customHeight="1" x14ac:dyDescent="0.2">
      <c r="A33" s="120"/>
      <c r="B33" s="119"/>
      <c r="C33" s="258" t="s">
        <v>106</v>
      </c>
      <c r="E33" s="113">
        <v>52.941176470588232</v>
      </c>
      <c r="F33" s="114">
        <v>639</v>
      </c>
      <c r="G33" s="114">
        <v>633</v>
      </c>
      <c r="H33" s="114">
        <v>629</v>
      </c>
      <c r="I33" s="114">
        <v>574</v>
      </c>
      <c r="J33" s="140">
        <v>585</v>
      </c>
      <c r="K33" s="114">
        <v>54</v>
      </c>
      <c r="L33" s="116">
        <v>9.2307692307692299</v>
      </c>
    </row>
    <row r="34" spans="1:12" s="110" customFormat="1" ht="15" customHeight="1" x14ac:dyDescent="0.2">
      <c r="A34" s="120"/>
      <c r="B34" s="119"/>
      <c r="C34" s="258" t="s">
        <v>107</v>
      </c>
      <c r="E34" s="113">
        <v>47.058823529411768</v>
      </c>
      <c r="F34" s="114">
        <v>568</v>
      </c>
      <c r="G34" s="114">
        <v>607</v>
      </c>
      <c r="H34" s="114">
        <v>589</v>
      </c>
      <c r="I34" s="114">
        <v>584</v>
      </c>
      <c r="J34" s="140">
        <v>537</v>
      </c>
      <c r="K34" s="114">
        <v>31</v>
      </c>
      <c r="L34" s="116">
        <v>5.7728119180633151</v>
      </c>
    </row>
    <row r="35" spans="1:12" s="110" customFormat="1" ht="24" customHeight="1" x14ac:dyDescent="0.2">
      <c r="A35" s="604" t="s">
        <v>192</v>
      </c>
      <c r="B35" s="605"/>
      <c r="C35" s="605"/>
      <c r="D35" s="606"/>
      <c r="E35" s="113">
        <v>11.473318687548721</v>
      </c>
      <c r="F35" s="114">
        <v>3238</v>
      </c>
      <c r="G35" s="114">
        <v>3455</v>
      </c>
      <c r="H35" s="114">
        <v>3554</v>
      </c>
      <c r="I35" s="114">
        <v>3697</v>
      </c>
      <c r="J35" s="114">
        <v>3310</v>
      </c>
      <c r="K35" s="318">
        <v>-72</v>
      </c>
      <c r="L35" s="319">
        <v>-2.1752265861027191</v>
      </c>
    </row>
    <row r="36" spans="1:12" s="110" customFormat="1" ht="15" customHeight="1" x14ac:dyDescent="0.2">
      <c r="A36" s="120"/>
      <c r="B36" s="119"/>
      <c r="C36" s="258" t="s">
        <v>106</v>
      </c>
      <c r="E36" s="113">
        <v>46.046942557134031</v>
      </c>
      <c r="F36" s="114">
        <v>1491</v>
      </c>
      <c r="G36" s="114">
        <v>1597</v>
      </c>
      <c r="H36" s="114">
        <v>1616</v>
      </c>
      <c r="I36" s="114">
        <v>1675</v>
      </c>
      <c r="J36" s="114">
        <v>1515</v>
      </c>
      <c r="K36" s="318">
        <v>-24</v>
      </c>
      <c r="L36" s="116">
        <v>-1.5841584158415842</v>
      </c>
    </row>
    <row r="37" spans="1:12" s="110" customFormat="1" ht="15" customHeight="1" x14ac:dyDescent="0.2">
      <c r="A37" s="120"/>
      <c r="B37" s="119"/>
      <c r="C37" s="258" t="s">
        <v>107</v>
      </c>
      <c r="E37" s="113">
        <v>53.953057442865969</v>
      </c>
      <c r="F37" s="114">
        <v>1747</v>
      </c>
      <c r="G37" s="114">
        <v>1858</v>
      </c>
      <c r="H37" s="114">
        <v>1938</v>
      </c>
      <c r="I37" s="114">
        <v>2022</v>
      </c>
      <c r="J37" s="140">
        <v>1795</v>
      </c>
      <c r="K37" s="114">
        <v>-48</v>
      </c>
      <c r="L37" s="116">
        <v>-2.6740947075208914</v>
      </c>
    </row>
    <row r="38" spans="1:12" s="110" customFormat="1" ht="15" customHeight="1" x14ac:dyDescent="0.2">
      <c r="A38" s="120"/>
      <c r="B38" s="119" t="s">
        <v>329</v>
      </c>
      <c r="C38" s="258"/>
      <c r="E38" s="113">
        <v>61.048118489121961</v>
      </c>
      <c r="F38" s="114">
        <v>17229</v>
      </c>
      <c r="G38" s="114">
        <v>17774</v>
      </c>
      <c r="H38" s="114">
        <v>17878</v>
      </c>
      <c r="I38" s="114">
        <v>17756</v>
      </c>
      <c r="J38" s="140">
        <v>17362</v>
      </c>
      <c r="K38" s="114">
        <v>-133</v>
      </c>
      <c r="L38" s="116">
        <v>-0.76604077871212994</v>
      </c>
    </row>
    <row r="39" spans="1:12" s="110" customFormat="1" ht="15" customHeight="1" x14ac:dyDescent="0.2">
      <c r="A39" s="120"/>
      <c r="B39" s="119"/>
      <c r="C39" s="258" t="s">
        <v>106</v>
      </c>
      <c r="E39" s="113">
        <v>45.417609843867901</v>
      </c>
      <c r="F39" s="115">
        <v>7825</v>
      </c>
      <c r="G39" s="114">
        <v>7992</v>
      </c>
      <c r="H39" s="114">
        <v>8005</v>
      </c>
      <c r="I39" s="114">
        <v>7916</v>
      </c>
      <c r="J39" s="140">
        <v>7754</v>
      </c>
      <c r="K39" s="114">
        <v>71</v>
      </c>
      <c r="L39" s="116">
        <v>0.91565643538818675</v>
      </c>
    </row>
    <row r="40" spans="1:12" s="110" customFormat="1" ht="15" customHeight="1" x14ac:dyDescent="0.2">
      <c r="A40" s="120"/>
      <c r="B40" s="119"/>
      <c r="C40" s="258" t="s">
        <v>107</v>
      </c>
      <c r="E40" s="113">
        <v>54.582390156132099</v>
      </c>
      <c r="F40" s="115">
        <v>9404</v>
      </c>
      <c r="G40" s="114">
        <v>9782</v>
      </c>
      <c r="H40" s="114">
        <v>9873</v>
      </c>
      <c r="I40" s="114">
        <v>9840</v>
      </c>
      <c r="J40" s="140">
        <v>9608</v>
      </c>
      <c r="K40" s="114">
        <v>-204</v>
      </c>
      <c r="L40" s="116">
        <v>-2.1232306411323898</v>
      </c>
    </row>
    <row r="41" spans="1:12" s="110" customFormat="1" ht="15" customHeight="1" x14ac:dyDescent="0.2">
      <c r="A41" s="120"/>
      <c r="B41" s="320" t="s">
        <v>516</v>
      </c>
      <c r="C41" s="258"/>
      <c r="E41" s="113">
        <v>9.6839345191694424</v>
      </c>
      <c r="F41" s="115">
        <v>2733</v>
      </c>
      <c r="G41" s="114">
        <v>2829</v>
      </c>
      <c r="H41" s="114">
        <v>2809</v>
      </c>
      <c r="I41" s="114">
        <v>2788</v>
      </c>
      <c r="J41" s="140">
        <v>2697</v>
      </c>
      <c r="K41" s="114">
        <v>36</v>
      </c>
      <c r="L41" s="116">
        <v>1.3348164627363737</v>
      </c>
    </row>
    <row r="42" spans="1:12" s="110" customFormat="1" ht="15" customHeight="1" x14ac:dyDescent="0.2">
      <c r="A42" s="120"/>
      <c r="B42" s="119"/>
      <c r="C42" s="268" t="s">
        <v>106</v>
      </c>
      <c r="D42" s="182"/>
      <c r="E42" s="113">
        <v>50.420783022319796</v>
      </c>
      <c r="F42" s="115">
        <v>1378</v>
      </c>
      <c r="G42" s="114">
        <v>1400</v>
      </c>
      <c r="H42" s="114">
        <v>1400</v>
      </c>
      <c r="I42" s="114">
        <v>1384</v>
      </c>
      <c r="J42" s="140">
        <v>1375</v>
      </c>
      <c r="K42" s="114">
        <v>3</v>
      </c>
      <c r="L42" s="116">
        <v>0.21818181818181817</v>
      </c>
    </row>
    <row r="43" spans="1:12" s="110" customFormat="1" ht="15" customHeight="1" x14ac:dyDescent="0.2">
      <c r="A43" s="120"/>
      <c r="B43" s="119"/>
      <c r="C43" s="268" t="s">
        <v>107</v>
      </c>
      <c r="D43" s="182"/>
      <c r="E43" s="113">
        <v>49.579216977680204</v>
      </c>
      <c r="F43" s="115">
        <v>1355</v>
      </c>
      <c r="G43" s="114">
        <v>1429</v>
      </c>
      <c r="H43" s="114">
        <v>1409</v>
      </c>
      <c r="I43" s="114">
        <v>1404</v>
      </c>
      <c r="J43" s="140">
        <v>1322</v>
      </c>
      <c r="K43" s="114">
        <v>33</v>
      </c>
      <c r="L43" s="116">
        <v>2.4962178517397882</v>
      </c>
    </row>
    <row r="44" spans="1:12" s="110" customFormat="1" ht="15" customHeight="1" x14ac:dyDescent="0.2">
      <c r="A44" s="120"/>
      <c r="B44" s="119" t="s">
        <v>205</v>
      </c>
      <c r="C44" s="268"/>
      <c r="D44" s="182"/>
      <c r="E44" s="113">
        <v>17.794628304159875</v>
      </c>
      <c r="F44" s="115">
        <v>5022</v>
      </c>
      <c r="G44" s="114">
        <v>5329</v>
      </c>
      <c r="H44" s="114">
        <v>5403</v>
      </c>
      <c r="I44" s="114">
        <v>5533</v>
      </c>
      <c r="J44" s="140">
        <v>5531</v>
      </c>
      <c r="K44" s="114">
        <v>-509</v>
      </c>
      <c r="L44" s="116">
        <v>-9.2026758271560301</v>
      </c>
    </row>
    <row r="45" spans="1:12" s="110" customFormat="1" ht="15" customHeight="1" x14ac:dyDescent="0.2">
      <c r="A45" s="120"/>
      <c r="B45" s="119"/>
      <c r="C45" s="268" t="s">
        <v>106</v>
      </c>
      <c r="D45" s="182"/>
      <c r="E45" s="113">
        <v>44.36479490242931</v>
      </c>
      <c r="F45" s="115">
        <v>2228</v>
      </c>
      <c r="G45" s="114">
        <v>2322</v>
      </c>
      <c r="H45" s="114">
        <v>2361</v>
      </c>
      <c r="I45" s="114">
        <v>2394</v>
      </c>
      <c r="J45" s="140">
        <v>2411</v>
      </c>
      <c r="K45" s="114">
        <v>-183</v>
      </c>
      <c r="L45" s="116">
        <v>-7.5902115304852762</v>
      </c>
    </row>
    <row r="46" spans="1:12" s="110" customFormat="1" ht="15" customHeight="1" x14ac:dyDescent="0.2">
      <c r="A46" s="123"/>
      <c r="B46" s="124"/>
      <c r="C46" s="260" t="s">
        <v>107</v>
      </c>
      <c r="D46" s="261"/>
      <c r="E46" s="125">
        <v>55.63520509757069</v>
      </c>
      <c r="F46" s="143">
        <v>2794</v>
      </c>
      <c r="G46" s="144">
        <v>3007</v>
      </c>
      <c r="H46" s="144">
        <v>3042</v>
      </c>
      <c r="I46" s="144">
        <v>3139</v>
      </c>
      <c r="J46" s="145">
        <v>3120</v>
      </c>
      <c r="K46" s="144">
        <v>-326</v>
      </c>
      <c r="L46" s="146">
        <v>-10.448717948717949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28222</v>
      </c>
      <c r="E11" s="114">
        <v>29387</v>
      </c>
      <c r="F11" s="114">
        <v>29644</v>
      </c>
      <c r="G11" s="114">
        <v>29774</v>
      </c>
      <c r="H11" s="140">
        <v>28900</v>
      </c>
      <c r="I11" s="115">
        <v>-678</v>
      </c>
      <c r="J11" s="116">
        <v>-2.3460207612456747</v>
      </c>
    </row>
    <row r="12" spans="1:15" s="110" customFormat="1" ht="24.95" customHeight="1" x14ac:dyDescent="0.2">
      <c r="A12" s="193" t="s">
        <v>132</v>
      </c>
      <c r="B12" s="194" t="s">
        <v>133</v>
      </c>
      <c r="C12" s="113">
        <v>2.2039543618453687</v>
      </c>
      <c r="D12" s="115">
        <v>622</v>
      </c>
      <c r="E12" s="114">
        <v>648</v>
      </c>
      <c r="F12" s="114">
        <v>680</v>
      </c>
      <c r="G12" s="114">
        <v>717</v>
      </c>
      <c r="H12" s="140">
        <v>625</v>
      </c>
      <c r="I12" s="115">
        <v>-3</v>
      </c>
      <c r="J12" s="116">
        <v>-0.48</v>
      </c>
    </row>
    <row r="13" spans="1:15" s="110" customFormat="1" ht="24.95" customHeight="1" x14ac:dyDescent="0.2">
      <c r="A13" s="193" t="s">
        <v>134</v>
      </c>
      <c r="B13" s="199" t="s">
        <v>214</v>
      </c>
      <c r="C13" s="113">
        <v>0.76536035716816664</v>
      </c>
      <c r="D13" s="115">
        <v>216</v>
      </c>
      <c r="E13" s="114">
        <v>215</v>
      </c>
      <c r="F13" s="114">
        <v>199</v>
      </c>
      <c r="G13" s="114">
        <v>196</v>
      </c>
      <c r="H13" s="140">
        <v>199</v>
      </c>
      <c r="I13" s="115">
        <v>17</v>
      </c>
      <c r="J13" s="116">
        <v>8.5427135678391952</v>
      </c>
    </row>
    <row r="14" spans="1:15" s="287" customFormat="1" ht="24.95" customHeight="1" x14ac:dyDescent="0.2">
      <c r="A14" s="193" t="s">
        <v>215</v>
      </c>
      <c r="B14" s="199" t="s">
        <v>137</v>
      </c>
      <c r="C14" s="113">
        <v>6.9909999291333005</v>
      </c>
      <c r="D14" s="115">
        <v>1973</v>
      </c>
      <c r="E14" s="114">
        <v>1983</v>
      </c>
      <c r="F14" s="114">
        <v>1981</v>
      </c>
      <c r="G14" s="114">
        <v>1985</v>
      </c>
      <c r="H14" s="140">
        <v>1887</v>
      </c>
      <c r="I14" s="115">
        <v>86</v>
      </c>
      <c r="J14" s="116">
        <v>4.5574986751457338</v>
      </c>
      <c r="K14" s="110"/>
      <c r="L14" s="110"/>
      <c r="M14" s="110"/>
      <c r="N14" s="110"/>
      <c r="O14" s="110"/>
    </row>
    <row r="15" spans="1:15" s="110" customFormat="1" ht="24.95" customHeight="1" x14ac:dyDescent="0.2">
      <c r="A15" s="193" t="s">
        <v>216</v>
      </c>
      <c r="B15" s="199" t="s">
        <v>217</v>
      </c>
      <c r="C15" s="113">
        <v>3.0756147686202255</v>
      </c>
      <c r="D15" s="115">
        <v>868</v>
      </c>
      <c r="E15" s="114">
        <v>869</v>
      </c>
      <c r="F15" s="114">
        <v>872</v>
      </c>
      <c r="G15" s="114">
        <v>888</v>
      </c>
      <c r="H15" s="140">
        <v>827</v>
      </c>
      <c r="I15" s="115">
        <v>41</v>
      </c>
      <c r="J15" s="116">
        <v>4.9576783555018133</v>
      </c>
    </row>
    <row r="16" spans="1:15" s="287" customFormat="1" ht="24.95" customHeight="1" x14ac:dyDescent="0.2">
      <c r="A16" s="193" t="s">
        <v>218</v>
      </c>
      <c r="B16" s="199" t="s">
        <v>141</v>
      </c>
      <c r="C16" s="113">
        <v>2.8984480192757425</v>
      </c>
      <c r="D16" s="115">
        <v>818</v>
      </c>
      <c r="E16" s="114">
        <v>832</v>
      </c>
      <c r="F16" s="114">
        <v>821</v>
      </c>
      <c r="G16" s="114">
        <v>819</v>
      </c>
      <c r="H16" s="140">
        <v>796</v>
      </c>
      <c r="I16" s="115">
        <v>22</v>
      </c>
      <c r="J16" s="116">
        <v>2.7638190954773871</v>
      </c>
      <c r="K16" s="110"/>
      <c r="L16" s="110"/>
      <c r="M16" s="110"/>
      <c r="N16" s="110"/>
      <c r="O16" s="110"/>
    </row>
    <row r="17" spans="1:15" s="110" customFormat="1" ht="24.95" customHeight="1" x14ac:dyDescent="0.2">
      <c r="A17" s="193" t="s">
        <v>142</v>
      </c>
      <c r="B17" s="199" t="s">
        <v>220</v>
      </c>
      <c r="C17" s="113">
        <v>1.0169371412373325</v>
      </c>
      <c r="D17" s="115">
        <v>287</v>
      </c>
      <c r="E17" s="114">
        <v>282</v>
      </c>
      <c r="F17" s="114">
        <v>288</v>
      </c>
      <c r="G17" s="114">
        <v>278</v>
      </c>
      <c r="H17" s="140">
        <v>264</v>
      </c>
      <c r="I17" s="115">
        <v>23</v>
      </c>
      <c r="J17" s="116">
        <v>8.7121212121212128</v>
      </c>
    </row>
    <row r="18" spans="1:15" s="287" customFormat="1" ht="24.95" customHeight="1" x14ac:dyDescent="0.2">
      <c r="A18" s="201" t="s">
        <v>144</v>
      </c>
      <c r="B18" s="202" t="s">
        <v>145</v>
      </c>
      <c r="C18" s="113">
        <v>7.3984834526256114</v>
      </c>
      <c r="D18" s="115">
        <v>2088</v>
      </c>
      <c r="E18" s="114">
        <v>2050</v>
      </c>
      <c r="F18" s="114">
        <v>2083</v>
      </c>
      <c r="G18" s="114">
        <v>2081</v>
      </c>
      <c r="H18" s="140">
        <v>2036</v>
      </c>
      <c r="I18" s="115">
        <v>52</v>
      </c>
      <c r="J18" s="116">
        <v>2.5540275049115913</v>
      </c>
      <c r="K18" s="110"/>
      <c r="L18" s="110"/>
      <c r="M18" s="110"/>
      <c r="N18" s="110"/>
      <c r="O18" s="110"/>
    </row>
    <row r="19" spans="1:15" s="110" customFormat="1" ht="24.95" customHeight="1" x14ac:dyDescent="0.2">
      <c r="A19" s="193" t="s">
        <v>146</v>
      </c>
      <c r="B19" s="199" t="s">
        <v>147</v>
      </c>
      <c r="C19" s="113">
        <v>16.295797604705548</v>
      </c>
      <c r="D19" s="115">
        <v>4599</v>
      </c>
      <c r="E19" s="114">
        <v>4717</v>
      </c>
      <c r="F19" s="114">
        <v>4700</v>
      </c>
      <c r="G19" s="114">
        <v>4763</v>
      </c>
      <c r="H19" s="140">
        <v>4782</v>
      </c>
      <c r="I19" s="115">
        <v>-183</v>
      </c>
      <c r="J19" s="116">
        <v>-3.8268506900878294</v>
      </c>
    </row>
    <row r="20" spans="1:15" s="287" customFormat="1" ht="24.95" customHeight="1" x14ac:dyDescent="0.2">
      <c r="A20" s="193" t="s">
        <v>148</v>
      </c>
      <c r="B20" s="199" t="s">
        <v>149</v>
      </c>
      <c r="C20" s="113">
        <v>8.2488838494791299</v>
      </c>
      <c r="D20" s="115">
        <v>2328</v>
      </c>
      <c r="E20" s="114">
        <v>2367</v>
      </c>
      <c r="F20" s="114">
        <v>2421</v>
      </c>
      <c r="G20" s="114">
        <v>2401</v>
      </c>
      <c r="H20" s="140">
        <v>2406</v>
      </c>
      <c r="I20" s="115">
        <v>-78</v>
      </c>
      <c r="J20" s="116">
        <v>-3.2418952618453867</v>
      </c>
      <c r="K20" s="110"/>
      <c r="L20" s="110"/>
      <c r="M20" s="110"/>
      <c r="N20" s="110"/>
      <c r="O20" s="110"/>
    </row>
    <row r="21" spans="1:15" s="110" customFormat="1" ht="24.95" customHeight="1" x14ac:dyDescent="0.2">
      <c r="A21" s="201" t="s">
        <v>150</v>
      </c>
      <c r="B21" s="202" t="s">
        <v>151</v>
      </c>
      <c r="C21" s="113">
        <v>11.423711997732266</v>
      </c>
      <c r="D21" s="115">
        <v>3224</v>
      </c>
      <c r="E21" s="114">
        <v>3714</v>
      </c>
      <c r="F21" s="114">
        <v>3965</v>
      </c>
      <c r="G21" s="114">
        <v>3991</v>
      </c>
      <c r="H21" s="140">
        <v>3478</v>
      </c>
      <c r="I21" s="115">
        <v>-254</v>
      </c>
      <c r="J21" s="116">
        <v>-7.3030477285796431</v>
      </c>
    </row>
    <row r="22" spans="1:15" s="110" customFormat="1" ht="24.95" customHeight="1" x14ac:dyDescent="0.2">
      <c r="A22" s="201" t="s">
        <v>152</v>
      </c>
      <c r="B22" s="199" t="s">
        <v>153</v>
      </c>
      <c r="C22" s="113">
        <v>2.7567146198001558</v>
      </c>
      <c r="D22" s="115">
        <v>778</v>
      </c>
      <c r="E22" s="114">
        <v>797</v>
      </c>
      <c r="F22" s="114">
        <v>781</v>
      </c>
      <c r="G22" s="114">
        <v>803</v>
      </c>
      <c r="H22" s="140">
        <v>805</v>
      </c>
      <c r="I22" s="115">
        <v>-27</v>
      </c>
      <c r="J22" s="116">
        <v>-3.3540372670807455</v>
      </c>
    </row>
    <row r="23" spans="1:15" s="110" customFormat="1" ht="24.95" customHeight="1" x14ac:dyDescent="0.2">
      <c r="A23" s="193" t="s">
        <v>154</v>
      </c>
      <c r="B23" s="199" t="s">
        <v>155</v>
      </c>
      <c r="C23" s="113">
        <v>1.0204804762242223</v>
      </c>
      <c r="D23" s="115">
        <v>288</v>
      </c>
      <c r="E23" s="114">
        <v>298</v>
      </c>
      <c r="F23" s="114">
        <v>293</v>
      </c>
      <c r="G23" s="114">
        <v>288</v>
      </c>
      <c r="H23" s="140">
        <v>291</v>
      </c>
      <c r="I23" s="115">
        <v>-3</v>
      </c>
      <c r="J23" s="116">
        <v>-1.0309278350515463</v>
      </c>
    </row>
    <row r="24" spans="1:15" s="110" customFormat="1" ht="24.95" customHeight="1" x14ac:dyDescent="0.2">
      <c r="A24" s="193" t="s">
        <v>156</v>
      </c>
      <c r="B24" s="199" t="s">
        <v>221</v>
      </c>
      <c r="C24" s="113">
        <v>8.0256537453050818</v>
      </c>
      <c r="D24" s="115">
        <v>2265</v>
      </c>
      <c r="E24" s="114">
        <v>2345</v>
      </c>
      <c r="F24" s="114">
        <v>2369</v>
      </c>
      <c r="G24" s="114">
        <v>2320</v>
      </c>
      <c r="H24" s="140">
        <v>2344</v>
      </c>
      <c r="I24" s="115">
        <v>-79</v>
      </c>
      <c r="J24" s="116">
        <v>-3.3703071672354947</v>
      </c>
    </row>
    <row r="25" spans="1:15" s="110" customFormat="1" ht="24.95" customHeight="1" x14ac:dyDescent="0.2">
      <c r="A25" s="193" t="s">
        <v>222</v>
      </c>
      <c r="B25" s="204" t="s">
        <v>159</v>
      </c>
      <c r="C25" s="113">
        <v>11.441428672666714</v>
      </c>
      <c r="D25" s="115">
        <v>3229</v>
      </c>
      <c r="E25" s="114">
        <v>3274</v>
      </c>
      <c r="F25" s="114">
        <v>3182</v>
      </c>
      <c r="G25" s="114">
        <v>3202</v>
      </c>
      <c r="H25" s="140">
        <v>3160</v>
      </c>
      <c r="I25" s="115">
        <v>69</v>
      </c>
      <c r="J25" s="116">
        <v>2.1835443037974684</v>
      </c>
    </row>
    <row r="26" spans="1:15" s="110" customFormat="1" ht="24.95" customHeight="1" x14ac:dyDescent="0.2">
      <c r="A26" s="201">
        <v>782.78300000000002</v>
      </c>
      <c r="B26" s="203" t="s">
        <v>160</v>
      </c>
      <c r="C26" s="113">
        <v>0.23031677414782795</v>
      </c>
      <c r="D26" s="115">
        <v>65</v>
      </c>
      <c r="E26" s="114">
        <v>70</v>
      </c>
      <c r="F26" s="114">
        <v>72</v>
      </c>
      <c r="G26" s="114">
        <v>74</v>
      </c>
      <c r="H26" s="140">
        <v>78</v>
      </c>
      <c r="I26" s="115">
        <v>-13</v>
      </c>
      <c r="J26" s="116">
        <v>-16.666666666666668</v>
      </c>
    </row>
    <row r="27" spans="1:15" s="110" customFormat="1" ht="24.95" customHeight="1" x14ac:dyDescent="0.2">
      <c r="A27" s="193" t="s">
        <v>161</v>
      </c>
      <c r="B27" s="199" t="s">
        <v>162</v>
      </c>
      <c r="C27" s="113">
        <v>1.8779675430515201</v>
      </c>
      <c r="D27" s="115">
        <v>530</v>
      </c>
      <c r="E27" s="114">
        <v>559</v>
      </c>
      <c r="F27" s="114">
        <v>467</v>
      </c>
      <c r="G27" s="114">
        <v>458</v>
      </c>
      <c r="H27" s="140">
        <v>410</v>
      </c>
      <c r="I27" s="115">
        <v>120</v>
      </c>
      <c r="J27" s="116">
        <v>29.26829268292683</v>
      </c>
    </row>
    <row r="28" spans="1:15" s="110" customFormat="1" ht="24.95" customHeight="1" x14ac:dyDescent="0.2">
      <c r="A28" s="193" t="s">
        <v>163</v>
      </c>
      <c r="B28" s="199" t="s">
        <v>164</v>
      </c>
      <c r="C28" s="113">
        <v>2.0905676422648996</v>
      </c>
      <c r="D28" s="115">
        <v>590</v>
      </c>
      <c r="E28" s="114">
        <v>723</v>
      </c>
      <c r="F28" s="114">
        <v>618</v>
      </c>
      <c r="G28" s="114">
        <v>698</v>
      </c>
      <c r="H28" s="140">
        <v>627</v>
      </c>
      <c r="I28" s="115">
        <v>-37</v>
      </c>
      <c r="J28" s="116">
        <v>-5.9011164274322168</v>
      </c>
    </row>
    <row r="29" spans="1:15" s="110" customFormat="1" ht="24.95" customHeight="1" x14ac:dyDescent="0.2">
      <c r="A29" s="193">
        <v>86</v>
      </c>
      <c r="B29" s="199" t="s">
        <v>165</v>
      </c>
      <c r="C29" s="113">
        <v>5.7614626886825882</v>
      </c>
      <c r="D29" s="115">
        <v>1626</v>
      </c>
      <c r="E29" s="114">
        <v>1651</v>
      </c>
      <c r="F29" s="114">
        <v>1607</v>
      </c>
      <c r="G29" s="114">
        <v>1593</v>
      </c>
      <c r="H29" s="140">
        <v>1607</v>
      </c>
      <c r="I29" s="115">
        <v>19</v>
      </c>
      <c r="J29" s="116">
        <v>1.1823273179838207</v>
      </c>
    </row>
    <row r="30" spans="1:15" s="110" customFormat="1" ht="24.95" customHeight="1" x14ac:dyDescent="0.2">
      <c r="A30" s="193">
        <v>87.88</v>
      </c>
      <c r="B30" s="204" t="s">
        <v>166</v>
      </c>
      <c r="C30" s="113">
        <v>4.0145985401459852</v>
      </c>
      <c r="D30" s="115">
        <v>1133</v>
      </c>
      <c r="E30" s="114">
        <v>1146</v>
      </c>
      <c r="F30" s="114">
        <v>1185</v>
      </c>
      <c r="G30" s="114">
        <v>1170</v>
      </c>
      <c r="H30" s="140">
        <v>1161</v>
      </c>
      <c r="I30" s="115">
        <v>-28</v>
      </c>
      <c r="J30" s="116">
        <v>-2.4117140396210162</v>
      </c>
    </row>
    <row r="31" spans="1:15" s="110" customFormat="1" ht="24.95" customHeight="1" x14ac:dyDescent="0.2">
      <c r="A31" s="193" t="s">
        <v>167</v>
      </c>
      <c r="B31" s="199" t="s">
        <v>168</v>
      </c>
      <c r="C31" s="113">
        <v>9.4536177450216137</v>
      </c>
      <c r="D31" s="115">
        <v>2668</v>
      </c>
      <c r="E31" s="114">
        <v>2830</v>
      </c>
      <c r="F31" s="114">
        <v>3041</v>
      </c>
      <c r="G31" s="114">
        <v>3034</v>
      </c>
      <c r="H31" s="140">
        <v>3004</v>
      </c>
      <c r="I31" s="115">
        <v>-336</v>
      </c>
      <c r="J31" s="116">
        <v>-11.18508655126498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2.2039543618453687</v>
      </c>
      <c r="D34" s="115">
        <v>622</v>
      </c>
      <c r="E34" s="114">
        <v>648</v>
      </c>
      <c r="F34" s="114">
        <v>680</v>
      </c>
      <c r="G34" s="114">
        <v>717</v>
      </c>
      <c r="H34" s="140">
        <v>625</v>
      </c>
      <c r="I34" s="115">
        <v>-3</v>
      </c>
      <c r="J34" s="116">
        <v>-0.48</v>
      </c>
    </row>
    <row r="35" spans="1:10" s="110" customFormat="1" ht="24.95" customHeight="1" x14ac:dyDescent="0.2">
      <c r="A35" s="292" t="s">
        <v>171</v>
      </c>
      <c r="B35" s="293" t="s">
        <v>172</v>
      </c>
      <c r="C35" s="113">
        <v>15.154843738927077</v>
      </c>
      <c r="D35" s="115">
        <v>4277</v>
      </c>
      <c r="E35" s="114">
        <v>4248</v>
      </c>
      <c r="F35" s="114">
        <v>4263</v>
      </c>
      <c r="G35" s="114">
        <v>4262</v>
      </c>
      <c r="H35" s="140">
        <v>4122</v>
      </c>
      <c r="I35" s="115">
        <v>155</v>
      </c>
      <c r="J35" s="116">
        <v>3.7603105288694807</v>
      </c>
    </row>
    <row r="36" spans="1:10" s="110" customFormat="1" ht="24.95" customHeight="1" x14ac:dyDescent="0.2">
      <c r="A36" s="294" t="s">
        <v>173</v>
      </c>
      <c r="B36" s="295" t="s">
        <v>174</v>
      </c>
      <c r="C36" s="125">
        <v>82.641201899227553</v>
      </c>
      <c r="D36" s="143">
        <v>23323</v>
      </c>
      <c r="E36" s="144">
        <v>24491</v>
      </c>
      <c r="F36" s="144">
        <v>24701</v>
      </c>
      <c r="G36" s="144">
        <v>24795</v>
      </c>
      <c r="H36" s="145">
        <v>24153</v>
      </c>
      <c r="I36" s="143">
        <v>-830</v>
      </c>
      <c r="J36" s="146">
        <v>-3.4364261168384878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28222</v>
      </c>
      <c r="F11" s="264">
        <v>29387</v>
      </c>
      <c r="G11" s="264">
        <v>29644</v>
      </c>
      <c r="H11" s="264">
        <v>29774</v>
      </c>
      <c r="I11" s="265">
        <v>28900</v>
      </c>
      <c r="J11" s="263">
        <v>-678</v>
      </c>
      <c r="K11" s="266">
        <v>-2.3460207612456747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40.379845510594571</v>
      </c>
      <c r="E13" s="115">
        <v>11396</v>
      </c>
      <c r="F13" s="114">
        <v>11717</v>
      </c>
      <c r="G13" s="114">
        <v>11952</v>
      </c>
      <c r="H13" s="114">
        <v>12040</v>
      </c>
      <c r="I13" s="140">
        <v>11790</v>
      </c>
      <c r="J13" s="115">
        <v>-394</v>
      </c>
      <c r="K13" s="116">
        <v>-3.3418150975402883</v>
      </c>
    </row>
    <row r="14" spans="1:15" ht="15.95" customHeight="1" x14ac:dyDescent="0.2">
      <c r="A14" s="306" t="s">
        <v>230</v>
      </c>
      <c r="B14" s="307"/>
      <c r="C14" s="308"/>
      <c r="D14" s="113">
        <v>47.338955424845864</v>
      </c>
      <c r="E14" s="115">
        <v>13360</v>
      </c>
      <c r="F14" s="114">
        <v>14026</v>
      </c>
      <c r="G14" s="114">
        <v>14172</v>
      </c>
      <c r="H14" s="114">
        <v>14127</v>
      </c>
      <c r="I14" s="140">
        <v>13639</v>
      </c>
      <c r="J14" s="115">
        <v>-279</v>
      </c>
      <c r="K14" s="116">
        <v>-2.0456045164601511</v>
      </c>
    </row>
    <row r="15" spans="1:15" ht="15.95" customHeight="1" x14ac:dyDescent="0.2">
      <c r="A15" s="306" t="s">
        <v>231</v>
      </c>
      <c r="B15" s="307"/>
      <c r="C15" s="308"/>
      <c r="D15" s="113">
        <v>5.555949259442988</v>
      </c>
      <c r="E15" s="115">
        <v>1568</v>
      </c>
      <c r="F15" s="114">
        <v>1613</v>
      </c>
      <c r="G15" s="114">
        <v>1577</v>
      </c>
      <c r="H15" s="114">
        <v>1567</v>
      </c>
      <c r="I15" s="140">
        <v>1548</v>
      </c>
      <c r="J15" s="115">
        <v>20</v>
      </c>
      <c r="K15" s="116">
        <v>1.2919896640826873</v>
      </c>
    </row>
    <row r="16" spans="1:15" ht="15.95" customHeight="1" x14ac:dyDescent="0.2">
      <c r="A16" s="306" t="s">
        <v>232</v>
      </c>
      <c r="B16" s="307"/>
      <c r="C16" s="308"/>
      <c r="D16" s="113">
        <v>3.809085110906385</v>
      </c>
      <c r="E16" s="115">
        <v>1075</v>
      </c>
      <c r="F16" s="114">
        <v>1185</v>
      </c>
      <c r="G16" s="114">
        <v>1081</v>
      </c>
      <c r="H16" s="114">
        <v>1144</v>
      </c>
      <c r="I16" s="140">
        <v>1060</v>
      </c>
      <c r="J16" s="115">
        <v>15</v>
      </c>
      <c r="K16" s="116">
        <v>1.4150943396226414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1.4952873644674367</v>
      </c>
      <c r="E18" s="115">
        <v>422</v>
      </c>
      <c r="F18" s="114">
        <v>434</v>
      </c>
      <c r="G18" s="114">
        <v>467</v>
      </c>
      <c r="H18" s="114">
        <v>462</v>
      </c>
      <c r="I18" s="140">
        <v>420</v>
      </c>
      <c r="J18" s="115">
        <v>2</v>
      </c>
      <c r="K18" s="116">
        <v>0.47619047619047616</v>
      </c>
    </row>
    <row r="19" spans="1:11" ht="14.1" customHeight="1" x14ac:dyDescent="0.2">
      <c r="A19" s="306" t="s">
        <v>235</v>
      </c>
      <c r="B19" s="307" t="s">
        <v>236</v>
      </c>
      <c r="C19" s="308"/>
      <c r="D19" s="113">
        <v>0.79370703706328394</v>
      </c>
      <c r="E19" s="115">
        <v>224</v>
      </c>
      <c r="F19" s="114">
        <v>230</v>
      </c>
      <c r="G19" s="114">
        <v>257</v>
      </c>
      <c r="H19" s="114">
        <v>252</v>
      </c>
      <c r="I19" s="140">
        <v>231</v>
      </c>
      <c r="J19" s="115">
        <v>-7</v>
      </c>
      <c r="K19" s="116">
        <v>-3.0303030303030303</v>
      </c>
    </row>
    <row r="20" spans="1:11" ht="14.1" customHeight="1" x14ac:dyDescent="0.2">
      <c r="A20" s="306">
        <v>12</v>
      </c>
      <c r="B20" s="307" t="s">
        <v>237</v>
      </c>
      <c r="C20" s="308"/>
      <c r="D20" s="113">
        <v>1.4598540145985401</v>
      </c>
      <c r="E20" s="115">
        <v>412</v>
      </c>
      <c r="F20" s="114">
        <v>409</v>
      </c>
      <c r="G20" s="114">
        <v>441</v>
      </c>
      <c r="H20" s="114">
        <v>442</v>
      </c>
      <c r="I20" s="140">
        <v>399</v>
      </c>
      <c r="J20" s="115">
        <v>13</v>
      </c>
      <c r="K20" s="116">
        <v>3.2581453634085213</v>
      </c>
    </row>
    <row r="21" spans="1:11" ht="14.1" customHeight="1" x14ac:dyDescent="0.2">
      <c r="A21" s="306">
        <v>21</v>
      </c>
      <c r="B21" s="307" t="s">
        <v>238</v>
      </c>
      <c r="C21" s="308"/>
      <c r="D21" s="113">
        <v>0.22323010417404862</v>
      </c>
      <c r="E21" s="115">
        <v>63</v>
      </c>
      <c r="F21" s="114">
        <v>64</v>
      </c>
      <c r="G21" s="114">
        <v>63</v>
      </c>
      <c r="H21" s="114">
        <v>56</v>
      </c>
      <c r="I21" s="140">
        <v>64</v>
      </c>
      <c r="J21" s="115">
        <v>-1</v>
      </c>
      <c r="K21" s="116">
        <v>-1.5625</v>
      </c>
    </row>
    <row r="22" spans="1:11" ht="14.1" customHeight="1" x14ac:dyDescent="0.2">
      <c r="A22" s="306">
        <v>22</v>
      </c>
      <c r="B22" s="307" t="s">
        <v>239</v>
      </c>
      <c r="C22" s="308"/>
      <c r="D22" s="113">
        <v>0.56693359790234565</v>
      </c>
      <c r="E22" s="115">
        <v>160</v>
      </c>
      <c r="F22" s="114">
        <v>163</v>
      </c>
      <c r="G22" s="114">
        <v>173</v>
      </c>
      <c r="H22" s="114">
        <v>173</v>
      </c>
      <c r="I22" s="140">
        <v>165</v>
      </c>
      <c r="J22" s="115">
        <v>-5</v>
      </c>
      <c r="K22" s="116">
        <v>-3.0303030303030303</v>
      </c>
    </row>
    <row r="23" spans="1:11" ht="14.1" customHeight="1" x14ac:dyDescent="0.2">
      <c r="A23" s="306">
        <v>23</v>
      </c>
      <c r="B23" s="307" t="s">
        <v>240</v>
      </c>
      <c r="C23" s="308"/>
      <c r="D23" s="113">
        <v>0.41102685847920062</v>
      </c>
      <c r="E23" s="115">
        <v>116</v>
      </c>
      <c r="F23" s="114">
        <v>119</v>
      </c>
      <c r="G23" s="114">
        <v>109</v>
      </c>
      <c r="H23" s="114">
        <v>114</v>
      </c>
      <c r="I23" s="140">
        <v>117</v>
      </c>
      <c r="J23" s="115">
        <v>-1</v>
      </c>
      <c r="K23" s="116">
        <v>-0.85470085470085466</v>
      </c>
    </row>
    <row r="24" spans="1:11" ht="14.1" customHeight="1" x14ac:dyDescent="0.2">
      <c r="A24" s="306">
        <v>24</v>
      </c>
      <c r="B24" s="307" t="s">
        <v>241</v>
      </c>
      <c r="C24" s="308"/>
      <c r="D24" s="113">
        <v>0.90709375664375314</v>
      </c>
      <c r="E24" s="115">
        <v>256</v>
      </c>
      <c r="F24" s="114">
        <v>270</v>
      </c>
      <c r="G24" s="114">
        <v>283</v>
      </c>
      <c r="H24" s="114">
        <v>275</v>
      </c>
      <c r="I24" s="140">
        <v>261</v>
      </c>
      <c r="J24" s="115">
        <v>-5</v>
      </c>
      <c r="K24" s="116">
        <v>-1.9157088122605364</v>
      </c>
    </row>
    <row r="25" spans="1:11" ht="14.1" customHeight="1" x14ac:dyDescent="0.2">
      <c r="A25" s="306">
        <v>25</v>
      </c>
      <c r="B25" s="307" t="s">
        <v>242</v>
      </c>
      <c r="C25" s="308"/>
      <c r="D25" s="113">
        <v>1.6476507689036921</v>
      </c>
      <c r="E25" s="115">
        <v>465</v>
      </c>
      <c r="F25" s="114">
        <v>461</v>
      </c>
      <c r="G25" s="114">
        <v>458</v>
      </c>
      <c r="H25" s="114">
        <v>455</v>
      </c>
      <c r="I25" s="140">
        <v>450</v>
      </c>
      <c r="J25" s="115">
        <v>15</v>
      </c>
      <c r="K25" s="116">
        <v>3.3333333333333335</v>
      </c>
    </row>
    <row r="26" spans="1:11" ht="14.1" customHeight="1" x14ac:dyDescent="0.2">
      <c r="A26" s="306">
        <v>26</v>
      </c>
      <c r="B26" s="307" t="s">
        <v>243</v>
      </c>
      <c r="C26" s="308"/>
      <c r="D26" s="113">
        <v>1.3322939550705124</v>
      </c>
      <c r="E26" s="115">
        <v>376</v>
      </c>
      <c r="F26" s="114">
        <v>363</v>
      </c>
      <c r="G26" s="114">
        <v>366</v>
      </c>
      <c r="H26" s="114">
        <v>357</v>
      </c>
      <c r="I26" s="140">
        <v>351</v>
      </c>
      <c r="J26" s="115">
        <v>25</v>
      </c>
      <c r="K26" s="116">
        <v>7.1225071225071224</v>
      </c>
    </row>
    <row r="27" spans="1:11" ht="14.1" customHeight="1" x14ac:dyDescent="0.2">
      <c r="A27" s="306">
        <v>27</v>
      </c>
      <c r="B27" s="307" t="s">
        <v>244</v>
      </c>
      <c r="C27" s="308"/>
      <c r="D27" s="113">
        <v>0.46063354829565589</v>
      </c>
      <c r="E27" s="115">
        <v>130</v>
      </c>
      <c r="F27" s="114">
        <v>135</v>
      </c>
      <c r="G27" s="114">
        <v>135</v>
      </c>
      <c r="H27" s="114">
        <v>128</v>
      </c>
      <c r="I27" s="140">
        <v>127</v>
      </c>
      <c r="J27" s="115">
        <v>3</v>
      </c>
      <c r="K27" s="116">
        <v>2.3622047244094486</v>
      </c>
    </row>
    <row r="28" spans="1:11" ht="14.1" customHeight="1" x14ac:dyDescent="0.2">
      <c r="A28" s="306">
        <v>28</v>
      </c>
      <c r="B28" s="307" t="s">
        <v>245</v>
      </c>
      <c r="C28" s="308"/>
      <c r="D28" s="113">
        <v>0.16299340939692439</v>
      </c>
      <c r="E28" s="115">
        <v>46</v>
      </c>
      <c r="F28" s="114">
        <v>55</v>
      </c>
      <c r="G28" s="114">
        <v>55</v>
      </c>
      <c r="H28" s="114">
        <v>57</v>
      </c>
      <c r="I28" s="140">
        <v>56</v>
      </c>
      <c r="J28" s="115">
        <v>-10</v>
      </c>
      <c r="K28" s="116">
        <v>-17.857142857142858</v>
      </c>
    </row>
    <row r="29" spans="1:11" ht="14.1" customHeight="1" x14ac:dyDescent="0.2">
      <c r="A29" s="306">
        <v>29</v>
      </c>
      <c r="B29" s="307" t="s">
        <v>246</v>
      </c>
      <c r="C29" s="308"/>
      <c r="D29" s="113">
        <v>3.2846715328467155</v>
      </c>
      <c r="E29" s="115">
        <v>927</v>
      </c>
      <c r="F29" s="114">
        <v>1055</v>
      </c>
      <c r="G29" s="114">
        <v>1064</v>
      </c>
      <c r="H29" s="114">
        <v>1038</v>
      </c>
      <c r="I29" s="140">
        <v>1005</v>
      </c>
      <c r="J29" s="115">
        <v>-78</v>
      </c>
      <c r="K29" s="116">
        <v>-7.7611940298507465</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2.7071079299837009</v>
      </c>
      <c r="E31" s="115">
        <v>764</v>
      </c>
      <c r="F31" s="114">
        <v>890</v>
      </c>
      <c r="G31" s="114">
        <v>896</v>
      </c>
      <c r="H31" s="114">
        <v>865</v>
      </c>
      <c r="I31" s="140">
        <v>845</v>
      </c>
      <c r="J31" s="115">
        <v>-81</v>
      </c>
      <c r="K31" s="116">
        <v>-9.5857988165680474</v>
      </c>
    </row>
    <row r="32" spans="1:11" ht="14.1" customHeight="1" x14ac:dyDescent="0.2">
      <c r="A32" s="306">
        <v>31</v>
      </c>
      <c r="B32" s="307" t="s">
        <v>251</v>
      </c>
      <c r="C32" s="308"/>
      <c r="D32" s="113">
        <v>0.37205017362341436</v>
      </c>
      <c r="E32" s="115">
        <v>105</v>
      </c>
      <c r="F32" s="114">
        <v>102</v>
      </c>
      <c r="G32" s="114">
        <v>101</v>
      </c>
      <c r="H32" s="114">
        <v>113</v>
      </c>
      <c r="I32" s="140">
        <v>111</v>
      </c>
      <c r="J32" s="115">
        <v>-6</v>
      </c>
      <c r="K32" s="116">
        <v>-5.4054054054054053</v>
      </c>
    </row>
    <row r="33" spans="1:11" ht="14.1" customHeight="1" x14ac:dyDescent="0.2">
      <c r="A33" s="306">
        <v>32</v>
      </c>
      <c r="B33" s="307" t="s">
        <v>252</v>
      </c>
      <c r="C33" s="308"/>
      <c r="D33" s="113">
        <v>1.2649705903196089</v>
      </c>
      <c r="E33" s="115">
        <v>357</v>
      </c>
      <c r="F33" s="114">
        <v>345</v>
      </c>
      <c r="G33" s="114">
        <v>356</v>
      </c>
      <c r="H33" s="114">
        <v>355</v>
      </c>
      <c r="I33" s="140">
        <v>351</v>
      </c>
      <c r="J33" s="115">
        <v>6</v>
      </c>
      <c r="K33" s="116">
        <v>1.7094017094017093</v>
      </c>
    </row>
    <row r="34" spans="1:11" ht="14.1" customHeight="1" x14ac:dyDescent="0.2">
      <c r="A34" s="306">
        <v>33</v>
      </c>
      <c r="B34" s="307" t="s">
        <v>253</v>
      </c>
      <c r="C34" s="308"/>
      <c r="D34" s="113">
        <v>0.5421302529941181</v>
      </c>
      <c r="E34" s="115">
        <v>153</v>
      </c>
      <c r="F34" s="114">
        <v>154</v>
      </c>
      <c r="G34" s="114">
        <v>160</v>
      </c>
      <c r="H34" s="114">
        <v>173</v>
      </c>
      <c r="I34" s="140">
        <v>173</v>
      </c>
      <c r="J34" s="115">
        <v>-20</v>
      </c>
      <c r="K34" s="116">
        <v>-11.560693641618498</v>
      </c>
    </row>
    <row r="35" spans="1:11" ht="14.1" customHeight="1" x14ac:dyDescent="0.2">
      <c r="A35" s="306">
        <v>34</v>
      </c>
      <c r="B35" s="307" t="s">
        <v>254</v>
      </c>
      <c r="C35" s="308"/>
      <c r="D35" s="113">
        <v>6.1405995322797819</v>
      </c>
      <c r="E35" s="115">
        <v>1733</v>
      </c>
      <c r="F35" s="114">
        <v>1770</v>
      </c>
      <c r="G35" s="114">
        <v>1769</v>
      </c>
      <c r="H35" s="114">
        <v>1752</v>
      </c>
      <c r="I35" s="140">
        <v>1690</v>
      </c>
      <c r="J35" s="115">
        <v>43</v>
      </c>
      <c r="K35" s="116">
        <v>2.5443786982248522</v>
      </c>
    </row>
    <row r="36" spans="1:11" ht="14.1" customHeight="1" x14ac:dyDescent="0.2">
      <c r="A36" s="306">
        <v>41</v>
      </c>
      <c r="B36" s="307" t="s">
        <v>255</v>
      </c>
      <c r="C36" s="308"/>
      <c r="D36" s="113">
        <v>0.27992346396428319</v>
      </c>
      <c r="E36" s="115">
        <v>79</v>
      </c>
      <c r="F36" s="114">
        <v>75</v>
      </c>
      <c r="G36" s="114">
        <v>78</v>
      </c>
      <c r="H36" s="114">
        <v>75</v>
      </c>
      <c r="I36" s="140">
        <v>73</v>
      </c>
      <c r="J36" s="115">
        <v>6</v>
      </c>
      <c r="K36" s="116">
        <v>8.2191780821917817</v>
      </c>
    </row>
    <row r="37" spans="1:11" ht="14.1" customHeight="1" x14ac:dyDescent="0.2">
      <c r="A37" s="306">
        <v>42</v>
      </c>
      <c r="B37" s="307" t="s">
        <v>256</v>
      </c>
      <c r="C37" s="308"/>
      <c r="D37" s="113">
        <v>8.1496704698462194E-2</v>
      </c>
      <c r="E37" s="115">
        <v>23</v>
      </c>
      <c r="F37" s="114">
        <v>25</v>
      </c>
      <c r="G37" s="114">
        <v>23</v>
      </c>
      <c r="H37" s="114">
        <v>21</v>
      </c>
      <c r="I37" s="140">
        <v>18</v>
      </c>
      <c r="J37" s="115">
        <v>5</v>
      </c>
      <c r="K37" s="116">
        <v>27.777777777777779</v>
      </c>
    </row>
    <row r="38" spans="1:11" ht="14.1" customHeight="1" x14ac:dyDescent="0.2">
      <c r="A38" s="306">
        <v>43</v>
      </c>
      <c r="B38" s="307" t="s">
        <v>257</v>
      </c>
      <c r="C38" s="308"/>
      <c r="D38" s="113">
        <v>0.39685351853164197</v>
      </c>
      <c r="E38" s="115">
        <v>112</v>
      </c>
      <c r="F38" s="114">
        <v>109</v>
      </c>
      <c r="G38" s="114">
        <v>111</v>
      </c>
      <c r="H38" s="114">
        <v>109</v>
      </c>
      <c r="I38" s="140">
        <v>104</v>
      </c>
      <c r="J38" s="115">
        <v>8</v>
      </c>
      <c r="K38" s="116">
        <v>7.6923076923076925</v>
      </c>
    </row>
    <row r="39" spans="1:11" ht="14.1" customHeight="1" x14ac:dyDescent="0.2">
      <c r="A39" s="306">
        <v>51</v>
      </c>
      <c r="B39" s="307" t="s">
        <v>258</v>
      </c>
      <c r="C39" s="308"/>
      <c r="D39" s="113">
        <v>9.6414144993267659</v>
      </c>
      <c r="E39" s="115">
        <v>2721</v>
      </c>
      <c r="F39" s="114">
        <v>2721</v>
      </c>
      <c r="G39" s="114">
        <v>2797</v>
      </c>
      <c r="H39" s="114">
        <v>2839</v>
      </c>
      <c r="I39" s="140">
        <v>3016</v>
      </c>
      <c r="J39" s="115">
        <v>-295</v>
      </c>
      <c r="K39" s="116">
        <v>-9.7811671087533156</v>
      </c>
    </row>
    <row r="40" spans="1:11" ht="14.1" customHeight="1" x14ac:dyDescent="0.2">
      <c r="A40" s="306" t="s">
        <v>259</v>
      </c>
      <c r="B40" s="307" t="s">
        <v>260</v>
      </c>
      <c r="C40" s="308"/>
      <c r="D40" s="113">
        <v>9.2233009708737868</v>
      </c>
      <c r="E40" s="115">
        <v>2603</v>
      </c>
      <c r="F40" s="114">
        <v>2602</v>
      </c>
      <c r="G40" s="114">
        <v>2681</v>
      </c>
      <c r="H40" s="114">
        <v>2716</v>
      </c>
      <c r="I40" s="140">
        <v>2905</v>
      </c>
      <c r="J40" s="115">
        <v>-302</v>
      </c>
      <c r="K40" s="116">
        <v>-10.395869191049915</v>
      </c>
    </row>
    <row r="41" spans="1:11" ht="14.1" customHeight="1" x14ac:dyDescent="0.2">
      <c r="A41" s="306"/>
      <c r="B41" s="307" t="s">
        <v>261</v>
      </c>
      <c r="C41" s="308"/>
      <c r="D41" s="113">
        <v>2.9693147190135356</v>
      </c>
      <c r="E41" s="115">
        <v>838</v>
      </c>
      <c r="F41" s="114">
        <v>833</v>
      </c>
      <c r="G41" s="114">
        <v>836</v>
      </c>
      <c r="H41" s="114">
        <v>823</v>
      </c>
      <c r="I41" s="140">
        <v>830</v>
      </c>
      <c r="J41" s="115">
        <v>8</v>
      </c>
      <c r="K41" s="116">
        <v>0.96385542168674698</v>
      </c>
    </row>
    <row r="42" spans="1:11" ht="14.1" customHeight="1" x14ac:dyDescent="0.2">
      <c r="A42" s="306">
        <v>52</v>
      </c>
      <c r="B42" s="307" t="s">
        <v>262</v>
      </c>
      <c r="C42" s="308"/>
      <c r="D42" s="113">
        <v>5.8854794132237265</v>
      </c>
      <c r="E42" s="115">
        <v>1661</v>
      </c>
      <c r="F42" s="114">
        <v>1716</v>
      </c>
      <c r="G42" s="114">
        <v>1744</v>
      </c>
      <c r="H42" s="114">
        <v>1692</v>
      </c>
      <c r="I42" s="140">
        <v>1698</v>
      </c>
      <c r="J42" s="115">
        <v>-37</v>
      </c>
      <c r="K42" s="116">
        <v>-2.1790341578327443</v>
      </c>
    </row>
    <row r="43" spans="1:11" ht="14.1" customHeight="1" x14ac:dyDescent="0.2">
      <c r="A43" s="306" t="s">
        <v>263</v>
      </c>
      <c r="B43" s="307" t="s">
        <v>264</v>
      </c>
      <c r="C43" s="308"/>
      <c r="D43" s="113">
        <v>5.5098859046134221</v>
      </c>
      <c r="E43" s="115">
        <v>1555</v>
      </c>
      <c r="F43" s="114">
        <v>1606</v>
      </c>
      <c r="G43" s="114">
        <v>1639</v>
      </c>
      <c r="H43" s="114">
        <v>1598</v>
      </c>
      <c r="I43" s="140">
        <v>1604</v>
      </c>
      <c r="J43" s="115">
        <v>-49</v>
      </c>
      <c r="K43" s="116">
        <v>-3.054862842892768</v>
      </c>
    </row>
    <row r="44" spans="1:11" ht="14.1" customHeight="1" x14ac:dyDescent="0.2">
      <c r="A44" s="306">
        <v>53</v>
      </c>
      <c r="B44" s="307" t="s">
        <v>265</v>
      </c>
      <c r="C44" s="308"/>
      <c r="D44" s="113">
        <v>2.3492310963078449</v>
      </c>
      <c r="E44" s="115">
        <v>663</v>
      </c>
      <c r="F44" s="114">
        <v>692</v>
      </c>
      <c r="G44" s="114">
        <v>719</v>
      </c>
      <c r="H44" s="114">
        <v>707</v>
      </c>
      <c r="I44" s="140">
        <v>666</v>
      </c>
      <c r="J44" s="115">
        <v>-3</v>
      </c>
      <c r="K44" s="116">
        <v>-0.45045045045045046</v>
      </c>
    </row>
    <row r="45" spans="1:11" ht="14.1" customHeight="1" x14ac:dyDescent="0.2">
      <c r="A45" s="306" t="s">
        <v>266</v>
      </c>
      <c r="B45" s="307" t="s">
        <v>267</v>
      </c>
      <c r="C45" s="308"/>
      <c r="D45" s="113">
        <v>2.3244277513996172</v>
      </c>
      <c r="E45" s="115">
        <v>656</v>
      </c>
      <c r="F45" s="114">
        <v>684</v>
      </c>
      <c r="G45" s="114">
        <v>712</v>
      </c>
      <c r="H45" s="114">
        <v>699</v>
      </c>
      <c r="I45" s="140">
        <v>657</v>
      </c>
      <c r="J45" s="115">
        <v>-1</v>
      </c>
      <c r="K45" s="116">
        <v>-0.15220700152207001</v>
      </c>
    </row>
    <row r="46" spans="1:11" ht="14.1" customHeight="1" x14ac:dyDescent="0.2">
      <c r="A46" s="306">
        <v>54</v>
      </c>
      <c r="B46" s="307" t="s">
        <v>268</v>
      </c>
      <c r="C46" s="308"/>
      <c r="D46" s="113">
        <v>10.821345049961023</v>
      </c>
      <c r="E46" s="115">
        <v>3054</v>
      </c>
      <c r="F46" s="114">
        <v>3107</v>
      </c>
      <c r="G46" s="114">
        <v>3044</v>
      </c>
      <c r="H46" s="114">
        <v>3064</v>
      </c>
      <c r="I46" s="140">
        <v>3077</v>
      </c>
      <c r="J46" s="115">
        <v>-23</v>
      </c>
      <c r="K46" s="116">
        <v>-0.74748131296717579</v>
      </c>
    </row>
    <row r="47" spans="1:11" ht="14.1" customHeight="1" x14ac:dyDescent="0.2">
      <c r="A47" s="306">
        <v>61</v>
      </c>
      <c r="B47" s="307" t="s">
        <v>269</v>
      </c>
      <c r="C47" s="308"/>
      <c r="D47" s="113">
        <v>0.65197363758769755</v>
      </c>
      <c r="E47" s="115">
        <v>184</v>
      </c>
      <c r="F47" s="114">
        <v>208</v>
      </c>
      <c r="G47" s="114">
        <v>212</v>
      </c>
      <c r="H47" s="114">
        <v>211</v>
      </c>
      <c r="I47" s="140">
        <v>202</v>
      </c>
      <c r="J47" s="115">
        <v>-18</v>
      </c>
      <c r="K47" s="116">
        <v>-8.9108910891089117</v>
      </c>
    </row>
    <row r="48" spans="1:11" ht="14.1" customHeight="1" x14ac:dyDescent="0.2">
      <c r="A48" s="306">
        <v>62</v>
      </c>
      <c r="B48" s="307" t="s">
        <v>270</v>
      </c>
      <c r="C48" s="308"/>
      <c r="D48" s="113">
        <v>11.041031819148182</v>
      </c>
      <c r="E48" s="115">
        <v>3116</v>
      </c>
      <c r="F48" s="114">
        <v>3259</v>
      </c>
      <c r="G48" s="114">
        <v>3263</v>
      </c>
      <c r="H48" s="114">
        <v>3404</v>
      </c>
      <c r="I48" s="140">
        <v>3181</v>
      </c>
      <c r="J48" s="115">
        <v>-65</v>
      </c>
      <c r="K48" s="116">
        <v>-2.0433825840930524</v>
      </c>
    </row>
    <row r="49" spans="1:11" ht="14.1" customHeight="1" x14ac:dyDescent="0.2">
      <c r="A49" s="306">
        <v>63</v>
      </c>
      <c r="B49" s="307" t="s">
        <v>271</v>
      </c>
      <c r="C49" s="308"/>
      <c r="D49" s="113">
        <v>9.8185812486712489</v>
      </c>
      <c r="E49" s="115">
        <v>2771</v>
      </c>
      <c r="F49" s="114">
        <v>3207</v>
      </c>
      <c r="G49" s="114">
        <v>3353</v>
      </c>
      <c r="H49" s="114">
        <v>3393</v>
      </c>
      <c r="I49" s="140">
        <v>2980</v>
      </c>
      <c r="J49" s="115">
        <v>-209</v>
      </c>
      <c r="K49" s="116">
        <v>-7.0134228187919465</v>
      </c>
    </row>
    <row r="50" spans="1:11" ht="14.1" customHeight="1" x14ac:dyDescent="0.2">
      <c r="A50" s="306" t="s">
        <v>272</v>
      </c>
      <c r="B50" s="307" t="s">
        <v>273</v>
      </c>
      <c r="C50" s="308"/>
      <c r="D50" s="113">
        <v>0.68386365246970449</v>
      </c>
      <c r="E50" s="115">
        <v>193</v>
      </c>
      <c r="F50" s="114">
        <v>240</v>
      </c>
      <c r="G50" s="114">
        <v>248</v>
      </c>
      <c r="H50" s="114">
        <v>241</v>
      </c>
      <c r="I50" s="140">
        <v>206</v>
      </c>
      <c r="J50" s="115">
        <v>-13</v>
      </c>
      <c r="K50" s="116">
        <v>-6.3106796116504853</v>
      </c>
    </row>
    <row r="51" spans="1:11" ht="14.1" customHeight="1" x14ac:dyDescent="0.2">
      <c r="A51" s="306" t="s">
        <v>274</v>
      </c>
      <c r="B51" s="307" t="s">
        <v>275</v>
      </c>
      <c r="C51" s="308"/>
      <c r="D51" s="113">
        <v>8.3870739139678268</v>
      </c>
      <c r="E51" s="115">
        <v>2367</v>
      </c>
      <c r="F51" s="114">
        <v>2742</v>
      </c>
      <c r="G51" s="114">
        <v>2863</v>
      </c>
      <c r="H51" s="114">
        <v>2918</v>
      </c>
      <c r="I51" s="140">
        <v>2559</v>
      </c>
      <c r="J51" s="115">
        <v>-192</v>
      </c>
      <c r="K51" s="116">
        <v>-7.5029308323563892</v>
      </c>
    </row>
    <row r="52" spans="1:11" ht="14.1" customHeight="1" x14ac:dyDescent="0.2">
      <c r="A52" s="306">
        <v>71</v>
      </c>
      <c r="B52" s="307" t="s">
        <v>276</v>
      </c>
      <c r="C52" s="308"/>
      <c r="D52" s="113">
        <v>14.09892991283396</v>
      </c>
      <c r="E52" s="115">
        <v>3979</v>
      </c>
      <c r="F52" s="114">
        <v>4088</v>
      </c>
      <c r="G52" s="114">
        <v>4099</v>
      </c>
      <c r="H52" s="114">
        <v>4008</v>
      </c>
      <c r="I52" s="140">
        <v>3955</v>
      </c>
      <c r="J52" s="115">
        <v>24</v>
      </c>
      <c r="K52" s="116">
        <v>0.60682680151706703</v>
      </c>
    </row>
    <row r="53" spans="1:11" ht="14.1" customHeight="1" x14ac:dyDescent="0.2">
      <c r="A53" s="306" t="s">
        <v>277</v>
      </c>
      <c r="B53" s="307" t="s">
        <v>278</v>
      </c>
      <c r="C53" s="308"/>
      <c r="D53" s="113">
        <v>1.732690808589044</v>
      </c>
      <c r="E53" s="115">
        <v>489</v>
      </c>
      <c r="F53" s="114">
        <v>504</v>
      </c>
      <c r="G53" s="114">
        <v>512</v>
      </c>
      <c r="H53" s="114">
        <v>501</v>
      </c>
      <c r="I53" s="140">
        <v>508</v>
      </c>
      <c r="J53" s="115">
        <v>-19</v>
      </c>
      <c r="K53" s="116">
        <v>-3.7401574803149606</v>
      </c>
    </row>
    <row r="54" spans="1:11" ht="14.1" customHeight="1" x14ac:dyDescent="0.2">
      <c r="A54" s="306" t="s">
        <v>279</v>
      </c>
      <c r="B54" s="307" t="s">
        <v>280</v>
      </c>
      <c r="C54" s="308"/>
      <c r="D54" s="113">
        <v>11.668202111827652</v>
      </c>
      <c r="E54" s="115">
        <v>3293</v>
      </c>
      <c r="F54" s="114">
        <v>3385</v>
      </c>
      <c r="G54" s="114">
        <v>3390</v>
      </c>
      <c r="H54" s="114">
        <v>3318</v>
      </c>
      <c r="I54" s="140">
        <v>3262</v>
      </c>
      <c r="J54" s="115">
        <v>31</v>
      </c>
      <c r="K54" s="116">
        <v>0.95033721643163704</v>
      </c>
    </row>
    <row r="55" spans="1:11" ht="14.1" customHeight="1" x14ac:dyDescent="0.2">
      <c r="A55" s="306">
        <v>72</v>
      </c>
      <c r="B55" s="307" t="s">
        <v>281</v>
      </c>
      <c r="C55" s="308"/>
      <c r="D55" s="113">
        <v>2.0090709375664377</v>
      </c>
      <c r="E55" s="115">
        <v>567</v>
      </c>
      <c r="F55" s="114">
        <v>552</v>
      </c>
      <c r="G55" s="114">
        <v>553</v>
      </c>
      <c r="H55" s="114">
        <v>547</v>
      </c>
      <c r="I55" s="140">
        <v>532</v>
      </c>
      <c r="J55" s="115">
        <v>35</v>
      </c>
      <c r="K55" s="116">
        <v>6.5789473684210522</v>
      </c>
    </row>
    <row r="56" spans="1:11" ht="14.1" customHeight="1" x14ac:dyDescent="0.2">
      <c r="A56" s="306" t="s">
        <v>282</v>
      </c>
      <c r="B56" s="307" t="s">
        <v>283</v>
      </c>
      <c r="C56" s="308"/>
      <c r="D56" s="113">
        <v>0.23740344412160724</v>
      </c>
      <c r="E56" s="115">
        <v>67</v>
      </c>
      <c r="F56" s="114">
        <v>56</v>
      </c>
      <c r="G56" s="114">
        <v>53</v>
      </c>
      <c r="H56" s="114">
        <v>59</v>
      </c>
      <c r="I56" s="140">
        <v>60</v>
      </c>
      <c r="J56" s="115">
        <v>7</v>
      </c>
      <c r="K56" s="116">
        <v>11.666666666666666</v>
      </c>
    </row>
    <row r="57" spans="1:11" ht="14.1" customHeight="1" x14ac:dyDescent="0.2">
      <c r="A57" s="306" t="s">
        <v>284</v>
      </c>
      <c r="B57" s="307" t="s">
        <v>285</v>
      </c>
      <c r="C57" s="308"/>
      <c r="D57" s="113">
        <v>1.3996173198214159</v>
      </c>
      <c r="E57" s="115">
        <v>395</v>
      </c>
      <c r="F57" s="114">
        <v>394</v>
      </c>
      <c r="G57" s="114">
        <v>395</v>
      </c>
      <c r="H57" s="114">
        <v>389</v>
      </c>
      <c r="I57" s="140">
        <v>378</v>
      </c>
      <c r="J57" s="115">
        <v>17</v>
      </c>
      <c r="K57" s="116">
        <v>4.4973544973544977</v>
      </c>
    </row>
    <row r="58" spans="1:11" ht="14.1" customHeight="1" x14ac:dyDescent="0.2">
      <c r="A58" s="306">
        <v>73</v>
      </c>
      <c r="B58" s="307" t="s">
        <v>286</v>
      </c>
      <c r="C58" s="308"/>
      <c r="D58" s="113">
        <v>0.65197363758769755</v>
      </c>
      <c r="E58" s="115">
        <v>184</v>
      </c>
      <c r="F58" s="114">
        <v>183</v>
      </c>
      <c r="G58" s="114">
        <v>185</v>
      </c>
      <c r="H58" s="114">
        <v>180</v>
      </c>
      <c r="I58" s="140">
        <v>189</v>
      </c>
      <c r="J58" s="115">
        <v>-5</v>
      </c>
      <c r="K58" s="116">
        <v>-2.6455026455026456</v>
      </c>
    </row>
    <row r="59" spans="1:11" ht="14.1" customHeight="1" x14ac:dyDescent="0.2">
      <c r="A59" s="306" t="s">
        <v>287</v>
      </c>
      <c r="B59" s="307" t="s">
        <v>288</v>
      </c>
      <c r="C59" s="308"/>
      <c r="D59" s="113">
        <v>0.47835022323010418</v>
      </c>
      <c r="E59" s="115">
        <v>135</v>
      </c>
      <c r="F59" s="114">
        <v>131</v>
      </c>
      <c r="G59" s="114">
        <v>134</v>
      </c>
      <c r="H59" s="114">
        <v>131</v>
      </c>
      <c r="I59" s="140">
        <v>138</v>
      </c>
      <c r="J59" s="115">
        <v>-3</v>
      </c>
      <c r="K59" s="116">
        <v>-2.1739130434782608</v>
      </c>
    </row>
    <row r="60" spans="1:11" ht="14.1" customHeight="1" x14ac:dyDescent="0.2">
      <c r="A60" s="306">
        <v>81</v>
      </c>
      <c r="B60" s="307" t="s">
        <v>289</v>
      </c>
      <c r="C60" s="308"/>
      <c r="D60" s="113">
        <v>2.5937212104032317</v>
      </c>
      <c r="E60" s="115">
        <v>732</v>
      </c>
      <c r="F60" s="114">
        <v>747</v>
      </c>
      <c r="G60" s="114">
        <v>743</v>
      </c>
      <c r="H60" s="114">
        <v>746</v>
      </c>
      <c r="I60" s="140">
        <v>748</v>
      </c>
      <c r="J60" s="115">
        <v>-16</v>
      </c>
      <c r="K60" s="116">
        <v>-2.1390374331550803</v>
      </c>
    </row>
    <row r="61" spans="1:11" ht="14.1" customHeight="1" x14ac:dyDescent="0.2">
      <c r="A61" s="306" t="s">
        <v>290</v>
      </c>
      <c r="B61" s="307" t="s">
        <v>291</v>
      </c>
      <c r="C61" s="308"/>
      <c r="D61" s="113">
        <v>0.90000708666997375</v>
      </c>
      <c r="E61" s="115">
        <v>254</v>
      </c>
      <c r="F61" s="114">
        <v>258</v>
      </c>
      <c r="G61" s="114">
        <v>255</v>
      </c>
      <c r="H61" s="114">
        <v>260</v>
      </c>
      <c r="I61" s="140">
        <v>263</v>
      </c>
      <c r="J61" s="115">
        <v>-9</v>
      </c>
      <c r="K61" s="116">
        <v>-3.4220532319391634</v>
      </c>
    </row>
    <row r="62" spans="1:11" ht="14.1" customHeight="1" x14ac:dyDescent="0.2">
      <c r="A62" s="306" t="s">
        <v>292</v>
      </c>
      <c r="B62" s="307" t="s">
        <v>293</v>
      </c>
      <c r="C62" s="308"/>
      <c r="D62" s="113">
        <v>0.92481043157820142</v>
      </c>
      <c r="E62" s="115">
        <v>261</v>
      </c>
      <c r="F62" s="114">
        <v>265</v>
      </c>
      <c r="G62" s="114">
        <v>282</v>
      </c>
      <c r="H62" s="114">
        <v>280</v>
      </c>
      <c r="I62" s="140">
        <v>281</v>
      </c>
      <c r="J62" s="115">
        <v>-20</v>
      </c>
      <c r="K62" s="116">
        <v>-7.117437722419929</v>
      </c>
    </row>
    <row r="63" spans="1:11" ht="14.1" customHeight="1" x14ac:dyDescent="0.2">
      <c r="A63" s="306"/>
      <c r="B63" s="307" t="s">
        <v>294</v>
      </c>
      <c r="C63" s="308"/>
      <c r="D63" s="113">
        <v>0.78662036708950467</v>
      </c>
      <c r="E63" s="115">
        <v>222</v>
      </c>
      <c r="F63" s="114">
        <v>230</v>
      </c>
      <c r="G63" s="114">
        <v>247</v>
      </c>
      <c r="H63" s="114">
        <v>247</v>
      </c>
      <c r="I63" s="140">
        <v>246</v>
      </c>
      <c r="J63" s="115">
        <v>-24</v>
      </c>
      <c r="K63" s="116">
        <v>-9.7560975609756095</v>
      </c>
    </row>
    <row r="64" spans="1:11" ht="14.1" customHeight="1" x14ac:dyDescent="0.2">
      <c r="A64" s="306" t="s">
        <v>295</v>
      </c>
      <c r="B64" s="307" t="s">
        <v>296</v>
      </c>
      <c r="C64" s="308"/>
      <c r="D64" s="113">
        <v>9.9213379632910492E-2</v>
      </c>
      <c r="E64" s="115">
        <v>28</v>
      </c>
      <c r="F64" s="114">
        <v>22</v>
      </c>
      <c r="G64" s="114">
        <v>21</v>
      </c>
      <c r="H64" s="114">
        <v>20</v>
      </c>
      <c r="I64" s="140">
        <v>19</v>
      </c>
      <c r="J64" s="115">
        <v>9</v>
      </c>
      <c r="K64" s="116">
        <v>47.368421052631582</v>
      </c>
    </row>
    <row r="65" spans="1:11" ht="14.1" customHeight="1" x14ac:dyDescent="0.2">
      <c r="A65" s="306" t="s">
        <v>297</v>
      </c>
      <c r="B65" s="307" t="s">
        <v>298</v>
      </c>
      <c r="C65" s="308"/>
      <c r="D65" s="113">
        <v>0.4287435334136489</v>
      </c>
      <c r="E65" s="115">
        <v>121</v>
      </c>
      <c r="F65" s="114">
        <v>133</v>
      </c>
      <c r="G65" s="114">
        <v>119</v>
      </c>
      <c r="H65" s="114">
        <v>118</v>
      </c>
      <c r="I65" s="140">
        <v>116</v>
      </c>
      <c r="J65" s="115">
        <v>5</v>
      </c>
      <c r="K65" s="116">
        <v>4.3103448275862073</v>
      </c>
    </row>
    <row r="66" spans="1:11" ht="14.1" customHeight="1" x14ac:dyDescent="0.2">
      <c r="A66" s="306">
        <v>82</v>
      </c>
      <c r="B66" s="307" t="s">
        <v>299</v>
      </c>
      <c r="C66" s="308"/>
      <c r="D66" s="113">
        <v>1.8354475232088441</v>
      </c>
      <c r="E66" s="115">
        <v>518</v>
      </c>
      <c r="F66" s="114">
        <v>521</v>
      </c>
      <c r="G66" s="114">
        <v>521</v>
      </c>
      <c r="H66" s="114">
        <v>528</v>
      </c>
      <c r="I66" s="140">
        <v>526</v>
      </c>
      <c r="J66" s="115">
        <v>-8</v>
      </c>
      <c r="K66" s="116">
        <v>-1.520912547528517</v>
      </c>
    </row>
    <row r="67" spans="1:11" ht="14.1" customHeight="1" x14ac:dyDescent="0.2">
      <c r="A67" s="306" t="s">
        <v>300</v>
      </c>
      <c r="B67" s="307" t="s">
        <v>301</v>
      </c>
      <c r="C67" s="308"/>
      <c r="D67" s="113">
        <v>0.82914038693218062</v>
      </c>
      <c r="E67" s="115">
        <v>234</v>
      </c>
      <c r="F67" s="114">
        <v>239</v>
      </c>
      <c r="G67" s="114">
        <v>244</v>
      </c>
      <c r="H67" s="114">
        <v>239</v>
      </c>
      <c r="I67" s="140">
        <v>241</v>
      </c>
      <c r="J67" s="115">
        <v>-7</v>
      </c>
      <c r="K67" s="116">
        <v>-2.904564315352697</v>
      </c>
    </row>
    <row r="68" spans="1:11" ht="14.1" customHeight="1" x14ac:dyDescent="0.2">
      <c r="A68" s="306" t="s">
        <v>302</v>
      </c>
      <c r="B68" s="307" t="s">
        <v>303</v>
      </c>
      <c r="C68" s="308"/>
      <c r="D68" s="113">
        <v>0.38268017858408332</v>
      </c>
      <c r="E68" s="115">
        <v>108</v>
      </c>
      <c r="F68" s="114">
        <v>107</v>
      </c>
      <c r="G68" s="114">
        <v>104</v>
      </c>
      <c r="H68" s="114">
        <v>112</v>
      </c>
      <c r="I68" s="140">
        <v>108</v>
      </c>
      <c r="J68" s="115">
        <v>0</v>
      </c>
      <c r="K68" s="116">
        <v>0</v>
      </c>
    </row>
    <row r="69" spans="1:11" ht="14.1" customHeight="1" x14ac:dyDescent="0.2">
      <c r="A69" s="306">
        <v>83</v>
      </c>
      <c r="B69" s="307" t="s">
        <v>304</v>
      </c>
      <c r="C69" s="308"/>
      <c r="D69" s="113">
        <v>2.2677343916093826</v>
      </c>
      <c r="E69" s="115">
        <v>640</v>
      </c>
      <c r="F69" s="114">
        <v>630</v>
      </c>
      <c r="G69" s="114">
        <v>625</v>
      </c>
      <c r="H69" s="114">
        <v>636</v>
      </c>
      <c r="I69" s="140">
        <v>633</v>
      </c>
      <c r="J69" s="115">
        <v>7</v>
      </c>
      <c r="K69" s="116">
        <v>1.1058451816745656</v>
      </c>
    </row>
    <row r="70" spans="1:11" ht="14.1" customHeight="1" x14ac:dyDescent="0.2">
      <c r="A70" s="306" t="s">
        <v>305</v>
      </c>
      <c r="B70" s="307" t="s">
        <v>306</v>
      </c>
      <c r="C70" s="308"/>
      <c r="D70" s="113">
        <v>1.3429239600311813</v>
      </c>
      <c r="E70" s="115">
        <v>379</v>
      </c>
      <c r="F70" s="114">
        <v>359</v>
      </c>
      <c r="G70" s="114">
        <v>343</v>
      </c>
      <c r="H70" s="114">
        <v>345</v>
      </c>
      <c r="I70" s="140">
        <v>344</v>
      </c>
      <c r="J70" s="115">
        <v>35</v>
      </c>
      <c r="K70" s="116">
        <v>10.174418604651162</v>
      </c>
    </row>
    <row r="71" spans="1:11" ht="14.1" customHeight="1" x14ac:dyDescent="0.2">
      <c r="A71" s="306"/>
      <c r="B71" s="307" t="s">
        <v>307</v>
      </c>
      <c r="C71" s="308"/>
      <c r="D71" s="113">
        <v>0.84331372687973916</v>
      </c>
      <c r="E71" s="115">
        <v>238</v>
      </c>
      <c r="F71" s="114">
        <v>227</v>
      </c>
      <c r="G71" s="114">
        <v>215</v>
      </c>
      <c r="H71" s="114">
        <v>216</v>
      </c>
      <c r="I71" s="140">
        <v>218</v>
      </c>
      <c r="J71" s="115">
        <v>20</v>
      </c>
      <c r="K71" s="116">
        <v>9.1743119266055047</v>
      </c>
    </row>
    <row r="72" spans="1:11" ht="14.1" customHeight="1" x14ac:dyDescent="0.2">
      <c r="A72" s="306">
        <v>84</v>
      </c>
      <c r="B72" s="307" t="s">
        <v>308</v>
      </c>
      <c r="C72" s="308"/>
      <c r="D72" s="113">
        <v>1.5307207143363333</v>
      </c>
      <c r="E72" s="115">
        <v>432</v>
      </c>
      <c r="F72" s="114">
        <v>543</v>
      </c>
      <c r="G72" s="114">
        <v>443</v>
      </c>
      <c r="H72" s="114">
        <v>522</v>
      </c>
      <c r="I72" s="140">
        <v>453</v>
      </c>
      <c r="J72" s="115">
        <v>-21</v>
      </c>
      <c r="K72" s="116">
        <v>-4.6357615894039732</v>
      </c>
    </row>
    <row r="73" spans="1:11" ht="14.1" customHeight="1" x14ac:dyDescent="0.2">
      <c r="A73" s="306" t="s">
        <v>309</v>
      </c>
      <c r="B73" s="307" t="s">
        <v>310</v>
      </c>
      <c r="C73" s="308"/>
      <c r="D73" s="113">
        <v>9.9213379632910492E-2</v>
      </c>
      <c r="E73" s="115">
        <v>28</v>
      </c>
      <c r="F73" s="114">
        <v>26</v>
      </c>
      <c r="G73" s="114">
        <v>32</v>
      </c>
      <c r="H73" s="114">
        <v>27</v>
      </c>
      <c r="I73" s="140">
        <v>29</v>
      </c>
      <c r="J73" s="115">
        <v>-1</v>
      </c>
      <c r="K73" s="116">
        <v>-3.4482758620689653</v>
      </c>
    </row>
    <row r="74" spans="1:11" ht="14.1" customHeight="1" x14ac:dyDescent="0.2">
      <c r="A74" s="306" t="s">
        <v>311</v>
      </c>
      <c r="B74" s="307" t="s">
        <v>312</v>
      </c>
      <c r="C74" s="308"/>
      <c r="D74" s="113">
        <v>2.1260009921337964E-2</v>
      </c>
      <c r="E74" s="115">
        <v>6</v>
      </c>
      <c r="F74" s="114">
        <v>5</v>
      </c>
      <c r="G74" s="114">
        <v>6</v>
      </c>
      <c r="H74" s="114">
        <v>5</v>
      </c>
      <c r="I74" s="140">
        <v>6</v>
      </c>
      <c r="J74" s="115">
        <v>0</v>
      </c>
      <c r="K74" s="116">
        <v>0</v>
      </c>
    </row>
    <row r="75" spans="1:11" ht="14.1" customHeight="1" x14ac:dyDescent="0.2">
      <c r="A75" s="306" t="s">
        <v>313</v>
      </c>
      <c r="B75" s="307" t="s">
        <v>314</v>
      </c>
      <c r="C75" s="308"/>
      <c r="D75" s="113">
        <v>0.7901637020763943</v>
      </c>
      <c r="E75" s="115">
        <v>223</v>
      </c>
      <c r="F75" s="114">
        <v>325</v>
      </c>
      <c r="G75" s="114">
        <v>235</v>
      </c>
      <c r="H75" s="114">
        <v>331</v>
      </c>
      <c r="I75" s="140">
        <v>264</v>
      </c>
      <c r="J75" s="115">
        <v>-41</v>
      </c>
      <c r="K75" s="116">
        <v>-15.530303030303031</v>
      </c>
    </row>
    <row r="76" spans="1:11" ht="14.1" customHeight="1" x14ac:dyDescent="0.2">
      <c r="A76" s="306">
        <v>91</v>
      </c>
      <c r="B76" s="307" t="s">
        <v>315</v>
      </c>
      <c r="C76" s="308"/>
      <c r="D76" s="113">
        <v>0.11338671958046914</v>
      </c>
      <c r="E76" s="115">
        <v>32</v>
      </c>
      <c r="F76" s="114">
        <v>23</v>
      </c>
      <c r="G76" s="114">
        <v>23</v>
      </c>
      <c r="H76" s="114">
        <v>20</v>
      </c>
      <c r="I76" s="140">
        <v>17</v>
      </c>
      <c r="J76" s="115">
        <v>15</v>
      </c>
      <c r="K76" s="116">
        <v>88.235294117647058</v>
      </c>
    </row>
    <row r="77" spans="1:11" ht="14.1" customHeight="1" x14ac:dyDescent="0.2">
      <c r="A77" s="306">
        <v>92</v>
      </c>
      <c r="B77" s="307" t="s">
        <v>316</v>
      </c>
      <c r="C77" s="308"/>
      <c r="D77" s="113">
        <v>0.26575012401672454</v>
      </c>
      <c r="E77" s="115">
        <v>75</v>
      </c>
      <c r="F77" s="114">
        <v>83</v>
      </c>
      <c r="G77" s="114">
        <v>94</v>
      </c>
      <c r="H77" s="114">
        <v>89</v>
      </c>
      <c r="I77" s="140">
        <v>86</v>
      </c>
      <c r="J77" s="115">
        <v>-11</v>
      </c>
      <c r="K77" s="116">
        <v>-12.790697674418604</v>
      </c>
    </row>
    <row r="78" spans="1:11" ht="14.1" customHeight="1" x14ac:dyDescent="0.2">
      <c r="A78" s="306">
        <v>93</v>
      </c>
      <c r="B78" s="307" t="s">
        <v>317</v>
      </c>
      <c r="C78" s="308"/>
      <c r="D78" s="113">
        <v>0.10984338459357948</v>
      </c>
      <c r="E78" s="115">
        <v>31</v>
      </c>
      <c r="F78" s="114">
        <v>31</v>
      </c>
      <c r="G78" s="114">
        <v>27</v>
      </c>
      <c r="H78" s="114">
        <v>29</v>
      </c>
      <c r="I78" s="140">
        <v>31</v>
      </c>
      <c r="J78" s="115">
        <v>0</v>
      </c>
      <c r="K78" s="116">
        <v>0</v>
      </c>
    </row>
    <row r="79" spans="1:11" ht="14.1" customHeight="1" x14ac:dyDescent="0.2">
      <c r="A79" s="306">
        <v>94</v>
      </c>
      <c r="B79" s="307" t="s">
        <v>318</v>
      </c>
      <c r="C79" s="308"/>
      <c r="D79" s="113">
        <v>0.3330734887676281</v>
      </c>
      <c r="E79" s="115">
        <v>94</v>
      </c>
      <c r="F79" s="114">
        <v>109</v>
      </c>
      <c r="G79" s="114">
        <v>116</v>
      </c>
      <c r="H79" s="114">
        <v>100</v>
      </c>
      <c r="I79" s="140">
        <v>102</v>
      </c>
      <c r="J79" s="115">
        <v>-8</v>
      </c>
      <c r="K79" s="116">
        <v>-7.8431372549019605</v>
      </c>
    </row>
    <row r="80" spans="1:11" ht="14.1" customHeight="1" x14ac:dyDescent="0.2">
      <c r="A80" s="306" t="s">
        <v>319</v>
      </c>
      <c r="B80" s="307" t="s">
        <v>320</v>
      </c>
      <c r="C80" s="308"/>
      <c r="D80" s="113">
        <v>3.5433349868896603E-2</v>
      </c>
      <c r="E80" s="115">
        <v>10</v>
      </c>
      <c r="F80" s="114">
        <v>13</v>
      </c>
      <c r="G80" s="114">
        <v>9</v>
      </c>
      <c r="H80" s="114">
        <v>8</v>
      </c>
      <c r="I80" s="140">
        <v>10</v>
      </c>
      <c r="J80" s="115">
        <v>0</v>
      </c>
      <c r="K80" s="116">
        <v>0</v>
      </c>
    </row>
    <row r="81" spans="1:11" ht="14.1" customHeight="1" x14ac:dyDescent="0.2">
      <c r="A81" s="310" t="s">
        <v>321</v>
      </c>
      <c r="B81" s="311" t="s">
        <v>334</v>
      </c>
      <c r="C81" s="312"/>
      <c r="D81" s="125">
        <v>2.9161646942101904</v>
      </c>
      <c r="E81" s="143">
        <v>823</v>
      </c>
      <c r="F81" s="144">
        <v>846</v>
      </c>
      <c r="G81" s="144">
        <v>862</v>
      </c>
      <c r="H81" s="144">
        <v>896</v>
      </c>
      <c r="I81" s="145">
        <v>863</v>
      </c>
      <c r="J81" s="143">
        <v>-40</v>
      </c>
      <c r="K81" s="146">
        <v>-4.6349942062572422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15965</v>
      </c>
      <c r="G12" s="536">
        <v>12458</v>
      </c>
      <c r="H12" s="536">
        <v>16986</v>
      </c>
      <c r="I12" s="536">
        <v>15784</v>
      </c>
      <c r="J12" s="537">
        <v>16183</v>
      </c>
      <c r="K12" s="538">
        <v>-218</v>
      </c>
      <c r="L12" s="349">
        <v>-1.3470926280664894</v>
      </c>
    </row>
    <row r="13" spans="1:17" s="110" customFormat="1" ht="15" customHeight="1" x14ac:dyDescent="0.2">
      <c r="A13" s="350" t="s">
        <v>345</v>
      </c>
      <c r="B13" s="351" t="s">
        <v>346</v>
      </c>
      <c r="C13" s="347"/>
      <c r="D13" s="347"/>
      <c r="E13" s="348"/>
      <c r="F13" s="536">
        <v>9256</v>
      </c>
      <c r="G13" s="536">
        <v>6488</v>
      </c>
      <c r="H13" s="536">
        <v>9604</v>
      </c>
      <c r="I13" s="536">
        <v>9123</v>
      </c>
      <c r="J13" s="537">
        <v>9875</v>
      </c>
      <c r="K13" s="538">
        <v>-619</v>
      </c>
      <c r="L13" s="349">
        <v>-6.2683544303797465</v>
      </c>
    </row>
    <row r="14" spans="1:17" s="110" customFormat="1" ht="22.5" customHeight="1" x14ac:dyDescent="0.2">
      <c r="A14" s="350"/>
      <c r="B14" s="351" t="s">
        <v>347</v>
      </c>
      <c r="C14" s="347"/>
      <c r="D14" s="347"/>
      <c r="E14" s="348"/>
      <c r="F14" s="536">
        <v>6709</v>
      </c>
      <c r="G14" s="536">
        <v>5970</v>
      </c>
      <c r="H14" s="536">
        <v>7382</v>
      </c>
      <c r="I14" s="536">
        <v>6661</v>
      </c>
      <c r="J14" s="537">
        <v>6308</v>
      </c>
      <c r="K14" s="538">
        <v>401</v>
      </c>
      <c r="L14" s="349">
        <v>6.3570069752694991</v>
      </c>
    </row>
    <row r="15" spans="1:17" s="110" customFormat="1" ht="15" customHeight="1" x14ac:dyDescent="0.2">
      <c r="A15" s="350" t="s">
        <v>348</v>
      </c>
      <c r="B15" s="351" t="s">
        <v>108</v>
      </c>
      <c r="C15" s="347"/>
      <c r="D15" s="347"/>
      <c r="E15" s="348"/>
      <c r="F15" s="536">
        <v>2430</v>
      </c>
      <c r="G15" s="536">
        <v>2548</v>
      </c>
      <c r="H15" s="536">
        <v>5436</v>
      </c>
      <c r="I15" s="536">
        <v>2468</v>
      </c>
      <c r="J15" s="537">
        <v>2259</v>
      </c>
      <c r="K15" s="538">
        <v>171</v>
      </c>
      <c r="L15" s="349">
        <v>7.569721115537849</v>
      </c>
    </row>
    <row r="16" spans="1:17" s="110" customFormat="1" ht="15" customHeight="1" x14ac:dyDescent="0.2">
      <c r="A16" s="350"/>
      <c r="B16" s="351" t="s">
        <v>109</v>
      </c>
      <c r="C16" s="347"/>
      <c r="D16" s="347"/>
      <c r="E16" s="348"/>
      <c r="F16" s="536">
        <v>10997</v>
      </c>
      <c r="G16" s="536">
        <v>8266</v>
      </c>
      <c r="H16" s="536">
        <v>9893</v>
      </c>
      <c r="I16" s="536">
        <v>11072</v>
      </c>
      <c r="J16" s="537">
        <v>11555</v>
      </c>
      <c r="K16" s="538">
        <v>-558</v>
      </c>
      <c r="L16" s="349">
        <v>-4.829078321073129</v>
      </c>
    </row>
    <row r="17" spans="1:12" s="110" customFormat="1" ht="15" customHeight="1" x14ac:dyDescent="0.2">
      <c r="A17" s="350"/>
      <c r="B17" s="351" t="s">
        <v>110</v>
      </c>
      <c r="C17" s="347"/>
      <c r="D17" s="347"/>
      <c r="E17" s="348"/>
      <c r="F17" s="536">
        <v>2303</v>
      </c>
      <c r="G17" s="536">
        <v>1410</v>
      </c>
      <c r="H17" s="536">
        <v>1471</v>
      </c>
      <c r="I17" s="536">
        <v>2040</v>
      </c>
      <c r="J17" s="537">
        <v>2177</v>
      </c>
      <c r="K17" s="538">
        <v>126</v>
      </c>
      <c r="L17" s="349">
        <v>5.787781350482315</v>
      </c>
    </row>
    <row r="18" spans="1:12" s="110" customFormat="1" ht="15" customHeight="1" x14ac:dyDescent="0.2">
      <c r="A18" s="350"/>
      <c r="B18" s="351" t="s">
        <v>111</v>
      </c>
      <c r="C18" s="347"/>
      <c r="D18" s="347"/>
      <c r="E18" s="348"/>
      <c r="F18" s="536">
        <v>235</v>
      </c>
      <c r="G18" s="536">
        <v>234</v>
      </c>
      <c r="H18" s="536">
        <v>186</v>
      </c>
      <c r="I18" s="536">
        <v>204</v>
      </c>
      <c r="J18" s="537">
        <v>192</v>
      </c>
      <c r="K18" s="538">
        <v>43</v>
      </c>
      <c r="L18" s="349">
        <v>22.395833333333332</v>
      </c>
    </row>
    <row r="19" spans="1:12" s="110" customFormat="1" ht="15" customHeight="1" x14ac:dyDescent="0.2">
      <c r="A19" s="118" t="s">
        <v>113</v>
      </c>
      <c r="B19" s="119" t="s">
        <v>181</v>
      </c>
      <c r="C19" s="347"/>
      <c r="D19" s="347"/>
      <c r="E19" s="348"/>
      <c r="F19" s="536">
        <v>10115</v>
      </c>
      <c r="G19" s="536">
        <v>7427</v>
      </c>
      <c r="H19" s="536">
        <v>11446</v>
      </c>
      <c r="I19" s="536">
        <v>9724</v>
      </c>
      <c r="J19" s="537">
        <v>10669</v>
      </c>
      <c r="K19" s="538">
        <v>-554</v>
      </c>
      <c r="L19" s="349">
        <v>-5.1926141156621988</v>
      </c>
    </row>
    <row r="20" spans="1:12" s="110" customFormat="1" ht="15" customHeight="1" x14ac:dyDescent="0.2">
      <c r="A20" s="118"/>
      <c r="B20" s="119" t="s">
        <v>182</v>
      </c>
      <c r="C20" s="347"/>
      <c r="D20" s="347"/>
      <c r="E20" s="348"/>
      <c r="F20" s="536">
        <v>5850</v>
      </c>
      <c r="G20" s="536">
        <v>5031</v>
      </c>
      <c r="H20" s="536">
        <v>5540</v>
      </c>
      <c r="I20" s="536">
        <v>6060</v>
      </c>
      <c r="J20" s="537">
        <v>5514</v>
      </c>
      <c r="K20" s="538">
        <v>336</v>
      </c>
      <c r="L20" s="349">
        <v>6.093579978237214</v>
      </c>
    </row>
    <row r="21" spans="1:12" s="110" customFormat="1" ht="15" customHeight="1" x14ac:dyDescent="0.2">
      <c r="A21" s="118" t="s">
        <v>113</v>
      </c>
      <c r="B21" s="119" t="s">
        <v>116</v>
      </c>
      <c r="C21" s="347"/>
      <c r="D21" s="347"/>
      <c r="E21" s="348"/>
      <c r="F21" s="536">
        <v>13648</v>
      </c>
      <c r="G21" s="536">
        <v>10428</v>
      </c>
      <c r="H21" s="536">
        <v>14192</v>
      </c>
      <c r="I21" s="536">
        <v>12539</v>
      </c>
      <c r="J21" s="537">
        <v>13964</v>
      </c>
      <c r="K21" s="538">
        <v>-316</v>
      </c>
      <c r="L21" s="349">
        <v>-2.2629619020338012</v>
      </c>
    </row>
    <row r="22" spans="1:12" s="110" customFormat="1" ht="15" customHeight="1" x14ac:dyDescent="0.2">
      <c r="A22" s="118"/>
      <c r="B22" s="119" t="s">
        <v>117</v>
      </c>
      <c r="C22" s="347"/>
      <c r="D22" s="347"/>
      <c r="E22" s="348"/>
      <c r="F22" s="536">
        <v>2304</v>
      </c>
      <c r="G22" s="536">
        <v>2018</v>
      </c>
      <c r="H22" s="536">
        <v>2778</v>
      </c>
      <c r="I22" s="536">
        <v>3223</v>
      </c>
      <c r="J22" s="537">
        <v>2199</v>
      </c>
      <c r="K22" s="538">
        <v>105</v>
      </c>
      <c r="L22" s="349">
        <v>4.774897680763984</v>
      </c>
    </row>
    <row r="23" spans="1:12" s="110" customFormat="1" ht="15" customHeight="1" x14ac:dyDescent="0.2">
      <c r="A23" s="352" t="s">
        <v>348</v>
      </c>
      <c r="B23" s="353" t="s">
        <v>193</v>
      </c>
      <c r="C23" s="354"/>
      <c r="D23" s="354"/>
      <c r="E23" s="355"/>
      <c r="F23" s="539">
        <v>258</v>
      </c>
      <c r="G23" s="539">
        <v>899</v>
      </c>
      <c r="H23" s="539">
        <v>2684</v>
      </c>
      <c r="I23" s="539">
        <v>168</v>
      </c>
      <c r="J23" s="540">
        <v>290</v>
      </c>
      <c r="K23" s="541">
        <v>-32</v>
      </c>
      <c r="L23" s="356">
        <v>-11.03448275862069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33.9</v>
      </c>
      <c r="G25" s="542">
        <v>38.9</v>
      </c>
      <c r="H25" s="542">
        <v>40.799999999999997</v>
      </c>
      <c r="I25" s="542">
        <v>41.9</v>
      </c>
      <c r="J25" s="542">
        <v>33.700000000000003</v>
      </c>
      <c r="K25" s="543" t="s">
        <v>350</v>
      </c>
      <c r="L25" s="364">
        <v>0.19999999999999574</v>
      </c>
    </row>
    <row r="26" spans="1:12" s="110" customFormat="1" ht="15" customHeight="1" x14ac:dyDescent="0.2">
      <c r="A26" s="365" t="s">
        <v>105</v>
      </c>
      <c r="B26" s="366" t="s">
        <v>346</v>
      </c>
      <c r="C26" s="362"/>
      <c r="D26" s="362"/>
      <c r="E26" s="363"/>
      <c r="F26" s="542">
        <v>30.7</v>
      </c>
      <c r="G26" s="542">
        <v>36.700000000000003</v>
      </c>
      <c r="H26" s="542">
        <v>38</v>
      </c>
      <c r="I26" s="542">
        <v>39.700000000000003</v>
      </c>
      <c r="J26" s="544">
        <v>30.9</v>
      </c>
      <c r="K26" s="543" t="s">
        <v>350</v>
      </c>
      <c r="L26" s="364">
        <v>-0.19999999999999929</v>
      </c>
    </row>
    <row r="27" spans="1:12" s="110" customFormat="1" ht="15" customHeight="1" x14ac:dyDescent="0.2">
      <c r="A27" s="365"/>
      <c r="B27" s="366" t="s">
        <v>347</v>
      </c>
      <c r="C27" s="362"/>
      <c r="D27" s="362"/>
      <c r="E27" s="363"/>
      <c r="F27" s="542">
        <v>38.4</v>
      </c>
      <c r="G27" s="542">
        <v>41.5</v>
      </c>
      <c r="H27" s="542">
        <v>44.2</v>
      </c>
      <c r="I27" s="542">
        <v>44.9</v>
      </c>
      <c r="J27" s="542">
        <v>38.1</v>
      </c>
      <c r="K27" s="543" t="s">
        <v>350</v>
      </c>
      <c r="L27" s="364">
        <v>0.29999999999999716</v>
      </c>
    </row>
    <row r="28" spans="1:12" s="110" customFormat="1" ht="15" customHeight="1" x14ac:dyDescent="0.2">
      <c r="A28" s="365" t="s">
        <v>113</v>
      </c>
      <c r="B28" s="366" t="s">
        <v>108</v>
      </c>
      <c r="C28" s="362"/>
      <c r="D28" s="362"/>
      <c r="E28" s="363"/>
      <c r="F28" s="542">
        <v>48.7</v>
      </c>
      <c r="G28" s="542">
        <v>49.9</v>
      </c>
      <c r="H28" s="542">
        <v>52</v>
      </c>
      <c r="I28" s="542">
        <v>54</v>
      </c>
      <c r="J28" s="542">
        <v>47.4</v>
      </c>
      <c r="K28" s="543" t="s">
        <v>350</v>
      </c>
      <c r="L28" s="364">
        <v>1.3000000000000043</v>
      </c>
    </row>
    <row r="29" spans="1:12" s="110" customFormat="1" ht="11.25" x14ac:dyDescent="0.2">
      <c r="A29" s="365"/>
      <c r="B29" s="366" t="s">
        <v>109</v>
      </c>
      <c r="C29" s="362"/>
      <c r="D29" s="362"/>
      <c r="E29" s="363"/>
      <c r="F29" s="542">
        <v>32.299999999999997</v>
      </c>
      <c r="G29" s="542">
        <v>37.200000000000003</v>
      </c>
      <c r="H29" s="542">
        <v>38.6</v>
      </c>
      <c r="I29" s="542">
        <v>39.6</v>
      </c>
      <c r="J29" s="544">
        <v>32.4</v>
      </c>
      <c r="K29" s="543" t="s">
        <v>350</v>
      </c>
      <c r="L29" s="364">
        <v>-0.10000000000000142</v>
      </c>
    </row>
    <row r="30" spans="1:12" s="110" customFormat="1" ht="15" customHeight="1" x14ac:dyDescent="0.2">
      <c r="A30" s="365"/>
      <c r="B30" s="366" t="s">
        <v>110</v>
      </c>
      <c r="C30" s="362"/>
      <c r="D30" s="362"/>
      <c r="E30" s="363"/>
      <c r="F30" s="542">
        <v>26.7</v>
      </c>
      <c r="G30" s="542">
        <v>33.799999999999997</v>
      </c>
      <c r="H30" s="542">
        <v>35</v>
      </c>
      <c r="I30" s="542">
        <v>39.9</v>
      </c>
      <c r="J30" s="542">
        <v>27.8</v>
      </c>
      <c r="K30" s="543" t="s">
        <v>350</v>
      </c>
      <c r="L30" s="364">
        <v>-1.1000000000000014</v>
      </c>
    </row>
    <row r="31" spans="1:12" s="110" customFormat="1" ht="15" customHeight="1" x14ac:dyDescent="0.2">
      <c r="A31" s="365"/>
      <c r="B31" s="366" t="s">
        <v>111</v>
      </c>
      <c r="C31" s="362"/>
      <c r="D31" s="362"/>
      <c r="E31" s="363"/>
      <c r="F31" s="542">
        <v>48.9</v>
      </c>
      <c r="G31" s="542">
        <v>51.3</v>
      </c>
      <c r="H31" s="542">
        <v>46.2</v>
      </c>
      <c r="I31" s="542">
        <v>46.6</v>
      </c>
      <c r="J31" s="542">
        <v>40.299999999999997</v>
      </c>
      <c r="K31" s="543" t="s">
        <v>350</v>
      </c>
      <c r="L31" s="364">
        <v>8.6000000000000014</v>
      </c>
    </row>
    <row r="32" spans="1:12" s="110" customFormat="1" ht="15" customHeight="1" x14ac:dyDescent="0.2">
      <c r="A32" s="367" t="s">
        <v>113</v>
      </c>
      <c r="B32" s="368" t="s">
        <v>181</v>
      </c>
      <c r="C32" s="362"/>
      <c r="D32" s="362"/>
      <c r="E32" s="363"/>
      <c r="F32" s="542">
        <v>28.6</v>
      </c>
      <c r="G32" s="542">
        <v>34.1</v>
      </c>
      <c r="H32" s="542">
        <v>36</v>
      </c>
      <c r="I32" s="542">
        <v>39.299999999999997</v>
      </c>
      <c r="J32" s="544">
        <v>30.1</v>
      </c>
      <c r="K32" s="543" t="s">
        <v>350</v>
      </c>
      <c r="L32" s="364">
        <v>-1.5</v>
      </c>
    </row>
    <row r="33" spans="1:12" s="110" customFormat="1" ht="15" customHeight="1" x14ac:dyDescent="0.2">
      <c r="A33" s="367"/>
      <c r="B33" s="368" t="s">
        <v>182</v>
      </c>
      <c r="C33" s="362"/>
      <c r="D33" s="362"/>
      <c r="E33" s="363"/>
      <c r="F33" s="542">
        <v>43.1</v>
      </c>
      <c r="G33" s="542">
        <v>45.3</v>
      </c>
      <c r="H33" s="542">
        <v>48.2</v>
      </c>
      <c r="I33" s="542">
        <v>45.9</v>
      </c>
      <c r="J33" s="542">
        <v>40.6</v>
      </c>
      <c r="K33" s="543" t="s">
        <v>350</v>
      </c>
      <c r="L33" s="364">
        <v>2.5</v>
      </c>
    </row>
    <row r="34" spans="1:12" s="369" customFormat="1" ht="15" customHeight="1" x14ac:dyDescent="0.2">
      <c r="A34" s="367" t="s">
        <v>113</v>
      </c>
      <c r="B34" s="368" t="s">
        <v>116</v>
      </c>
      <c r="C34" s="362"/>
      <c r="D34" s="362"/>
      <c r="E34" s="363"/>
      <c r="F34" s="542">
        <v>31.5</v>
      </c>
      <c r="G34" s="542">
        <v>36.6</v>
      </c>
      <c r="H34" s="542">
        <v>37.6</v>
      </c>
      <c r="I34" s="542">
        <v>36.9</v>
      </c>
      <c r="J34" s="542">
        <v>31.7</v>
      </c>
      <c r="K34" s="543" t="s">
        <v>350</v>
      </c>
      <c r="L34" s="364">
        <v>-0.19999999999999929</v>
      </c>
    </row>
    <row r="35" spans="1:12" s="369" customFormat="1" ht="11.25" x14ac:dyDescent="0.2">
      <c r="A35" s="370"/>
      <c r="B35" s="371" t="s">
        <v>117</v>
      </c>
      <c r="C35" s="372"/>
      <c r="D35" s="372"/>
      <c r="E35" s="373"/>
      <c r="F35" s="545">
        <v>48</v>
      </c>
      <c r="G35" s="545">
        <v>50.4</v>
      </c>
      <c r="H35" s="545">
        <v>54.6</v>
      </c>
      <c r="I35" s="545">
        <v>60.9</v>
      </c>
      <c r="J35" s="546">
        <v>46.5</v>
      </c>
      <c r="K35" s="547" t="s">
        <v>350</v>
      </c>
      <c r="L35" s="374">
        <v>1.5</v>
      </c>
    </row>
    <row r="36" spans="1:12" s="369" customFormat="1" ht="15.95" customHeight="1" x14ac:dyDescent="0.2">
      <c r="A36" s="375" t="s">
        <v>351</v>
      </c>
      <c r="B36" s="376"/>
      <c r="C36" s="377"/>
      <c r="D36" s="376"/>
      <c r="E36" s="378"/>
      <c r="F36" s="548">
        <v>15549</v>
      </c>
      <c r="G36" s="548">
        <v>11386</v>
      </c>
      <c r="H36" s="548">
        <v>13802</v>
      </c>
      <c r="I36" s="548">
        <v>15492</v>
      </c>
      <c r="J36" s="548">
        <v>15730</v>
      </c>
      <c r="K36" s="549">
        <v>-181</v>
      </c>
      <c r="L36" s="380">
        <v>-1.150667514303878</v>
      </c>
    </row>
    <row r="37" spans="1:12" s="369" customFormat="1" ht="15.95" customHeight="1" x14ac:dyDescent="0.2">
      <c r="A37" s="381"/>
      <c r="B37" s="382" t="s">
        <v>113</v>
      </c>
      <c r="C37" s="382" t="s">
        <v>352</v>
      </c>
      <c r="D37" s="382"/>
      <c r="E37" s="383"/>
      <c r="F37" s="548">
        <v>5277</v>
      </c>
      <c r="G37" s="548">
        <v>4433</v>
      </c>
      <c r="H37" s="548">
        <v>5633</v>
      </c>
      <c r="I37" s="548">
        <v>6484</v>
      </c>
      <c r="J37" s="548">
        <v>5303</v>
      </c>
      <c r="K37" s="549">
        <v>-26</v>
      </c>
      <c r="L37" s="380">
        <v>-0.49028851593437678</v>
      </c>
    </row>
    <row r="38" spans="1:12" s="369" customFormat="1" ht="15.95" customHeight="1" x14ac:dyDescent="0.2">
      <c r="A38" s="381"/>
      <c r="B38" s="384" t="s">
        <v>105</v>
      </c>
      <c r="C38" s="384" t="s">
        <v>106</v>
      </c>
      <c r="D38" s="385"/>
      <c r="E38" s="383"/>
      <c r="F38" s="548">
        <v>9030</v>
      </c>
      <c r="G38" s="548">
        <v>6038</v>
      </c>
      <c r="H38" s="548">
        <v>7575</v>
      </c>
      <c r="I38" s="548">
        <v>8985</v>
      </c>
      <c r="J38" s="550">
        <v>9595</v>
      </c>
      <c r="K38" s="549">
        <v>-565</v>
      </c>
      <c r="L38" s="380">
        <v>-5.8884835852006256</v>
      </c>
    </row>
    <row r="39" spans="1:12" s="369" customFormat="1" ht="15.95" customHeight="1" x14ac:dyDescent="0.2">
      <c r="A39" s="381"/>
      <c r="B39" s="385"/>
      <c r="C39" s="382" t="s">
        <v>353</v>
      </c>
      <c r="D39" s="385"/>
      <c r="E39" s="383"/>
      <c r="F39" s="548">
        <v>2776</v>
      </c>
      <c r="G39" s="548">
        <v>2216</v>
      </c>
      <c r="H39" s="548">
        <v>2879</v>
      </c>
      <c r="I39" s="548">
        <v>3564</v>
      </c>
      <c r="J39" s="548">
        <v>2968</v>
      </c>
      <c r="K39" s="549">
        <v>-192</v>
      </c>
      <c r="L39" s="380">
        <v>-6.4690026954177897</v>
      </c>
    </row>
    <row r="40" spans="1:12" s="369" customFormat="1" ht="15.95" customHeight="1" x14ac:dyDescent="0.2">
      <c r="A40" s="381"/>
      <c r="B40" s="384"/>
      <c r="C40" s="384" t="s">
        <v>107</v>
      </c>
      <c r="D40" s="385"/>
      <c r="E40" s="383"/>
      <c r="F40" s="548">
        <v>6519</v>
      </c>
      <c r="G40" s="548">
        <v>5348</v>
      </c>
      <c r="H40" s="548">
        <v>6227</v>
      </c>
      <c r="I40" s="548">
        <v>6507</v>
      </c>
      <c r="J40" s="548">
        <v>6135</v>
      </c>
      <c r="K40" s="549">
        <v>384</v>
      </c>
      <c r="L40" s="380">
        <v>6.2591687041564796</v>
      </c>
    </row>
    <row r="41" spans="1:12" s="369" customFormat="1" ht="24" customHeight="1" x14ac:dyDescent="0.2">
      <c r="A41" s="381"/>
      <c r="B41" s="385"/>
      <c r="C41" s="382" t="s">
        <v>353</v>
      </c>
      <c r="D41" s="385"/>
      <c r="E41" s="383"/>
      <c r="F41" s="548">
        <v>2501</v>
      </c>
      <c r="G41" s="548">
        <v>2217</v>
      </c>
      <c r="H41" s="548">
        <v>2754</v>
      </c>
      <c r="I41" s="548">
        <v>2920</v>
      </c>
      <c r="J41" s="550">
        <v>2335</v>
      </c>
      <c r="K41" s="549">
        <v>166</v>
      </c>
      <c r="L41" s="380">
        <v>7.1092077087794436</v>
      </c>
    </row>
    <row r="42" spans="1:12" s="110" customFormat="1" ht="15" customHeight="1" x14ac:dyDescent="0.2">
      <c r="A42" s="381"/>
      <c r="B42" s="384" t="s">
        <v>113</v>
      </c>
      <c r="C42" s="384" t="s">
        <v>354</v>
      </c>
      <c r="D42" s="385"/>
      <c r="E42" s="383"/>
      <c r="F42" s="548">
        <v>2124</v>
      </c>
      <c r="G42" s="548">
        <v>1679</v>
      </c>
      <c r="H42" s="548">
        <v>2546</v>
      </c>
      <c r="I42" s="548">
        <v>2299</v>
      </c>
      <c r="J42" s="548">
        <v>1945</v>
      </c>
      <c r="K42" s="549">
        <v>179</v>
      </c>
      <c r="L42" s="380">
        <v>9.2030848329048851</v>
      </c>
    </row>
    <row r="43" spans="1:12" s="110" customFormat="1" ht="15" customHeight="1" x14ac:dyDescent="0.2">
      <c r="A43" s="381"/>
      <c r="B43" s="385"/>
      <c r="C43" s="382" t="s">
        <v>353</v>
      </c>
      <c r="D43" s="385"/>
      <c r="E43" s="383"/>
      <c r="F43" s="548">
        <v>1034</v>
      </c>
      <c r="G43" s="548">
        <v>837</v>
      </c>
      <c r="H43" s="548">
        <v>1325</v>
      </c>
      <c r="I43" s="548">
        <v>1242</v>
      </c>
      <c r="J43" s="548">
        <v>921</v>
      </c>
      <c r="K43" s="549">
        <v>113</v>
      </c>
      <c r="L43" s="380">
        <v>12.269272529858849</v>
      </c>
    </row>
    <row r="44" spans="1:12" s="110" customFormat="1" ht="15" customHeight="1" x14ac:dyDescent="0.2">
      <c r="A44" s="381"/>
      <c r="B44" s="384"/>
      <c r="C44" s="366" t="s">
        <v>109</v>
      </c>
      <c r="D44" s="385"/>
      <c r="E44" s="383"/>
      <c r="F44" s="548">
        <v>10914</v>
      </c>
      <c r="G44" s="548">
        <v>8082</v>
      </c>
      <c r="H44" s="548">
        <v>9621</v>
      </c>
      <c r="I44" s="548">
        <v>10974</v>
      </c>
      <c r="J44" s="550">
        <v>11451</v>
      </c>
      <c r="K44" s="549">
        <v>-537</v>
      </c>
      <c r="L44" s="380">
        <v>-4.6895467644747182</v>
      </c>
    </row>
    <row r="45" spans="1:12" s="110" customFormat="1" ht="15" customHeight="1" x14ac:dyDescent="0.2">
      <c r="A45" s="381"/>
      <c r="B45" s="385"/>
      <c r="C45" s="382" t="s">
        <v>353</v>
      </c>
      <c r="D45" s="385"/>
      <c r="E45" s="383"/>
      <c r="F45" s="548">
        <v>3520</v>
      </c>
      <c r="G45" s="548">
        <v>3006</v>
      </c>
      <c r="H45" s="548">
        <v>3715</v>
      </c>
      <c r="I45" s="548">
        <v>4344</v>
      </c>
      <c r="J45" s="548">
        <v>3709</v>
      </c>
      <c r="K45" s="549">
        <v>-189</v>
      </c>
      <c r="L45" s="380">
        <v>-5.0957131302237801</v>
      </c>
    </row>
    <row r="46" spans="1:12" s="110" customFormat="1" ht="15" customHeight="1" x14ac:dyDescent="0.2">
      <c r="A46" s="381"/>
      <c r="B46" s="384"/>
      <c r="C46" s="366" t="s">
        <v>110</v>
      </c>
      <c r="D46" s="385"/>
      <c r="E46" s="383"/>
      <c r="F46" s="548">
        <v>2276</v>
      </c>
      <c r="G46" s="548">
        <v>1391</v>
      </c>
      <c r="H46" s="548">
        <v>1449</v>
      </c>
      <c r="I46" s="548">
        <v>2015</v>
      </c>
      <c r="J46" s="548">
        <v>2143</v>
      </c>
      <c r="K46" s="549">
        <v>133</v>
      </c>
      <c r="L46" s="380">
        <v>6.2062529164722351</v>
      </c>
    </row>
    <row r="47" spans="1:12" s="110" customFormat="1" ht="15" customHeight="1" x14ac:dyDescent="0.2">
      <c r="A47" s="381"/>
      <c r="B47" s="385"/>
      <c r="C47" s="382" t="s">
        <v>353</v>
      </c>
      <c r="D47" s="385"/>
      <c r="E47" s="383"/>
      <c r="F47" s="548">
        <v>608</v>
      </c>
      <c r="G47" s="548">
        <v>470</v>
      </c>
      <c r="H47" s="548">
        <v>507</v>
      </c>
      <c r="I47" s="548">
        <v>803</v>
      </c>
      <c r="J47" s="550">
        <v>596</v>
      </c>
      <c r="K47" s="549">
        <v>12</v>
      </c>
      <c r="L47" s="380">
        <v>2.0134228187919465</v>
      </c>
    </row>
    <row r="48" spans="1:12" s="110" customFormat="1" ht="15" customHeight="1" x14ac:dyDescent="0.2">
      <c r="A48" s="381"/>
      <c r="B48" s="385"/>
      <c r="C48" s="366" t="s">
        <v>111</v>
      </c>
      <c r="D48" s="386"/>
      <c r="E48" s="387"/>
      <c r="F48" s="548">
        <v>235</v>
      </c>
      <c r="G48" s="548">
        <v>234</v>
      </c>
      <c r="H48" s="548">
        <v>186</v>
      </c>
      <c r="I48" s="548">
        <v>204</v>
      </c>
      <c r="J48" s="548">
        <v>191</v>
      </c>
      <c r="K48" s="549">
        <v>44</v>
      </c>
      <c r="L48" s="380">
        <v>23.036649214659686</v>
      </c>
    </row>
    <row r="49" spans="1:12" s="110" customFormat="1" ht="15" customHeight="1" x14ac:dyDescent="0.2">
      <c r="A49" s="381"/>
      <c r="B49" s="385"/>
      <c r="C49" s="382" t="s">
        <v>353</v>
      </c>
      <c r="D49" s="385"/>
      <c r="E49" s="383"/>
      <c r="F49" s="548">
        <v>115</v>
      </c>
      <c r="G49" s="548">
        <v>120</v>
      </c>
      <c r="H49" s="548">
        <v>86</v>
      </c>
      <c r="I49" s="548">
        <v>95</v>
      </c>
      <c r="J49" s="548">
        <v>77</v>
      </c>
      <c r="K49" s="549">
        <v>38</v>
      </c>
      <c r="L49" s="380">
        <v>49.350649350649348</v>
      </c>
    </row>
    <row r="50" spans="1:12" s="110" customFormat="1" ht="15" customHeight="1" x14ac:dyDescent="0.2">
      <c r="A50" s="381"/>
      <c r="B50" s="384" t="s">
        <v>113</v>
      </c>
      <c r="C50" s="382" t="s">
        <v>181</v>
      </c>
      <c r="D50" s="385"/>
      <c r="E50" s="383"/>
      <c r="F50" s="548">
        <v>9801</v>
      </c>
      <c r="G50" s="548">
        <v>6461</v>
      </c>
      <c r="H50" s="548">
        <v>8396</v>
      </c>
      <c r="I50" s="548">
        <v>9504</v>
      </c>
      <c r="J50" s="550">
        <v>10315</v>
      </c>
      <c r="K50" s="549">
        <v>-514</v>
      </c>
      <c r="L50" s="380">
        <v>-4.9830344158991764</v>
      </c>
    </row>
    <row r="51" spans="1:12" s="110" customFormat="1" ht="15" customHeight="1" x14ac:dyDescent="0.2">
      <c r="A51" s="381"/>
      <c r="B51" s="385"/>
      <c r="C51" s="382" t="s">
        <v>353</v>
      </c>
      <c r="D51" s="385"/>
      <c r="E51" s="383"/>
      <c r="F51" s="548">
        <v>2800</v>
      </c>
      <c r="G51" s="548">
        <v>2203</v>
      </c>
      <c r="H51" s="548">
        <v>3026</v>
      </c>
      <c r="I51" s="548">
        <v>3737</v>
      </c>
      <c r="J51" s="548">
        <v>3104</v>
      </c>
      <c r="K51" s="549">
        <v>-304</v>
      </c>
      <c r="L51" s="380">
        <v>-9.7938144329896915</v>
      </c>
    </row>
    <row r="52" spans="1:12" s="110" customFormat="1" ht="15" customHeight="1" x14ac:dyDescent="0.2">
      <c r="A52" s="381"/>
      <c r="B52" s="384"/>
      <c r="C52" s="382" t="s">
        <v>182</v>
      </c>
      <c r="D52" s="385"/>
      <c r="E52" s="383"/>
      <c r="F52" s="548">
        <v>5748</v>
      </c>
      <c r="G52" s="548">
        <v>4925</v>
      </c>
      <c r="H52" s="548">
        <v>5406</v>
      </c>
      <c r="I52" s="548">
        <v>5988</v>
      </c>
      <c r="J52" s="548">
        <v>5415</v>
      </c>
      <c r="K52" s="549">
        <v>333</v>
      </c>
      <c r="L52" s="380">
        <v>6.1495844875346259</v>
      </c>
    </row>
    <row r="53" spans="1:12" s="269" customFormat="1" ht="11.25" customHeight="1" x14ac:dyDescent="0.2">
      <c r="A53" s="381"/>
      <c r="B53" s="385"/>
      <c r="C53" s="382" t="s">
        <v>353</v>
      </c>
      <c r="D53" s="385"/>
      <c r="E53" s="383"/>
      <c r="F53" s="548">
        <v>2477</v>
      </c>
      <c r="G53" s="548">
        <v>2230</v>
      </c>
      <c r="H53" s="548">
        <v>2607</v>
      </c>
      <c r="I53" s="548">
        <v>2747</v>
      </c>
      <c r="J53" s="550">
        <v>2199</v>
      </c>
      <c r="K53" s="549">
        <v>278</v>
      </c>
      <c r="L53" s="380">
        <v>12.642110050022737</v>
      </c>
    </row>
    <row r="54" spans="1:12" s="151" customFormat="1" ht="12.75" customHeight="1" x14ac:dyDescent="0.2">
      <c r="A54" s="381"/>
      <c r="B54" s="384" t="s">
        <v>113</v>
      </c>
      <c r="C54" s="384" t="s">
        <v>116</v>
      </c>
      <c r="D54" s="385"/>
      <c r="E54" s="383"/>
      <c r="F54" s="548">
        <v>13258</v>
      </c>
      <c r="G54" s="548">
        <v>9430</v>
      </c>
      <c r="H54" s="548">
        <v>11205</v>
      </c>
      <c r="I54" s="548">
        <v>12277</v>
      </c>
      <c r="J54" s="548">
        <v>13555</v>
      </c>
      <c r="K54" s="549">
        <v>-297</v>
      </c>
      <c r="L54" s="380">
        <v>-2.1910734046477316</v>
      </c>
    </row>
    <row r="55" spans="1:12" ht="11.25" x14ac:dyDescent="0.2">
      <c r="A55" s="381"/>
      <c r="B55" s="385"/>
      <c r="C55" s="382" t="s">
        <v>353</v>
      </c>
      <c r="D55" s="385"/>
      <c r="E55" s="383"/>
      <c r="F55" s="548">
        <v>4180</v>
      </c>
      <c r="G55" s="548">
        <v>3447</v>
      </c>
      <c r="H55" s="548">
        <v>4217</v>
      </c>
      <c r="I55" s="548">
        <v>4532</v>
      </c>
      <c r="J55" s="548">
        <v>4294</v>
      </c>
      <c r="K55" s="549">
        <v>-114</v>
      </c>
      <c r="L55" s="380">
        <v>-2.6548672566371683</v>
      </c>
    </row>
    <row r="56" spans="1:12" ht="14.25" customHeight="1" x14ac:dyDescent="0.2">
      <c r="A56" s="381"/>
      <c r="B56" s="385"/>
      <c r="C56" s="384" t="s">
        <v>117</v>
      </c>
      <c r="D56" s="385"/>
      <c r="E56" s="383"/>
      <c r="F56" s="548">
        <v>2278</v>
      </c>
      <c r="G56" s="548">
        <v>1944</v>
      </c>
      <c r="H56" s="548">
        <v>2586</v>
      </c>
      <c r="I56" s="548">
        <v>3193</v>
      </c>
      <c r="J56" s="548">
        <v>2156</v>
      </c>
      <c r="K56" s="549">
        <v>122</v>
      </c>
      <c r="L56" s="380">
        <v>5.658627087198516</v>
      </c>
    </row>
    <row r="57" spans="1:12" ht="18.75" customHeight="1" x14ac:dyDescent="0.2">
      <c r="A57" s="388"/>
      <c r="B57" s="389"/>
      <c r="C57" s="390" t="s">
        <v>353</v>
      </c>
      <c r="D57" s="389"/>
      <c r="E57" s="391"/>
      <c r="F57" s="551">
        <v>1093</v>
      </c>
      <c r="G57" s="552">
        <v>980</v>
      </c>
      <c r="H57" s="552">
        <v>1412</v>
      </c>
      <c r="I57" s="552">
        <v>1946</v>
      </c>
      <c r="J57" s="552">
        <v>1003</v>
      </c>
      <c r="K57" s="553">
        <f t="shared" ref="K57" si="0">IF(OR(F57=".",J57=".")=TRUE,".",IF(OR(F57="*",J57="*")=TRUE,"*",IF(AND(F57="-",J57="-")=TRUE,"-",IF(AND(ISNUMBER(J57),ISNUMBER(F57))=TRUE,IF(F57-J57=0,0,F57-J57),IF(ISNUMBER(F57)=TRUE,F57,-J57)))))</f>
        <v>90</v>
      </c>
      <c r="L57" s="392">
        <f t="shared" ref="L57" si="1">IF(K57 =".",".",IF(K57 ="*","*",IF(K57="-","-",IF(K57=0,0,IF(OR(J57="-",J57=".",F57="-",F57=".")=TRUE,"X",IF(J57=0,"0,0",IF(ABS(K57*100/J57)&gt;250,".X",(K57*100/J57))))))))</f>
        <v>8.9730807577268195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15965</v>
      </c>
      <c r="E11" s="114">
        <v>12458</v>
      </c>
      <c r="F11" s="114">
        <v>16986</v>
      </c>
      <c r="G11" s="114">
        <v>15784</v>
      </c>
      <c r="H11" s="140">
        <v>16183</v>
      </c>
      <c r="I11" s="115">
        <v>-218</v>
      </c>
      <c r="J11" s="116">
        <v>-1.3470926280664894</v>
      </c>
    </row>
    <row r="12" spans="1:15" s="110" customFormat="1" ht="24.95" customHeight="1" x14ac:dyDescent="0.2">
      <c r="A12" s="193" t="s">
        <v>132</v>
      </c>
      <c r="B12" s="194" t="s">
        <v>133</v>
      </c>
      <c r="C12" s="113">
        <v>2.9314124647666771</v>
      </c>
      <c r="D12" s="115">
        <v>468</v>
      </c>
      <c r="E12" s="114">
        <v>230</v>
      </c>
      <c r="F12" s="114">
        <v>707</v>
      </c>
      <c r="G12" s="114">
        <v>1383</v>
      </c>
      <c r="H12" s="140">
        <v>498</v>
      </c>
      <c r="I12" s="115">
        <v>-30</v>
      </c>
      <c r="J12" s="116">
        <v>-6.024096385542169</v>
      </c>
    </row>
    <row r="13" spans="1:15" s="110" customFormat="1" ht="24.95" customHeight="1" x14ac:dyDescent="0.2">
      <c r="A13" s="193" t="s">
        <v>134</v>
      </c>
      <c r="B13" s="199" t="s">
        <v>214</v>
      </c>
      <c r="C13" s="113">
        <v>2.4240526150955213</v>
      </c>
      <c r="D13" s="115">
        <v>387</v>
      </c>
      <c r="E13" s="114">
        <v>228</v>
      </c>
      <c r="F13" s="114">
        <v>398</v>
      </c>
      <c r="G13" s="114">
        <v>246</v>
      </c>
      <c r="H13" s="140">
        <v>403</v>
      </c>
      <c r="I13" s="115">
        <v>-16</v>
      </c>
      <c r="J13" s="116">
        <v>-3.9702233250620349</v>
      </c>
    </row>
    <row r="14" spans="1:15" s="287" customFormat="1" ht="24.95" customHeight="1" x14ac:dyDescent="0.2">
      <c r="A14" s="193" t="s">
        <v>215</v>
      </c>
      <c r="B14" s="199" t="s">
        <v>137</v>
      </c>
      <c r="C14" s="113">
        <v>13.698715941121202</v>
      </c>
      <c r="D14" s="115">
        <v>2187</v>
      </c>
      <c r="E14" s="114">
        <v>1268</v>
      </c>
      <c r="F14" s="114">
        <v>1916</v>
      </c>
      <c r="G14" s="114">
        <v>1559</v>
      </c>
      <c r="H14" s="140">
        <v>2031</v>
      </c>
      <c r="I14" s="115">
        <v>156</v>
      </c>
      <c r="J14" s="116">
        <v>7.6809453471196454</v>
      </c>
      <c r="K14" s="110"/>
      <c r="L14" s="110"/>
      <c r="M14" s="110"/>
      <c r="N14" s="110"/>
      <c r="O14" s="110"/>
    </row>
    <row r="15" spans="1:15" s="110" customFormat="1" ht="24.95" customHeight="1" x14ac:dyDescent="0.2">
      <c r="A15" s="193" t="s">
        <v>216</v>
      </c>
      <c r="B15" s="199" t="s">
        <v>217</v>
      </c>
      <c r="C15" s="113">
        <v>3.4387723144378328</v>
      </c>
      <c r="D15" s="115">
        <v>549</v>
      </c>
      <c r="E15" s="114">
        <v>475</v>
      </c>
      <c r="F15" s="114">
        <v>608</v>
      </c>
      <c r="G15" s="114">
        <v>458</v>
      </c>
      <c r="H15" s="140">
        <v>749</v>
      </c>
      <c r="I15" s="115">
        <v>-200</v>
      </c>
      <c r="J15" s="116">
        <v>-26.702269692923899</v>
      </c>
    </row>
    <row r="16" spans="1:15" s="287" customFormat="1" ht="24.95" customHeight="1" x14ac:dyDescent="0.2">
      <c r="A16" s="193" t="s">
        <v>218</v>
      </c>
      <c r="B16" s="199" t="s">
        <v>141</v>
      </c>
      <c r="C16" s="113">
        <v>7.1280927027873471</v>
      </c>
      <c r="D16" s="115">
        <v>1138</v>
      </c>
      <c r="E16" s="114">
        <v>517</v>
      </c>
      <c r="F16" s="114">
        <v>800</v>
      </c>
      <c r="G16" s="114">
        <v>658</v>
      </c>
      <c r="H16" s="140">
        <v>819</v>
      </c>
      <c r="I16" s="115">
        <v>319</v>
      </c>
      <c r="J16" s="116">
        <v>38.949938949938947</v>
      </c>
      <c r="K16" s="110"/>
      <c r="L16" s="110"/>
      <c r="M16" s="110"/>
      <c r="N16" s="110"/>
      <c r="O16" s="110"/>
    </row>
    <row r="17" spans="1:15" s="110" customFormat="1" ht="24.95" customHeight="1" x14ac:dyDescent="0.2">
      <c r="A17" s="193" t="s">
        <v>142</v>
      </c>
      <c r="B17" s="199" t="s">
        <v>220</v>
      </c>
      <c r="C17" s="113">
        <v>3.1318509238960224</v>
      </c>
      <c r="D17" s="115">
        <v>500</v>
      </c>
      <c r="E17" s="114">
        <v>276</v>
      </c>
      <c r="F17" s="114">
        <v>508</v>
      </c>
      <c r="G17" s="114">
        <v>443</v>
      </c>
      <c r="H17" s="140">
        <v>463</v>
      </c>
      <c r="I17" s="115">
        <v>37</v>
      </c>
      <c r="J17" s="116">
        <v>7.9913606911447088</v>
      </c>
    </row>
    <row r="18" spans="1:15" s="287" customFormat="1" ht="24.95" customHeight="1" x14ac:dyDescent="0.2">
      <c r="A18" s="201" t="s">
        <v>144</v>
      </c>
      <c r="B18" s="202" t="s">
        <v>145</v>
      </c>
      <c r="C18" s="113">
        <v>8.6125900407140623</v>
      </c>
      <c r="D18" s="115">
        <v>1375</v>
      </c>
      <c r="E18" s="114">
        <v>732</v>
      </c>
      <c r="F18" s="114">
        <v>1422</v>
      </c>
      <c r="G18" s="114">
        <v>1371</v>
      </c>
      <c r="H18" s="140">
        <v>1562</v>
      </c>
      <c r="I18" s="115">
        <v>-187</v>
      </c>
      <c r="J18" s="116">
        <v>-11.971830985915492</v>
      </c>
      <c r="K18" s="110"/>
      <c r="L18" s="110"/>
      <c r="M18" s="110"/>
      <c r="N18" s="110"/>
      <c r="O18" s="110"/>
    </row>
    <row r="19" spans="1:15" s="110" customFormat="1" ht="24.95" customHeight="1" x14ac:dyDescent="0.2">
      <c r="A19" s="193" t="s">
        <v>146</v>
      </c>
      <c r="B19" s="199" t="s">
        <v>147</v>
      </c>
      <c r="C19" s="113">
        <v>11.1807077983088</v>
      </c>
      <c r="D19" s="115">
        <v>1785</v>
      </c>
      <c r="E19" s="114">
        <v>1681</v>
      </c>
      <c r="F19" s="114">
        <v>2080</v>
      </c>
      <c r="G19" s="114">
        <v>1772</v>
      </c>
      <c r="H19" s="140">
        <v>1776</v>
      </c>
      <c r="I19" s="115">
        <v>9</v>
      </c>
      <c r="J19" s="116">
        <v>0.5067567567567568</v>
      </c>
    </row>
    <row r="20" spans="1:15" s="287" customFormat="1" ht="24.95" customHeight="1" x14ac:dyDescent="0.2">
      <c r="A20" s="193" t="s">
        <v>148</v>
      </c>
      <c r="B20" s="199" t="s">
        <v>149</v>
      </c>
      <c r="C20" s="113">
        <v>8.6376448481052304</v>
      </c>
      <c r="D20" s="115">
        <v>1379</v>
      </c>
      <c r="E20" s="114">
        <v>1264</v>
      </c>
      <c r="F20" s="114">
        <v>1358</v>
      </c>
      <c r="G20" s="114">
        <v>1218</v>
      </c>
      <c r="H20" s="140">
        <v>1362</v>
      </c>
      <c r="I20" s="115">
        <v>17</v>
      </c>
      <c r="J20" s="116">
        <v>1.2481644640234948</v>
      </c>
      <c r="K20" s="110"/>
      <c r="L20" s="110"/>
      <c r="M20" s="110"/>
      <c r="N20" s="110"/>
      <c r="O20" s="110"/>
    </row>
    <row r="21" spans="1:15" s="110" customFormat="1" ht="24.95" customHeight="1" x14ac:dyDescent="0.2">
      <c r="A21" s="201" t="s">
        <v>150</v>
      </c>
      <c r="B21" s="202" t="s">
        <v>151</v>
      </c>
      <c r="C21" s="113">
        <v>6.5393047290948951</v>
      </c>
      <c r="D21" s="115">
        <v>1044</v>
      </c>
      <c r="E21" s="114">
        <v>748</v>
      </c>
      <c r="F21" s="114">
        <v>955</v>
      </c>
      <c r="G21" s="114">
        <v>1479</v>
      </c>
      <c r="H21" s="140">
        <v>1067</v>
      </c>
      <c r="I21" s="115">
        <v>-23</v>
      </c>
      <c r="J21" s="116">
        <v>-2.1555763823805063</v>
      </c>
    </row>
    <row r="22" spans="1:15" s="110" customFormat="1" ht="24.95" customHeight="1" x14ac:dyDescent="0.2">
      <c r="A22" s="201" t="s">
        <v>152</v>
      </c>
      <c r="B22" s="199" t="s">
        <v>153</v>
      </c>
      <c r="C22" s="113">
        <v>0.81428124021296588</v>
      </c>
      <c r="D22" s="115">
        <v>130</v>
      </c>
      <c r="E22" s="114">
        <v>85</v>
      </c>
      <c r="F22" s="114">
        <v>140</v>
      </c>
      <c r="G22" s="114">
        <v>120</v>
      </c>
      <c r="H22" s="140">
        <v>101</v>
      </c>
      <c r="I22" s="115">
        <v>29</v>
      </c>
      <c r="J22" s="116">
        <v>28.712871287128714</v>
      </c>
    </row>
    <row r="23" spans="1:15" s="110" customFormat="1" ht="24.95" customHeight="1" x14ac:dyDescent="0.2">
      <c r="A23" s="193" t="s">
        <v>154</v>
      </c>
      <c r="B23" s="199" t="s">
        <v>155</v>
      </c>
      <c r="C23" s="113">
        <v>0.53241465706232383</v>
      </c>
      <c r="D23" s="115">
        <v>85</v>
      </c>
      <c r="E23" s="114">
        <v>49</v>
      </c>
      <c r="F23" s="114">
        <v>128</v>
      </c>
      <c r="G23" s="114">
        <v>79</v>
      </c>
      <c r="H23" s="140">
        <v>93</v>
      </c>
      <c r="I23" s="115">
        <v>-8</v>
      </c>
      <c r="J23" s="116">
        <v>-8.6021505376344081</v>
      </c>
    </row>
    <row r="24" spans="1:15" s="110" customFormat="1" ht="24.95" customHeight="1" x14ac:dyDescent="0.2">
      <c r="A24" s="193" t="s">
        <v>156</v>
      </c>
      <c r="B24" s="199" t="s">
        <v>221</v>
      </c>
      <c r="C24" s="113">
        <v>5.0046977763858438</v>
      </c>
      <c r="D24" s="115">
        <v>799</v>
      </c>
      <c r="E24" s="114">
        <v>610</v>
      </c>
      <c r="F24" s="114">
        <v>730</v>
      </c>
      <c r="G24" s="114">
        <v>624</v>
      </c>
      <c r="H24" s="140">
        <v>702</v>
      </c>
      <c r="I24" s="115">
        <v>97</v>
      </c>
      <c r="J24" s="116">
        <v>13.817663817663817</v>
      </c>
    </row>
    <row r="25" spans="1:15" s="110" customFormat="1" ht="24.95" customHeight="1" x14ac:dyDescent="0.2">
      <c r="A25" s="193" t="s">
        <v>222</v>
      </c>
      <c r="B25" s="204" t="s">
        <v>159</v>
      </c>
      <c r="C25" s="113">
        <v>8.5311619166927652</v>
      </c>
      <c r="D25" s="115">
        <v>1362</v>
      </c>
      <c r="E25" s="114">
        <v>1092</v>
      </c>
      <c r="F25" s="114">
        <v>1343</v>
      </c>
      <c r="G25" s="114">
        <v>1354</v>
      </c>
      <c r="H25" s="140">
        <v>2054</v>
      </c>
      <c r="I25" s="115">
        <v>-692</v>
      </c>
      <c r="J25" s="116">
        <v>-33.690360272638756</v>
      </c>
    </row>
    <row r="26" spans="1:15" s="110" customFormat="1" ht="24.95" customHeight="1" x14ac:dyDescent="0.2">
      <c r="A26" s="201">
        <v>782.78300000000002</v>
      </c>
      <c r="B26" s="203" t="s">
        <v>160</v>
      </c>
      <c r="C26" s="113">
        <v>5.5746946445349197</v>
      </c>
      <c r="D26" s="115">
        <v>890</v>
      </c>
      <c r="E26" s="114">
        <v>730</v>
      </c>
      <c r="F26" s="114">
        <v>1143</v>
      </c>
      <c r="G26" s="114">
        <v>1102</v>
      </c>
      <c r="H26" s="140">
        <v>893</v>
      </c>
      <c r="I26" s="115">
        <v>-3</v>
      </c>
      <c r="J26" s="116">
        <v>-0.33594624860022398</v>
      </c>
    </row>
    <row r="27" spans="1:15" s="110" customFormat="1" ht="24.95" customHeight="1" x14ac:dyDescent="0.2">
      <c r="A27" s="193" t="s">
        <v>161</v>
      </c>
      <c r="B27" s="199" t="s">
        <v>162</v>
      </c>
      <c r="C27" s="113">
        <v>5.0798621985593488</v>
      </c>
      <c r="D27" s="115">
        <v>811</v>
      </c>
      <c r="E27" s="114">
        <v>530</v>
      </c>
      <c r="F27" s="114">
        <v>871</v>
      </c>
      <c r="G27" s="114">
        <v>573</v>
      </c>
      <c r="H27" s="140">
        <v>579</v>
      </c>
      <c r="I27" s="115">
        <v>232</v>
      </c>
      <c r="J27" s="116">
        <v>40.069084628670119</v>
      </c>
    </row>
    <row r="28" spans="1:15" s="110" customFormat="1" ht="24.95" customHeight="1" x14ac:dyDescent="0.2">
      <c r="A28" s="193" t="s">
        <v>163</v>
      </c>
      <c r="B28" s="199" t="s">
        <v>164</v>
      </c>
      <c r="C28" s="113">
        <v>3.5703100532414656</v>
      </c>
      <c r="D28" s="115">
        <v>570</v>
      </c>
      <c r="E28" s="114">
        <v>470</v>
      </c>
      <c r="F28" s="114">
        <v>851</v>
      </c>
      <c r="G28" s="114">
        <v>388</v>
      </c>
      <c r="H28" s="140">
        <v>495</v>
      </c>
      <c r="I28" s="115">
        <v>75</v>
      </c>
      <c r="J28" s="116">
        <v>15.151515151515152</v>
      </c>
    </row>
    <row r="29" spans="1:15" s="110" customFormat="1" ht="24.95" customHeight="1" x14ac:dyDescent="0.2">
      <c r="A29" s="193">
        <v>86</v>
      </c>
      <c r="B29" s="199" t="s">
        <v>165</v>
      </c>
      <c r="C29" s="113">
        <v>5.161290322580645</v>
      </c>
      <c r="D29" s="115">
        <v>824</v>
      </c>
      <c r="E29" s="114">
        <v>1033</v>
      </c>
      <c r="F29" s="114">
        <v>767</v>
      </c>
      <c r="G29" s="114">
        <v>742</v>
      </c>
      <c r="H29" s="140">
        <v>736</v>
      </c>
      <c r="I29" s="115">
        <v>88</v>
      </c>
      <c r="J29" s="116">
        <v>11.956521739130435</v>
      </c>
    </row>
    <row r="30" spans="1:15" s="110" customFormat="1" ht="24.95" customHeight="1" x14ac:dyDescent="0.2">
      <c r="A30" s="193">
        <v>87.88</v>
      </c>
      <c r="B30" s="204" t="s">
        <v>166</v>
      </c>
      <c r="C30" s="113">
        <v>6.2261196367052927</v>
      </c>
      <c r="D30" s="115">
        <v>994</v>
      </c>
      <c r="E30" s="114">
        <v>1116</v>
      </c>
      <c r="F30" s="114">
        <v>1399</v>
      </c>
      <c r="G30" s="114">
        <v>929</v>
      </c>
      <c r="H30" s="140">
        <v>1127</v>
      </c>
      <c r="I30" s="115">
        <v>-133</v>
      </c>
      <c r="J30" s="116">
        <v>-11.801242236024844</v>
      </c>
    </row>
    <row r="31" spans="1:15" s="110" customFormat="1" ht="24.95" customHeight="1" x14ac:dyDescent="0.2">
      <c r="A31" s="193" t="s">
        <v>167</v>
      </c>
      <c r="B31" s="199" t="s">
        <v>168</v>
      </c>
      <c r="C31" s="113">
        <v>5.4807391168180395</v>
      </c>
      <c r="D31" s="115">
        <v>875</v>
      </c>
      <c r="E31" s="114">
        <v>592</v>
      </c>
      <c r="F31" s="114">
        <v>778</v>
      </c>
      <c r="G31" s="114">
        <v>845</v>
      </c>
      <c r="H31" s="140">
        <v>704</v>
      </c>
      <c r="I31" s="115">
        <v>171</v>
      </c>
      <c r="J31" s="116">
        <v>24.289772727272727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2.9314124647666771</v>
      </c>
      <c r="D34" s="115">
        <v>468</v>
      </c>
      <c r="E34" s="114">
        <v>230</v>
      </c>
      <c r="F34" s="114">
        <v>707</v>
      </c>
      <c r="G34" s="114">
        <v>1383</v>
      </c>
      <c r="H34" s="140">
        <v>498</v>
      </c>
      <c r="I34" s="115">
        <v>-30</v>
      </c>
      <c r="J34" s="116">
        <v>-6.024096385542169</v>
      </c>
    </row>
    <row r="35" spans="1:10" s="110" customFormat="1" ht="24.95" customHeight="1" x14ac:dyDescent="0.2">
      <c r="A35" s="292" t="s">
        <v>171</v>
      </c>
      <c r="B35" s="293" t="s">
        <v>172</v>
      </c>
      <c r="C35" s="113">
        <v>24.735358596930787</v>
      </c>
      <c r="D35" s="115">
        <v>3949</v>
      </c>
      <c r="E35" s="114">
        <v>2228</v>
      </c>
      <c r="F35" s="114">
        <v>3736</v>
      </c>
      <c r="G35" s="114">
        <v>3176</v>
      </c>
      <c r="H35" s="140">
        <v>3996</v>
      </c>
      <c r="I35" s="115">
        <v>-47</v>
      </c>
      <c r="J35" s="116">
        <v>-1.1761761761761762</v>
      </c>
    </row>
    <row r="36" spans="1:10" s="110" customFormat="1" ht="24.95" customHeight="1" x14ac:dyDescent="0.2">
      <c r="A36" s="294" t="s">
        <v>173</v>
      </c>
      <c r="B36" s="295" t="s">
        <v>174</v>
      </c>
      <c r="C36" s="125">
        <v>72.33322893830254</v>
      </c>
      <c r="D36" s="143">
        <v>11548</v>
      </c>
      <c r="E36" s="144">
        <v>10000</v>
      </c>
      <c r="F36" s="144">
        <v>12543</v>
      </c>
      <c r="G36" s="144">
        <v>11225</v>
      </c>
      <c r="H36" s="145">
        <v>11689</v>
      </c>
      <c r="I36" s="143">
        <v>-141</v>
      </c>
      <c r="J36" s="146">
        <v>-1.2062622978869022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15965</v>
      </c>
      <c r="F11" s="264">
        <v>12458</v>
      </c>
      <c r="G11" s="264">
        <v>16986</v>
      </c>
      <c r="H11" s="264">
        <v>15784</v>
      </c>
      <c r="I11" s="265">
        <v>16183</v>
      </c>
      <c r="J11" s="263">
        <v>-218</v>
      </c>
      <c r="K11" s="266">
        <v>-1.3470926280664894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22.712182900093957</v>
      </c>
      <c r="E13" s="115">
        <v>3626</v>
      </c>
      <c r="F13" s="114">
        <v>2927</v>
      </c>
      <c r="G13" s="114">
        <v>3995</v>
      </c>
      <c r="H13" s="114">
        <v>4702</v>
      </c>
      <c r="I13" s="140">
        <v>3543</v>
      </c>
      <c r="J13" s="115">
        <v>83</v>
      </c>
      <c r="K13" s="116">
        <v>2.3426474738921819</v>
      </c>
    </row>
    <row r="14" spans="1:15" ht="15.95" customHeight="1" x14ac:dyDescent="0.2">
      <c r="A14" s="306" t="s">
        <v>230</v>
      </c>
      <c r="B14" s="307"/>
      <c r="C14" s="308"/>
      <c r="D14" s="113">
        <v>58.553084873160039</v>
      </c>
      <c r="E14" s="115">
        <v>9348</v>
      </c>
      <c r="F14" s="114">
        <v>7087</v>
      </c>
      <c r="G14" s="114">
        <v>10121</v>
      </c>
      <c r="H14" s="114">
        <v>8710</v>
      </c>
      <c r="I14" s="140">
        <v>9866</v>
      </c>
      <c r="J14" s="115">
        <v>-518</v>
      </c>
      <c r="K14" s="116">
        <v>-5.2503547536995745</v>
      </c>
    </row>
    <row r="15" spans="1:15" ht="15.95" customHeight="1" x14ac:dyDescent="0.2">
      <c r="A15" s="306" t="s">
        <v>231</v>
      </c>
      <c r="B15" s="307"/>
      <c r="C15" s="308"/>
      <c r="D15" s="113">
        <v>8.2117131224553717</v>
      </c>
      <c r="E15" s="115">
        <v>1311</v>
      </c>
      <c r="F15" s="114">
        <v>1101</v>
      </c>
      <c r="G15" s="114">
        <v>1273</v>
      </c>
      <c r="H15" s="114">
        <v>1176</v>
      </c>
      <c r="I15" s="140">
        <v>1318</v>
      </c>
      <c r="J15" s="115">
        <v>-7</v>
      </c>
      <c r="K15" s="116">
        <v>-0.53110773899848251</v>
      </c>
    </row>
    <row r="16" spans="1:15" ht="15.95" customHeight="1" x14ac:dyDescent="0.2">
      <c r="A16" s="306" t="s">
        <v>232</v>
      </c>
      <c r="B16" s="307"/>
      <c r="C16" s="308"/>
      <c r="D16" s="113">
        <v>10.353899154400251</v>
      </c>
      <c r="E16" s="115">
        <v>1653</v>
      </c>
      <c r="F16" s="114">
        <v>1314</v>
      </c>
      <c r="G16" s="114">
        <v>1538</v>
      </c>
      <c r="H16" s="114">
        <v>1171</v>
      </c>
      <c r="I16" s="140">
        <v>1428</v>
      </c>
      <c r="J16" s="115">
        <v>225</v>
      </c>
      <c r="K16" s="116">
        <v>15.756302521008404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2.23614155966176</v>
      </c>
      <c r="E18" s="115">
        <v>357</v>
      </c>
      <c r="F18" s="114">
        <v>186</v>
      </c>
      <c r="G18" s="114">
        <v>695</v>
      </c>
      <c r="H18" s="114">
        <v>1220</v>
      </c>
      <c r="I18" s="140">
        <v>363</v>
      </c>
      <c r="J18" s="115">
        <v>-6</v>
      </c>
      <c r="K18" s="116">
        <v>-1.6528925619834711</v>
      </c>
    </row>
    <row r="19" spans="1:11" ht="14.1" customHeight="1" x14ac:dyDescent="0.2">
      <c r="A19" s="306" t="s">
        <v>235</v>
      </c>
      <c r="B19" s="307" t="s">
        <v>236</v>
      </c>
      <c r="C19" s="308"/>
      <c r="D19" s="113">
        <v>1.2840588787973692</v>
      </c>
      <c r="E19" s="115">
        <v>205</v>
      </c>
      <c r="F19" s="114">
        <v>78</v>
      </c>
      <c r="G19" s="114">
        <v>522</v>
      </c>
      <c r="H19" s="114">
        <v>1096</v>
      </c>
      <c r="I19" s="140">
        <v>215</v>
      </c>
      <c r="J19" s="115">
        <v>-10</v>
      </c>
      <c r="K19" s="116">
        <v>-4.6511627906976747</v>
      </c>
    </row>
    <row r="20" spans="1:11" ht="14.1" customHeight="1" x14ac:dyDescent="0.2">
      <c r="A20" s="306">
        <v>12</v>
      </c>
      <c r="B20" s="307" t="s">
        <v>237</v>
      </c>
      <c r="C20" s="308"/>
      <c r="D20" s="113">
        <v>2.3551518947698091</v>
      </c>
      <c r="E20" s="115">
        <v>376</v>
      </c>
      <c r="F20" s="114">
        <v>195</v>
      </c>
      <c r="G20" s="114">
        <v>193</v>
      </c>
      <c r="H20" s="114">
        <v>280</v>
      </c>
      <c r="I20" s="140">
        <v>407</v>
      </c>
      <c r="J20" s="115">
        <v>-31</v>
      </c>
      <c r="K20" s="116">
        <v>-7.6167076167076164</v>
      </c>
    </row>
    <row r="21" spans="1:11" ht="14.1" customHeight="1" x14ac:dyDescent="0.2">
      <c r="A21" s="306">
        <v>21</v>
      </c>
      <c r="B21" s="307" t="s">
        <v>238</v>
      </c>
      <c r="C21" s="308"/>
      <c r="D21" s="113">
        <v>0.76417162543062955</v>
      </c>
      <c r="E21" s="115">
        <v>122</v>
      </c>
      <c r="F21" s="114">
        <v>38</v>
      </c>
      <c r="G21" s="114">
        <v>88</v>
      </c>
      <c r="H21" s="114">
        <v>78</v>
      </c>
      <c r="I21" s="140">
        <v>111</v>
      </c>
      <c r="J21" s="115">
        <v>11</v>
      </c>
      <c r="K21" s="116">
        <v>9.9099099099099099</v>
      </c>
    </row>
    <row r="22" spans="1:11" ht="14.1" customHeight="1" x14ac:dyDescent="0.2">
      <c r="A22" s="306">
        <v>22</v>
      </c>
      <c r="B22" s="307" t="s">
        <v>239</v>
      </c>
      <c r="C22" s="308"/>
      <c r="D22" s="113">
        <v>1.5909802693391795</v>
      </c>
      <c r="E22" s="115">
        <v>254</v>
      </c>
      <c r="F22" s="114">
        <v>200</v>
      </c>
      <c r="G22" s="114">
        <v>346</v>
      </c>
      <c r="H22" s="114">
        <v>206</v>
      </c>
      <c r="I22" s="140">
        <v>810</v>
      </c>
      <c r="J22" s="115">
        <v>-556</v>
      </c>
      <c r="K22" s="116">
        <v>-68.641975308641975</v>
      </c>
    </row>
    <row r="23" spans="1:11" ht="14.1" customHeight="1" x14ac:dyDescent="0.2">
      <c r="A23" s="306">
        <v>23</v>
      </c>
      <c r="B23" s="307" t="s">
        <v>240</v>
      </c>
      <c r="C23" s="308"/>
      <c r="D23" s="113">
        <v>0.36955840901973064</v>
      </c>
      <c r="E23" s="115">
        <v>59</v>
      </c>
      <c r="F23" s="114">
        <v>78</v>
      </c>
      <c r="G23" s="114">
        <v>127</v>
      </c>
      <c r="H23" s="114">
        <v>82</v>
      </c>
      <c r="I23" s="140">
        <v>110</v>
      </c>
      <c r="J23" s="115">
        <v>-51</v>
      </c>
      <c r="K23" s="116">
        <v>-46.363636363636367</v>
      </c>
    </row>
    <row r="24" spans="1:11" ht="14.1" customHeight="1" x14ac:dyDescent="0.2">
      <c r="A24" s="306">
        <v>24</v>
      </c>
      <c r="B24" s="307" t="s">
        <v>241</v>
      </c>
      <c r="C24" s="308"/>
      <c r="D24" s="113">
        <v>4.2279987472596305</v>
      </c>
      <c r="E24" s="115">
        <v>675</v>
      </c>
      <c r="F24" s="114">
        <v>347</v>
      </c>
      <c r="G24" s="114">
        <v>531</v>
      </c>
      <c r="H24" s="114">
        <v>425</v>
      </c>
      <c r="I24" s="140">
        <v>485</v>
      </c>
      <c r="J24" s="115">
        <v>190</v>
      </c>
      <c r="K24" s="116">
        <v>39.175257731958766</v>
      </c>
    </row>
    <row r="25" spans="1:11" ht="14.1" customHeight="1" x14ac:dyDescent="0.2">
      <c r="A25" s="306">
        <v>25</v>
      </c>
      <c r="B25" s="307" t="s">
        <v>242</v>
      </c>
      <c r="C25" s="308"/>
      <c r="D25" s="113">
        <v>5.4306295020357034</v>
      </c>
      <c r="E25" s="115">
        <v>867</v>
      </c>
      <c r="F25" s="114">
        <v>489</v>
      </c>
      <c r="G25" s="114">
        <v>823</v>
      </c>
      <c r="H25" s="114">
        <v>573</v>
      </c>
      <c r="I25" s="140">
        <v>916</v>
      </c>
      <c r="J25" s="115">
        <v>-49</v>
      </c>
      <c r="K25" s="116">
        <v>-5.3493449781659388</v>
      </c>
    </row>
    <row r="26" spans="1:11" ht="14.1" customHeight="1" x14ac:dyDescent="0.2">
      <c r="A26" s="306">
        <v>26</v>
      </c>
      <c r="B26" s="307" t="s">
        <v>243</v>
      </c>
      <c r="C26" s="308"/>
      <c r="D26" s="113">
        <v>2.7309740056373317</v>
      </c>
      <c r="E26" s="115">
        <v>436</v>
      </c>
      <c r="F26" s="114">
        <v>220</v>
      </c>
      <c r="G26" s="114">
        <v>646</v>
      </c>
      <c r="H26" s="114">
        <v>319</v>
      </c>
      <c r="I26" s="140">
        <v>423</v>
      </c>
      <c r="J26" s="115">
        <v>13</v>
      </c>
      <c r="K26" s="116">
        <v>3.0732860520094563</v>
      </c>
    </row>
    <row r="27" spans="1:11" ht="14.1" customHeight="1" x14ac:dyDescent="0.2">
      <c r="A27" s="306">
        <v>27</v>
      </c>
      <c r="B27" s="307" t="s">
        <v>244</v>
      </c>
      <c r="C27" s="308"/>
      <c r="D27" s="113">
        <v>1.6536172878170998</v>
      </c>
      <c r="E27" s="115">
        <v>264</v>
      </c>
      <c r="F27" s="114">
        <v>149</v>
      </c>
      <c r="G27" s="114">
        <v>171</v>
      </c>
      <c r="H27" s="114">
        <v>143</v>
      </c>
      <c r="I27" s="140">
        <v>215</v>
      </c>
      <c r="J27" s="115">
        <v>49</v>
      </c>
      <c r="K27" s="116">
        <v>22.790697674418606</v>
      </c>
    </row>
    <row r="28" spans="1:11" ht="14.1" customHeight="1" x14ac:dyDescent="0.2">
      <c r="A28" s="306">
        <v>28</v>
      </c>
      <c r="B28" s="307" t="s">
        <v>245</v>
      </c>
      <c r="C28" s="308"/>
      <c r="D28" s="113">
        <v>0.1941747572815534</v>
      </c>
      <c r="E28" s="115">
        <v>31</v>
      </c>
      <c r="F28" s="114">
        <v>10</v>
      </c>
      <c r="G28" s="114">
        <v>33</v>
      </c>
      <c r="H28" s="114">
        <v>25</v>
      </c>
      <c r="I28" s="140">
        <v>22</v>
      </c>
      <c r="J28" s="115">
        <v>9</v>
      </c>
      <c r="K28" s="116">
        <v>40.909090909090907</v>
      </c>
    </row>
    <row r="29" spans="1:11" ht="14.1" customHeight="1" x14ac:dyDescent="0.2">
      <c r="A29" s="306">
        <v>29</v>
      </c>
      <c r="B29" s="307" t="s">
        <v>246</v>
      </c>
      <c r="C29" s="308"/>
      <c r="D29" s="113">
        <v>3.8020670216097714</v>
      </c>
      <c r="E29" s="115">
        <v>607</v>
      </c>
      <c r="F29" s="114">
        <v>437</v>
      </c>
      <c r="G29" s="114">
        <v>626</v>
      </c>
      <c r="H29" s="114">
        <v>672</v>
      </c>
      <c r="I29" s="140">
        <v>607</v>
      </c>
      <c r="J29" s="115">
        <v>0</v>
      </c>
      <c r="K29" s="116">
        <v>0</v>
      </c>
    </row>
    <row r="30" spans="1:11" ht="14.1" customHeight="1" x14ac:dyDescent="0.2">
      <c r="A30" s="306" t="s">
        <v>247</v>
      </c>
      <c r="B30" s="307" t="s">
        <v>248</v>
      </c>
      <c r="C30" s="308"/>
      <c r="D30" s="113" t="s">
        <v>514</v>
      </c>
      <c r="E30" s="115" t="s">
        <v>514</v>
      </c>
      <c r="F30" s="114">
        <v>139</v>
      </c>
      <c r="G30" s="114">
        <v>220</v>
      </c>
      <c r="H30" s="114" t="s">
        <v>514</v>
      </c>
      <c r="I30" s="140">
        <v>204</v>
      </c>
      <c r="J30" s="115" t="s">
        <v>514</v>
      </c>
      <c r="K30" s="116" t="s">
        <v>514</v>
      </c>
    </row>
    <row r="31" spans="1:11" ht="14.1" customHeight="1" x14ac:dyDescent="0.2">
      <c r="A31" s="306" t="s">
        <v>249</v>
      </c>
      <c r="B31" s="307" t="s">
        <v>250</v>
      </c>
      <c r="C31" s="308"/>
      <c r="D31" s="113">
        <v>2.7873473222674598</v>
      </c>
      <c r="E31" s="115">
        <v>445</v>
      </c>
      <c r="F31" s="114">
        <v>295</v>
      </c>
      <c r="G31" s="114">
        <v>402</v>
      </c>
      <c r="H31" s="114">
        <v>510</v>
      </c>
      <c r="I31" s="140">
        <v>400</v>
      </c>
      <c r="J31" s="115">
        <v>45</v>
      </c>
      <c r="K31" s="116">
        <v>11.25</v>
      </c>
    </row>
    <row r="32" spans="1:11" ht="14.1" customHeight="1" x14ac:dyDescent="0.2">
      <c r="A32" s="306">
        <v>31</v>
      </c>
      <c r="B32" s="307" t="s">
        <v>251</v>
      </c>
      <c r="C32" s="308"/>
      <c r="D32" s="113">
        <v>0.72658941434387725</v>
      </c>
      <c r="E32" s="115">
        <v>116</v>
      </c>
      <c r="F32" s="114">
        <v>91</v>
      </c>
      <c r="G32" s="114">
        <v>118</v>
      </c>
      <c r="H32" s="114">
        <v>111</v>
      </c>
      <c r="I32" s="140">
        <v>79</v>
      </c>
      <c r="J32" s="115">
        <v>37</v>
      </c>
      <c r="K32" s="116">
        <v>46.835443037974684</v>
      </c>
    </row>
    <row r="33" spans="1:11" ht="14.1" customHeight="1" x14ac:dyDescent="0.2">
      <c r="A33" s="306">
        <v>32</v>
      </c>
      <c r="B33" s="307" t="s">
        <v>252</v>
      </c>
      <c r="C33" s="308"/>
      <c r="D33" s="113">
        <v>3.1255872220482304</v>
      </c>
      <c r="E33" s="115">
        <v>499</v>
      </c>
      <c r="F33" s="114">
        <v>315</v>
      </c>
      <c r="G33" s="114">
        <v>553</v>
      </c>
      <c r="H33" s="114">
        <v>629</v>
      </c>
      <c r="I33" s="140">
        <v>621</v>
      </c>
      <c r="J33" s="115">
        <v>-122</v>
      </c>
      <c r="K33" s="116">
        <v>-19.645732689210949</v>
      </c>
    </row>
    <row r="34" spans="1:11" ht="14.1" customHeight="1" x14ac:dyDescent="0.2">
      <c r="A34" s="306">
        <v>33</v>
      </c>
      <c r="B34" s="307" t="s">
        <v>253</v>
      </c>
      <c r="C34" s="308"/>
      <c r="D34" s="113">
        <v>2.229877857813968</v>
      </c>
      <c r="E34" s="115">
        <v>356</v>
      </c>
      <c r="F34" s="114">
        <v>152</v>
      </c>
      <c r="G34" s="114">
        <v>263</v>
      </c>
      <c r="H34" s="114">
        <v>263</v>
      </c>
      <c r="I34" s="140">
        <v>292</v>
      </c>
      <c r="J34" s="115">
        <v>64</v>
      </c>
      <c r="K34" s="116">
        <v>21.917808219178081</v>
      </c>
    </row>
    <row r="35" spans="1:11" ht="14.1" customHeight="1" x14ac:dyDescent="0.2">
      <c r="A35" s="306">
        <v>34</v>
      </c>
      <c r="B35" s="307" t="s">
        <v>254</v>
      </c>
      <c r="C35" s="308"/>
      <c r="D35" s="113">
        <v>3.2696523645474476</v>
      </c>
      <c r="E35" s="115">
        <v>522</v>
      </c>
      <c r="F35" s="114">
        <v>257</v>
      </c>
      <c r="G35" s="114">
        <v>401</v>
      </c>
      <c r="H35" s="114">
        <v>459</v>
      </c>
      <c r="I35" s="140">
        <v>492</v>
      </c>
      <c r="J35" s="115">
        <v>30</v>
      </c>
      <c r="K35" s="116">
        <v>6.0975609756097562</v>
      </c>
    </row>
    <row r="36" spans="1:11" ht="14.1" customHeight="1" x14ac:dyDescent="0.2">
      <c r="A36" s="306">
        <v>41</v>
      </c>
      <c r="B36" s="307" t="s">
        <v>255</v>
      </c>
      <c r="C36" s="308"/>
      <c r="D36" s="113">
        <v>0.43845912934544318</v>
      </c>
      <c r="E36" s="115">
        <v>70</v>
      </c>
      <c r="F36" s="114">
        <v>59</v>
      </c>
      <c r="G36" s="114">
        <v>126</v>
      </c>
      <c r="H36" s="114">
        <v>68</v>
      </c>
      <c r="I36" s="140">
        <v>69</v>
      </c>
      <c r="J36" s="115">
        <v>1</v>
      </c>
      <c r="K36" s="116">
        <v>1.4492753623188406</v>
      </c>
    </row>
    <row r="37" spans="1:11" ht="14.1" customHeight="1" x14ac:dyDescent="0.2">
      <c r="A37" s="306">
        <v>42</v>
      </c>
      <c r="B37" s="307" t="s">
        <v>256</v>
      </c>
      <c r="C37" s="308"/>
      <c r="D37" s="113">
        <v>0.12527403695584091</v>
      </c>
      <c r="E37" s="115">
        <v>20</v>
      </c>
      <c r="F37" s="114">
        <v>12</v>
      </c>
      <c r="G37" s="114">
        <v>28</v>
      </c>
      <c r="H37" s="114">
        <v>11</v>
      </c>
      <c r="I37" s="140">
        <v>16</v>
      </c>
      <c r="J37" s="115">
        <v>4</v>
      </c>
      <c r="K37" s="116">
        <v>25</v>
      </c>
    </row>
    <row r="38" spans="1:11" ht="14.1" customHeight="1" x14ac:dyDescent="0.2">
      <c r="A38" s="306">
        <v>43</v>
      </c>
      <c r="B38" s="307" t="s">
        <v>257</v>
      </c>
      <c r="C38" s="308"/>
      <c r="D38" s="113">
        <v>1.0021922956467273</v>
      </c>
      <c r="E38" s="115">
        <v>160</v>
      </c>
      <c r="F38" s="114">
        <v>76</v>
      </c>
      <c r="G38" s="114">
        <v>139</v>
      </c>
      <c r="H38" s="114">
        <v>93</v>
      </c>
      <c r="I38" s="140">
        <v>115</v>
      </c>
      <c r="J38" s="115">
        <v>45</v>
      </c>
      <c r="K38" s="116">
        <v>39.130434782608695</v>
      </c>
    </row>
    <row r="39" spans="1:11" ht="14.1" customHeight="1" x14ac:dyDescent="0.2">
      <c r="A39" s="306">
        <v>51</v>
      </c>
      <c r="B39" s="307" t="s">
        <v>258</v>
      </c>
      <c r="C39" s="308"/>
      <c r="D39" s="113">
        <v>7.5540244284372067</v>
      </c>
      <c r="E39" s="115">
        <v>1206</v>
      </c>
      <c r="F39" s="114">
        <v>1197</v>
      </c>
      <c r="G39" s="114">
        <v>1447</v>
      </c>
      <c r="H39" s="114">
        <v>1511</v>
      </c>
      <c r="I39" s="140">
        <v>1203</v>
      </c>
      <c r="J39" s="115">
        <v>3</v>
      </c>
      <c r="K39" s="116">
        <v>0.24937655860349128</v>
      </c>
    </row>
    <row r="40" spans="1:11" ht="14.1" customHeight="1" x14ac:dyDescent="0.2">
      <c r="A40" s="306" t="s">
        <v>259</v>
      </c>
      <c r="B40" s="307" t="s">
        <v>260</v>
      </c>
      <c r="C40" s="308"/>
      <c r="D40" s="113">
        <v>6.2010648293141246</v>
      </c>
      <c r="E40" s="115">
        <v>990</v>
      </c>
      <c r="F40" s="114">
        <v>968</v>
      </c>
      <c r="G40" s="114">
        <v>1166</v>
      </c>
      <c r="H40" s="114">
        <v>1095</v>
      </c>
      <c r="I40" s="140">
        <v>971</v>
      </c>
      <c r="J40" s="115">
        <v>19</v>
      </c>
      <c r="K40" s="116">
        <v>1.956745623069001</v>
      </c>
    </row>
    <row r="41" spans="1:11" ht="14.1" customHeight="1" x14ac:dyDescent="0.2">
      <c r="A41" s="306"/>
      <c r="B41" s="307" t="s">
        <v>261</v>
      </c>
      <c r="C41" s="308"/>
      <c r="D41" s="113">
        <v>5.0109614782336358</v>
      </c>
      <c r="E41" s="115">
        <v>800</v>
      </c>
      <c r="F41" s="114">
        <v>636</v>
      </c>
      <c r="G41" s="114">
        <v>902</v>
      </c>
      <c r="H41" s="114">
        <v>851</v>
      </c>
      <c r="I41" s="140">
        <v>701</v>
      </c>
      <c r="J41" s="115">
        <v>99</v>
      </c>
      <c r="K41" s="116">
        <v>14.122681883024251</v>
      </c>
    </row>
    <row r="42" spans="1:11" ht="14.1" customHeight="1" x14ac:dyDescent="0.2">
      <c r="A42" s="306">
        <v>52</v>
      </c>
      <c r="B42" s="307" t="s">
        <v>262</v>
      </c>
      <c r="C42" s="308"/>
      <c r="D42" s="113">
        <v>6.9401816473535858</v>
      </c>
      <c r="E42" s="115">
        <v>1108</v>
      </c>
      <c r="F42" s="114">
        <v>705</v>
      </c>
      <c r="G42" s="114">
        <v>841</v>
      </c>
      <c r="H42" s="114">
        <v>943</v>
      </c>
      <c r="I42" s="140">
        <v>1172</v>
      </c>
      <c r="J42" s="115">
        <v>-64</v>
      </c>
      <c r="K42" s="116">
        <v>-5.4607508532423212</v>
      </c>
    </row>
    <row r="43" spans="1:11" ht="14.1" customHeight="1" x14ac:dyDescent="0.2">
      <c r="A43" s="306" t="s">
        <v>263</v>
      </c>
      <c r="B43" s="307" t="s">
        <v>264</v>
      </c>
      <c r="C43" s="308"/>
      <c r="D43" s="113">
        <v>5.5934857500782966</v>
      </c>
      <c r="E43" s="115">
        <v>893</v>
      </c>
      <c r="F43" s="114">
        <v>619</v>
      </c>
      <c r="G43" s="114">
        <v>675</v>
      </c>
      <c r="H43" s="114">
        <v>730</v>
      </c>
      <c r="I43" s="140">
        <v>948</v>
      </c>
      <c r="J43" s="115">
        <v>-55</v>
      </c>
      <c r="K43" s="116">
        <v>-5.8016877637130806</v>
      </c>
    </row>
    <row r="44" spans="1:11" ht="14.1" customHeight="1" x14ac:dyDescent="0.2">
      <c r="A44" s="306">
        <v>53</v>
      </c>
      <c r="B44" s="307" t="s">
        <v>265</v>
      </c>
      <c r="C44" s="308"/>
      <c r="D44" s="113">
        <v>1.4719699342311305</v>
      </c>
      <c r="E44" s="115">
        <v>235</v>
      </c>
      <c r="F44" s="114">
        <v>240</v>
      </c>
      <c r="G44" s="114">
        <v>298</v>
      </c>
      <c r="H44" s="114">
        <v>250</v>
      </c>
      <c r="I44" s="140">
        <v>258</v>
      </c>
      <c r="J44" s="115">
        <v>-23</v>
      </c>
      <c r="K44" s="116">
        <v>-8.9147286821705425</v>
      </c>
    </row>
    <row r="45" spans="1:11" ht="14.1" customHeight="1" x14ac:dyDescent="0.2">
      <c r="A45" s="306" t="s">
        <v>266</v>
      </c>
      <c r="B45" s="307" t="s">
        <v>267</v>
      </c>
      <c r="C45" s="308"/>
      <c r="D45" s="113">
        <v>1.3654870028186659</v>
      </c>
      <c r="E45" s="115">
        <v>218</v>
      </c>
      <c r="F45" s="114">
        <v>230</v>
      </c>
      <c r="G45" s="114">
        <v>296</v>
      </c>
      <c r="H45" s="114">
        <v>244</v>
      </c>
      <c r="I45" s="140">
        <v>242</v>
      </c>
      <c r="J45" s="115">
        <v>-24</v>
      </c>
      <c r="K45" s="116">
        <v>-9.9173553719008272</v>
      </c>
    </row>
    <row r="46" spans="1:11" ht="14.1" customHeight="1" x14ac:dyDescent="0.2">
      <c r="A46" s="306">
        <v>54</v>
      </c>
      <c r="B46" s="307" t="s">
        <v>268</v>
      </c>
      <c r="C46" s="308"/>
      <c r="D46" s="113">
        <v>4.8167867209520825</v>
      </c>
      <c r="E46" s="115">
        <v>769</v>
      </c>
      <c r="F46" s="114">
        <v>560</v>
      </c>
      <c r="G46" s="114">
        <v>636</v>
      </c>
      <c r="H46" s="114">
        <v>690</v>
      </c>
      <c r="I46" s="140">
        <v>645</v>
      </c>
      <c r="J46" s="115">
        <v>124</v>
      </c>
      <c r="K46" s="116">
        <v>19.224806201550386</v>
      </c>
    </row>
    <row r="47" spans="1:11" ht="14.1" customHeight="1" x14ac:dyDescent="0.2">
      <c r="A47" s="306">
        <v>61</v>
      </c>
      <c r="B47" s="307" t="s">
        <v>269</v>
      </c>
      <c r="C47" s="308"/>
      <c r="D47" s="113">
        <v>1.5032884434700908</v>
      </c>
      <c r="E47" s="115">
        <v>240</v>
      </c>
      <c r="F47" s="114">
        <v>179</v>
      </c>
      <c r="G47" s="114">
        <v>237</v>
      </c>
      <c r="H47" s="114">
        <v>207</v>
      </c>
      <c r="I47" s="140">
        <v>261</v>
      </c>
      <c r="J47" s="115">
        <v>-21</v>
      </c>
      <c r="K47" s="116">
        <v>-8.0459770114942533</v>
      </c>
    </row>
    <row r="48" spans="1:11" ht="14.1" customHeight="1" x14ac:dyDescent="0.2">
      <c r="A48" s="306">
        <v>62</v>
      </c>
      <c r="B48" s="307" t="s">
        <v>270</v>
      </c>
      <c r="C48" s="308"/>
      <c r="D48" s="113">
        <v>6.7710616974632005</v>
      </c>
      <c r="E48" s="115">
        <v>1081</v>
      </c>
      <c r="F48" s="114">
        <v>1207</v>
      </c>
      <c r="G48" s="114">
        <v>1395</v>
      </c>
      <c r="H48" s="114">
        <v>1371</v>
      </c>
      <c r="I48" s="140">
        <v>967</v>
      </c>
      <c r="J48" s="115">
        <v>114</v>
      </c>
      <c r="K48" s="116">
        <v>11.789038262668045</v>
      </c>
    </row>
    <row r="49" spans="1:11" ht="14.1" customHeight="1" x14ac:dyDescent="0.2">
      <c r="A49" s="306">
        <v>63</v>
      </c>
      <c r="B49" s="307" t="s">
        <v>271</v>
      </c>
      <c r="C49" s="308"/>
      <c r="D49" s="113">
        <v>4.7604134043219544</v>
      </c>
      <c r="E49" s="115">
        <v>760</v>
      </c>
      <c r="F49" s="114">
        <v>567</v>
      </c>
      <c r="G49" s="114">
        <v>699</v>
      </c>
      <c r="H49" s="114">
        <v>1016</v>
      </c>
      <c r="I49" s="140">
        <v>743</v>
      </c>
      <c r="J49" s="115">
        <v>17</v>
      </c>
      <c r="K49" s="116">
        <v>2.2880215343203232</v>
      </c>
    </row>
    <row r="50" spans="1:11" ht="14.1" customHeight="1" x14ac:dyDescent="0.2">
      <c r="A50" s="306" t="s">
        <v>272</v>
      </c>
      <c r="B50" s="307" t="s">
        <v>273</v>
      </c>
      <c r="C50" s="308"/>
      <c r="D50" s="113">
        <v>0.99592859379893517</v>
      </c>
      <c r="E50" s="115">
        <v>159</v>
      </c>
      <c r="F50" s="114">
        <v>109</v>
      </c>
      <c r="G50" s="114">
        <v>156</v>
      </c>
      <c r="H50" s="114">
        <v>179</v>
      </c>
      <c r="I50" s="140">
        <v>163</v>
      </c>
      <c r="J50" s="115">
        <v>-4</v>
      </c>
      <c r="K50" s="116">
        <v>-2.4539877300613497</v>
      </c>
    </row>
    <row r="51" spans="1:11" ht="14.1" customHeight="1" x14ac:dyDescent="0.2">
      <c r="A51" s="306" t="s">
        <v>274</v>
      </c>
      <c r="B51" s="307" t="s">
        <v>275</v>
      </c>
      <c r="C51" s="308"/>
      <c r="D51" s="113">
        <v>3.219542749765111</v>
      </c>
      <c r="E51" s="115">
        <v>514</v>
      </c>
      <c r="F51" s="114">
        <v>397</v>
      </c>
      <c r="G51" s="114">
        <v>466</v>
      </c>
      <c r="H51" s="114">
        <v>762</v>
      </c>
      <c r="I51" s="140">
        <v>523</v>
      </c>
      <c r="J51" s="115">
        <v>-9</v>
      </c>
      <c r="K51" s="116">
        <v>-1.7208413001912046</v>
      </c>
    </row>
    <row r="52" spans="1:11" ht="14.1" customHeight="1" x14ac:dyDescent="0.2">
      <c r="A52" s="306">
        <v>71</v>
      </c>
      <c r="B52" s="307" t="s">
        <v>276</v>
      </c>
      <c r="C52" s="308"/>
      <c r="D52" s="113">
        <v>7.1782023175696841</v>
      </c>
      <c r="E52" s="115">
        <v>1146</v>
      </c>
      <c r="F52" s="114">
        <v>923</v>
      </c>
      <c r="G52" s="114">
        <v>1258</v>
      </c>
      <c r="H52" s="114">
        <v>1139</v>
      </c>
      <c r="I52" s="140">
        <v>1299</v>
      </c>
      <c r="J52" s="115">
        <v>-153</v>
      </c>
      <c r="K52" s="116">
        <v>-11.778290993071593</v>
      </c>
    </row>
    <row r="53" spans="1:11" ht="14.1" customHeight="1" x14ac:dyDescent="0.2">
      <c r="A53" s="306" t="s">
        <v>277</v>
      </c>
      <c r="B53" s="307" t="s">
        <v>278</v>
      </c>
      <c r="C53" s="308"/>
      <c r="D53" s="113">
        <v>2.7372377074851237</v>
      </c>
      <c r="E53" s="115">
        <v>437</v>
      </c>
      <c r="F53" s="114">
        <v>397</v>
      </c>
      <c r="G53" s="114">
        <v>540</v>
      </c>
      <c r="H53" s="114">
        <v>490</v>
      </c>
      <c r="I53" s="140">
        <v>504</v>
      </c>
      <c r="J53" s="115">
        <v>-67</v>
      </c>
      <c r="K53" s="116">
        <v>-13.293650793650794</v>
      </c>
    </row>
    <row r="54" spans="1:11" ht="14.1" customHeight="1" x14ac:dyDescent="0.2">
      <c r="A54" s="306" t="s">
        <v>279</v>
      </c>
      <c r="B54" s="307" t="s">
        <v>280</v>
      </c>
      <c r="C54" s="308"/>
      <c r="D54" s="113">
        <v>3.6392107735671781</v>
      </c>
      <c r="E54" s="115">
        <v>581</v>
      </c>
      <c r="F54" s="114">
        <v>445</v>
      </c>
      <c r="G54" s="114">
        <v>615</v>
      </c>
      <c r="H54" s="114">
        <v>561</v>
      </c>
      <c r="I54" s="140">
        <v>661</v>
      </c>
      <c r="J54" s="115">
        <v>-80</v>
      </c>
      <c r="K54" s="116">
        <v>-12.10287443267776</v>
      </c>
    </row>
    <row r="55" spans="1:11" ht="14.1" customHeight="1" x14ac:dyDescent="0.2">
      <c r="A55" s="306">
        <v>72</v>
      </c>
      <c r="B55" s="307" t="s">
        <v>281</v>
      </c>
      <c r="C55" s="308"/>
      <c r="D55" s="113">
        <v>1.5032884434700908</v>
      </c>
      <c r="E55" s="115">
        <v>240</v>
      </c>
      <c r="F55" s="114">
        <v>195</v>
      </c>
      <c r="G55" s="114">
        <v>249</v>
      </c>
      <c r="H55" s="114">
        <v>252</v>
      </c>
      <c r="I55" s="140">
        <v>245</v>
      </c>
      <c r="J55" s="115">
        <v>-5</v>
      </c>
      <c r="K55" s="116">
        <v>-2.0408163265306123</v>
      </c>
    </row>
    <row r="56" spans="1:11" ht="14.1" customHeight="1" x14ac:dyDescent="0.2">
      <c r="A56" s="306" t="s">
        <v>282</v>
      </c>
      <c r="B56" s="307" t="s">
        <v>283</v>
      </c>
      <c r="C56" s="308"/>
      <c r="D56" s="113">
        <v>0.29439398684622614</v>
      </c>
      <c r="E56" s="115">
        <v>47</v>
      </c>
      <c r="F56" s="114">
        <v>23</v>
      </c>
      <c r="G56" s="114">
        <v>89</v>
      </c>
      <c r="H56" s="114">
        <v>55</v>
      </c>
      <c r="I56" s="140">
        <v>60</v>
      </c>
      <c r="J56" s="115">
        <v>-13</v>
      </c>
      <c r="K56" s="116">
        <v>-21.666666666666668</v>
      </c>
    </row>
    <row r="57" spans="1:11" ht="14.1" customHeight="1" x14ac:dyDescent="0.2">
      <c r="A57" s="306" t="s">
        <v>284</v>
      </c>
      <c r="B57" s="307" t="s">
        <v>285</v>
      </c>
      <c r="C57" s="308"/>
      <c r="D57" s="113">
        <v>0.88318196053867837</v>
      </c>
      <c r="E57" s="115">
        <v>141</v>
      </c>
      <c r="F57" s="114">
        <v>147</v>
      </c>
      <c r="G57" s="114">
        <v>102</v>
      </c>
      <c r="H57" s="114">
        <v>147</v>
      </c>
      <c r="I57" s="140">
        <v>132</v>
      </c>
      <c r="J57" s="115">
        <v>9</v>
      </c>
      <c r="K57" s="116">
        <v>6.8181818181818183</v>
      </c>
    </row>
    <row r="58" spans="1:11" ht="14.1" customHeight="1" x14ac:dyDescent="0.2">
      <c r="A58" s="306">
        <v>73</v>
      </c>
      <c r="B58" s="307" t="s">
        <v>286</v>
      </c>
      <c r="C58" s="308"/>
      <c r="D58" s="113">
        <v>2.1672408393360474</v>
      </c>
      <c r="E58" s="115">
        <v>346</v>
      </c>
      <c r="F58" s="114">
        <v>230</v>
      </c>
      <c r="G58" s="114">
        <v>394</v>
      </c>
      <c r="H58" s="114">
        <v>224</v>
      </c>
      <c r="I58" s="140">
        <v>269</v>
      </c>
      <c r="J58" s="115">
        <v>77</v>
      </c>
      <c r="K58" s="116">
        <v>28.624535315985131</v>
      </c>
    </row>
    <row r="59" spans="1:11" ht="14.1" customHeight="1" x14ac:dyDescent="0.2">
      <c r="A59" s="306" t="s">
        <v>287</v>
      </c>
      <c r="B59" s="307" t="s">
        <v>288</v>
      </c>
      <c r="C59" s="308"/>
      <c r="D59" s="113">
        <v>1.8853742561854057</v>
      </c>
      <c r="E59" s="115">
        <v>301</v>
      </c>
      <c r="F59" s="114">
        <v>157</v>
      </c>
      <c r="G59" s="114">
        <v>336</v>
      </c>
      <c r="H59" s="114">
        <v>174</v>
      </c>
      <c r="I59" s="140">
        <v>224</v>
      </c>
      <c r="J59" s="115">
        <v>77</v>
      </c>
      <c r="K59" s="116">
        <v>34.375</v>
      </c>
    </row>
    <row r="60" spans="1:11" ht="14.1" customHeight="1" x14ac:dyDescent="0.2">
      <c r="A60" s="306">
        <v>81</v>
      </c>
      <c r="B60" s="307" t="s">
        <v>289</v>
      </c>
      <c r="C60" s="308"/>
      <c r="D60" s="113">
        <v>5.81897901659881</v>
      </c>
      <c r="E60" s="115">
        <v>929</v>
      </c>
      <c r="F60" s="114">
        <v>1159</v>
      </c>
      <c r="G60" s="114">
        <v>877</v>
      </c>
      <c r="H60" s="114">
        <v>827</v>
      </c>
      <c r="I60" s="140">
        <v>875</v>
      </c>
      <c r="J60" s="115">
        <v>54</v>
      </c>
      <c r="K60" s="116">
        <v>6.1714285714285717</v>
      </c>
    </row>
    <row r="61" spans="1:11" ht="14.1" customHeight="1" x14ac:dyDescent="0.2">
      <c r="A61" s="306" t="s">
        <v>290</v>
      </c>
      <c r="B61" s="307" t="s">
        <v>291</v>
      </c>
      <c r="C61" s="308"/>
      <c r="D61" s="113">
        <v>1.4281240212965862</v>
      </c>
      <c r="E61" s="115">
        <v>228</v>
      </c>
      <c r="F61" s="114">
        <v>130</v>
      </c>
      <c r="G61" s="114">
        <v>250</v>
      </c>
      <c r="H61" s="114">
        <v>189</v>
      </c>
      <c r="I61" s="140">
        <v>203</v>
      </c>
      <c r="J61" s="115">
        <v>25</v>
      </c>
      <c r="K61" s="116">
        <v>12.315270935960591</v>
      </c>
    </row>
    <row r="62" spans="1:11" ht="14.1" customHeight="1" x14ac:dyDescent="0.2">
      <c r="A62" s="306" t="s">
        <v>292</v>
      </c>
      <c r="B62" s="307" t="s">
        <v>293</v>
      </c>
      <c r="C62" s="308"/>
      <c r="D62" s="113">
        <v>1.8791105543376134</v>
      </c>
      <c r="E62" s="115">
        <v>300</v>
      </c>
      <c r="F62" s="114">
        <v>577</v>
      </c>
      <c r="G62" s="114">
        <v>316</v>
      </c>
      <c r="H62" s="114">
        <v>342</v>
      </c>
      <c r="I62" s="140">
        <v>318</v>
      </c>
      <c r="J62" s="115">
        <v>-18</v>
      </c>
      <c r="K62" s="116">
        <v>-5.6603773584905657</v>
      </c>
    </row>
    <row r="63" spans="1:11" ht="14.1" customHeight="1" x14ac:dyDescent="0.2">
      <c r="A63" s="306"/>
      <c r="B63" s="307" t="s">
        <v>294</v>
      </c>
      <c r="C63" s="308"/>
      <c r="D63" s="113">
        <v>1.6974632007516441</v>
      </c>
      <c r="E63" s="115">
        <v>271</v>
      </c>
      <c r="F63" s="114">
        <v>503</v>
      </c>
      <c r="G63" s="114">
        <v>277</v>
      </c>
      <c r="H63" s="114">
        <v>292</v>
      </c>
      <c r="I63" s="140">
        <v>273</v>
      </c>
      <c r="J63" s="115">
        <v>-2</v>
      </c>
      <c r="K63" s="116">
        <v>-0.73260073260073255</v>
      </c>
    </row>
    <row r="64" spans="1:11" ht="14.1" customHeight="1" x14ac:dyDescent="0.2">
      <c r="A64" s="306" t="s">
        <v>295</v>
      </c>
      <c r="B64" s="307" t="s">
        <v>296</v>
      </c>
      <c r="C64" s="308"/>
      <c r="D64" s="113">
        <v>1.0773567178202317</v>
      </c>
      <c r="E64" s="115">
        <v>172</v>
      </c>
      <c r="F64" s="114">
        <v>125</v>
      </c>
      <c r="G64" s="114">
        <v>134</v>
      </c>
      <c r="H64" s="114">
        <v>142</v>
      </c>
      <c r="I64" s="140">
        <v>163</v>
      </c>
      <c r="J64" s="115">
        <v>9</v>
      </c>
      <c r="K64" s="116">
        <v>5.5214723926380369</v>
      </c>
    </row>
    <row r="65" spans="1:11" ht="14.1" customHeight="1" x14ac:dyDescent="0.2">
      <c r="A65" s="306" t="s">
        <v>297</v>
      </c>
      <c r="B65" s="307" t="s">
        <v>298</v>
      </c>
      <c r="C65" s="308"/>
      <c r="D65" s="113">
        <v>0.72032571249608524</v>
      </c>
      <c r="E65" s="115">
        <v>115</v>
      </c>
      <c r="F65" s="114">
        <v>151</v>
      </c>
      <c r="G65" s="114">
        <v>94</v>
      </c>
      <c r="H65" s="114">
        <v>73</v>
      </c>
      <c r="I65" s="140">
        <v>96</v>
      </c>
      <c r="J65" s="115">
        <v>19</v>
      </c>
      <c r="K65" s="116">
        <v>19.791666666666668</v>
      </c>
    </row>
    <row r="66" spans="1:11" ht="14.1" customHeight="1" x14ac:dyDescent="0.2">
      <c r="A66" s="306">
        <v>82</v>
      </c>
      <c r="B66" s="307" t="s">
        <v>299</v>
      </c>
      <c r="C66" s="308"/>
      <c r="D66" s="113">
        <v>3.219542749765111</v>
      </c>
      <c r="E66" s="115">
        <v>514</v>
      </c>
      <c r="F66" s="114">
        <v>611</v>
      </c>
      <c r="G66" s="114">
        <v>543</v>
      </c>
      <c r="H66" s="114">
        <v>456</v>
      </c>
      <c r="I66" s="140">
        <v>488</v>
      </c>
      <c r="J66" s="115">
        <v>26</v>
      </c>
      <c r="K66" s="116">
        <v>5.3278688524590168</v>
      </c>
    </row>
    <row r="67" spans="1:11" ht="14.1" customHeight="1" x14ac:dyDescent="0.2">
      <c r="A67" s="306" t="s">
        <v>300</v>
      </c>
      <c r="B67" s="307" t="s">
        <v>301</v>
      </c>
      <c r="C67" s="308"/>
      <c r="D67" s="113">
        <v>2.1484497337926713</v>
      </c>
      <c r="E67" s="115">
        <v>343</v>
      </c>
      <c r="F67" s="114">
        <v>499</v>
      </c>
      <c r="G67" s="114">
        <v>346</v>
      </c>
      <c r="H67" s="114">
        <v>325</v>
      </c>
      <c r="I67" s="140">
        <v>364</v>
      </c>
      <c r="J67" s="115">
        <v>-21</v>
      </c>
      <c r="K67" s="116">
        <v>-5.7692307692307692</v>
      </c>
    </row>
    <row r="68" spans="1:11" ht="14.1" customHeight="1" x14ac:dyDescent="0.2">
      <c r="A68" s="306" t="s">
        <v>302</v>
      </c>
      <c r="B68" s="307" t="s">
        <v>303</v>
      </c>
      <c r="C68" s="308"/>
      <c r="D68" s="113">
        <v>0.62010648293141246</v>
      </c>
      <c r="E68" s="115">
        <v>99</v>
      </c>
      <c r="F68" s="114">
        <v>67</v>
      </c>
      <c r="G68" s="114">
        <v>104</v>
      </c>
      <c r="H68" s="114">
        <v>83</v>
      </c>
      <c r="I68" s="140">
        <v>65</v>
      </c>
      <c r="J68" s="115">
        <v>34</v>
      </c>
      <c r="K68" s="116">
        <v>52.307692307692307</v>
      </c>
    </row>
    <row r="69" spans="1:11" ht="14.1" customHeight="1" x14ac:dyDescent="0.2">
      <c r="A69" s="306">
        <v>83</v>
      </c>
      <c r="B69" s="307" t="s">
        <v>304</v>
      </c>
      <c r="C69" s="308"/>
      <c r="D69" s="113">
        <v>4.4472283119323519</v>
      </c>
      <c r="E69" s="115">
        <v>710</v>
      </c>
      <c r="F69" s="114">
        <v>598</v>
      </c>
      <c r="G69" s="114">
        <v>1189</v>
      </c>
      <c r="H69" s="114">
        <v>609</v>
      </c>
      <c r="I69" s="140">
        <v>759</v>
      </c>
      <c r="J69" s="115">
        <v>-49</v>
      </c>
      <c r="K69" s="116">
        <v>-6.4558629776021084</v>
      </c>
    </row>
    <row r="70" spans="1:11" ht="14.1" customHeight="1" x14ac:dyDescent="0.2">
      <c r="A70" s="306" t="s">
        <v>305</v>
      </c>
      <c r="B70" s="307" t="s">
        <v>306</v>
      </c>
      <c r="C70" s="308"/>
      <c r="D70" s="113">
        <v>3.7958033197619794</v>
      </c>
      <c r="E70" s="115">
        <v>606</v>
      </c>
      <c r="F70" s="114">
        <v>496</v>
      </c>
      <c r="G70" s="114">
        <v>1093</v>
      </c>
      <c r="H70" s="114">
        <v>493</v>
      </c>
      <c r="I70" s="140">
        <v>660</v>
      </c>
      <c r="J70" s="115">
        <v>-54</v>
      </c>
      <c r="K70" s="116">
        <v>-8.1818181818181817</v>
      </c>
    </row>
    <row r="71" spans="1:11" ht="14.1" customHeight="1" x14ac:dyDescent="0.2">
      <c r="A71" s="306"/>
      <c r="B71" s="307" t="s">
        <v>307</v>
      </c>
      <c r="C71" s="308"/>
      <c r="D71" s="113">
        <v>2.2987785781396806</v>
      </c>
      <c r="E71" s="115">
        <v>367</v>
      </c>
      <c r="F71" s="114">
        <v>282</v>
      </c>
      <c r="G71" s="114">
        <v>619</v>
      </c>
      <c r="H71" s="114">
        <v>305</v>
      </c>
      <c r="I71" s="140">
        <v>386</v>
      </c>
      <c r="J71" s="115">
        <v>-19</v>
      </c>
      <c r="K71" s="116">
        <v>-4.9222797927461137</v>
      </c>
    </row>
    <row r="72" spans="1:11" ht="14.1" customHeight="1" x14ac:dyDescent="0.2">
      <c r="A72" s="306">
        <v>84</v>
      </c>
      <c r="B72" s="307" t="s">
        <v>308</v>
      </c>
      <c r="C72" s="308"/>
      <c r="D72" s="113">
        <v>3.0441590980269337</v>
      </c>
      <c r="E72" s="115">
        <v>486</v>
      </c>
      <c r="F72" s="114">
        <v>382</v>
      </c>
      <c r="G72" s="114">
        <v>541</v>
      </c>
      <c r="H72" s="114">
        <v>255</v>
      </c>
      <c r="I72" s="140">
        <v>321</v>
      </c>
      <c r="J72" s="115">
        <v>165</v>
      </c>
      <c r="K72" s="116">
        <v>51.401869158878505</v>
      </c>
    </row>
    <row r="73" spans="1:11" ht="14.1" customHeight="1" x14ac:dyDescent="0.2">
      <c r="A73" s="306" t="s">
        <v>309</v>
      </c>
      <c r="B73" s="307" t="s">
        <v>310</v>
      </c>
      <c r="C73" s="308"/>
      <c r="D73" s="113">
        <v>1.3780144065142499</v>
      </c>
      <c r="E73" s="115">
        <v>220</v>
      </c>
      <c r="F73" s="114">
        <v>151</v>
      </c>
      <c r="G73" s="114">
        <v>307</v>
      </c>
      <c r="H73" s="114">
        <v>59</v>
      </c>
      <c r="I73" s="140">
        <v>103</v>
      </c>
      <c r="J73" s="115">
        <v>117</v>
      </c>
      <c r="K73" s="116">
        <v>113.59223300970874</v>
      </c>
    </row>
    <row r="74" spans="1:11" ht="14.1" customHeight="1" x14ac:dyDescent="0.2">
      <c r="A74" s="306" t="s">
        <v>311</v>
      </c>
      <c r="B74" s="307" t="s">
        <v>312</v>
      </c>
      <c r="C74" s="308"/>
      <c r="D74" s="113">
        <v>0.31944879423739431</v>
      </c>
      <c r="E74" s="115">
        <v>51</v>
      </c>
      <c r="F74" s="114">
        <v>35</v>
      </c>
      <c r="G74" s="114">
        <v>61</v>
      </c>
      <c r="H74" s="114">
        <v>17</v>
      </c>
      <c r="I74" s="140">
        <v>30</v>
      </c>
      <c r="J74" s="115">
        <v>21</v>
      </c>
      <c r="K74" s="116">
        <v>70</v>
      </c>
    </row>
    <row r="75" spans="1:11" ht="14.1" customHeight="1" x14ac:dyDescent="0.2">
      <c r="A75" s="306" t="s">
        <v>313</v>
      </c>
      <c r="B75" s="307" t="s">
        <v>314</v>
      </c>
      <c r="C75" s="308"/>
      <c r="D75" s="113">
        <v>1.0147196993423113</v>
      </c>
      <c r="E75" s="115">
        <v>162</v>
      </c>
      <c r="F75" s="114">
        <v>169</v>
      </c>
      <c r="G75" s="114">
        <v>101</v>
      </c>
      <c r="H75" s="114">
        <v>143</v>
      </c>
      <c r="I75" s="140">
        <v>142</v>
      </c>
      <c r="J75" s="115">
        <v>20</v>
      </c>
      <c r="K75" s="116">
        <v>14.084507042253522</v>
      </c>
    </row>
    <row r="76" spans="1:11" ht="14.1" customHeight="1" x14ac:dyDescent="0.2">
      <c r="A76" s="306">
        <v>91</v>
      </c>
      <c r="B76" s="307" t="s">
        <v>315</v>
      </c>
      <c r="C76" s="308"/>
      <c r="D76" s="113">
        <v>0.14406514249921704</v>
      </c>
      <c r="E76" s="115">
        <v>23</v>
      </c>
      <c r="F76" s="114">
        <v>31</v>
      </c>
      <c r="G76" s="114">
        <v>68</v>
      </c>
      <c r="H76" s="114">
        <v>34</v>
      </c>
      <c r="I76" s="140">
        <v>43</v>
      </c>
      <c r="J76" s="115">
        <v>-20</v>
      </c>
      <c r="K76" s="116">
        <v>-46.511627906976742</v>
      </c>
    </row>
    <row r="77" spans="1:11" ht="14.1" customHeight="1" x14ac:dyDescent="0.2">
      <c r="A77" s="306">
        <v>92</v>
      </c>
      <c r="B77" s="307" t="s">
        <v>316</v>
      </c>
      <c r="C77" s="308"/>
      <c r="D77" s="113">
        <v>1.0084559974945193</v>
      </c>
      <c r="E77" s="115">
        <v>161</v>
      </c>
      <c r="F77" s="114">
        <v>146</v>
      </c>
      <c r="G77" s="114">
        <v>176</v>
      </c>
      <c r="H77" s="114">
        <v>125</v>
      </c>
      <c r="I77" s="140">
        <v>310</v>
      </c>
      <c r="J77" s="115">
        <v>-149</v>
      </c>
      <c r="K77" s="116">
        <v>-48.064516129032256</v>
      </c>
    </row>
    <row r="78" spans="1:11" ht="14.1" customHeight="1" x14ac:dyDescent="0.2">
      <c r="A78" s="306">
        <v>93</v>
      </c>
      <c r="B78" s="307" t="s">
        <v>317</v>
      </c>
      <c r="C78" s="308"/>
      <c r="D78" s="113">
        <v>0.11901033510804886</v>
      </c>
      <c r="E78" s="115">
        <v>19</v>
      </c>
      <c r="F78" s="114">
        <v>10</v>
      </c>
      <c r="G78" s="114">
        <v>21</v>
      </c>
      <c r="H78" s="114">
        <v>22</v>
      </c>
      <c r="I78" s="140">
        <v>11</v>
      </c>
      <c r="J78" s="115">
        <v>8</v>
      </c>
      <c r="K78" s="116">
        <v>72.727272727272734</v>
      </c>
    </row>
    <row r="79" spans="1:11" ht="14.1" customHeight="1" x14ac:dyDescent="0.2">
      <c r="A79" s="306">
        <v>94</v>
      </c>
      <c r="B79" s="307" t="s">
        <v>318</v>
      </c>
      <c r="C79" s="308"/>
      <c r="D79" s="113">
        <v>0.95834638271218286</v>
      </c>
      <c r="E79" s="115">
        <v>153</v>
      </c>
      <c r="F79" s="114">
        <v>174</v>
      </c>
      <c r="G79" s="114">
        <v>132</v>
      </c>
      <c r="H79" s="114">
        <v>153</v>
      </c>
      <c r="I79" s="140">
        <v>122</v>
      </c>
      <c r="J79" s="115">
        <v>31</v>
      </c>
      <c r="K79" s="116">
        <v>25.409836065573771</v>
      </c>
    </row>
    <row r="80" spans="1:11" ht="14.1" customHeight="1" x14ac:dyDescent="0.2">
      <c r="A80" s="306" t="s">
        <v>319</v>
      </c>
      <c r="B80" s="307" t="s">
        <v>320</v>
      </c>
      <c r="C80" s="308"/>
      <c r="D80" s="113">
        <v>0.13153773880363295</v>
      </c>
      <c r="E80" s="115">
        <v>21</v>
      </c>
      <c r="F80" s="114">
        <v>4</v>
      </c>
      <c r="G80" s="114">
        <v>19</v>
      </c>
      <c r="H80" s="114">
        <v>18</v>
      </c>
      <c r="I80" s="140">
        <v>11</v>
      </c>
      <c r="J80" s="115">
        <v>10</v>
      </c>
      <c r="K80" s="116">
        <v>90.909090909090907</v>
      </c>
    </row>
    <row r="81" spans="1:11" ht="14.1" customHeight="1" x14ac:dyDescent="0.2">
      <c r="A81" s="310" t="s">
        <v>321</v>
      </c>
      <c r="B81" s="311" t="s">
        <v>334</v>
      </c>
      <c r="C81" s="312"/>
      <c r="D81" s="125">
        <v>0.16911994989038523</v>
      </c>
      <c r="E81" s="143">
        <v>27</v>
      </c>
      <c r="F81" s="144">
        <v>29</v>
      </c>
      <c r="G81" s="144">
        <v>59</v>
      </c>
      <c r="H81" s="144">
        <v>25</v>
      </c>
      <c r="I81" s="145">
        <v>28</v>
      </c>
      <c r="J81" s="143">
        <v>-1</v>
      </c>
      <c r="K81" s="146">
        <v>-3.5714285714285716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17354</v>
      </c>
      <c r="E11" s="114">
        <v>14893</v>
      </c>
      <c r="F11" s="114">
        <v>15206</v>
      </c>
      <c r="G11" s="114">
        <v>14068</v>
      </c>
      <c r="H11" s="140">
        <v>16931</v>
      </c>
      <c r="I11" s="115">
        <v>423</v>
      </c>
      <c r="J11" s="116">
        <v>2.4983757604394308</v>
      </c>
    </row>
    <row r="12" spans="1:15" s="110" customFormat="1" ht="24.95" customHeight="1" x14ac:dyDescent="0.2">
      <c r="A12" s="193" t="s">
        <v>132</v>
      </c>
      <c r="B12" s="194" t="s">
        <v>133</v>
      </c>
      <c r="C12" s="113">
        <v>2.2357957819522878</v>
      </c>
      <c r="D12" s="115">
        <v>388</v>
      </c>
      <c r="E12" s="114">
        <v>824</v>
      </c>
      <c r="F12" s="114">
        <v>1267</v>
      </c>
      <c r="G12" s="114">
        <v>471</v>
      </c>
      <c r="H12" s="140">
        <v>366</v>
      </c>
      <c r="I12" s="115">
        <v>22</v>
      </c>
      <c r="J12" s="116">
        <v>6.0109289617486334</v>
      </c>
    </row>
    <row r="13" spans="1:15" s="110" customFormat="1" ht="24.95" customHeight="1" x14ac:dyDescent="0.2">
      <c r="A13" s="193" t="s">
        <v>134</v>
      </c>
      <c r="B13" s="199" t="s">
        <v>214</v>
      </c>
      <c r="C13" s="113">
        <v>2.8120318082286504</v>
      </c>
      <c r="D13" s="115">
        <v>488</v>
      </c>
      <c r="E13" s="114">
        <v>286</v>
      </c>
      <c r="F13" s="114">
        <v>321</v>
      </c>
      <c r="G13" s="114">
        <v>398</v>
      </c>
      <c r="H13" s="140">
        <v>430</v>
      </c>
      <c r="I13" s="115">
        <v>58</v>
      </c>
      <c r="J13" s="116">
        <v>13.488372093023257</v>
      </c>
    </row>
    <row r="14" spans="1:15" s="287" customFormat="1" ht="24.95" customHeight="1" x14ac:dyDescent="0.2">
      <c r="A14" s="193" t="s">
        <v>215</v>
      </c>
      <c r="B14" s="199" t="s">
        <v>137</v>
      </c>
      <c r="C14" s="113">
        <v>14.982136683185432</v>
      </c>
      <c r="D14" s="115">
        <v>2600</v>
      </c>
      <c r="E14" s="114">
        <v>1701</v>
      </c>
      <c r="F14" s="114">
        <v>1587</v>
      </c>
      <c r="G14" s="114">
        <v>1576</v>
      </c>
      <c r="H14" s="140">
        <v>1781</v>
      </c>
      <c r="I14" s="115">
        <v>819</v>
      </c>
      <c r="J14" s="116">
        <v>45.985401459854018</v>
      </c>
      <c r="K14" s="110"/>
      <c r="L14" s="110"/>
      <c r="M14" s="110"/>
      <c r="N14" s="110"/>
      <c r="O14" s="110"/>
    </row>
    <row r="15" spans="1:15" s="110" customFormat="1" ht="24.95" customHeight="1" x14ac:dyDescent="0.2">
      <c r="A15" s="193" t="s">
        <v>216</v>
      </c>
      <c r="B15" s="199" t="s">
        <v>217</v>
      </c>
      <c r="C15" s="113">
        <v>4.0221274634090127</v>
      </c>
      <c r="D15" s="115">
        <v>698</v>
      </c>
      <c r="E15" s="114">
        <v>511</v>
      </c>
      <c r="F15" s="114">
        <v>523</v>
      </c>
      <c r="G15" s="114">
        <v>497</v>
      </c>
      <c r="H15" s="140">
        <v>773</v>
      </c>
      <c r="I15" s="115">
        <v>-75</v>
      </c>
      <c r="J15" s="116">
        <v>-9.7024579560155235</v>
      </c>
    </row>
    <row r="16" spans="1:15" s="287" customFormat="1" ht="24.95" customHeight="1" x14ac:dyDescent="0.2">
      <c r="A16" s="193" t="s">
        <v>218</v>
      </c>
      <c r="B16" s="199" t="s">
        <v>141</v>
      </c>
      <c r="C16" s="113">
        <v>7.8598593984095881</v>
      </c>
      <c r="D16" s="115">
        <v>1364</v>
      </c>
      <c r="E16" s="114">
        <v>689</v>
      </c>
      <c r="F16" s="114">
        <v>741</v>
      </c>
      <c r="G16" s="114">
        <v>640</v>
      </c>
      <c r="H16" s="140">
        <v>672</v>
      </c>
      <c r="I16" s="115">
        <v>692</v>
      </c>
      <c r="J16" s="116">
        <v>102.97619047619048</v>
      </c>
      <c r="K16" s="110"/>
      <c r="L16" s="110"/>
      <c r="M16" s="110"/>
      <c r="N16" s="110"/>
      <c r="O16" s="110"/>
    </row>
    <row r="17" spans="1:15" s="110" customFormat="1" ht="24.95" customHeight="1" x14ac:dyDescent="0.2">
      <c r="A17" s="193" t="s">
        <v>142</v>
      </c>
      <c r="B17" s="199" t="s">
        <v>220</v>
      </c>
      <c r="C17" s="113">
        <v>3.1001498213668319</v>
      </c>
      <c r="D17" s="115">
        <v>538</v>
      </c>
      <c r="E17" s="114">
        <v>501</v>
      </c>
      <c r="F17" s="114">
        <v>323</v>
      </c>
      <c r="G17" s="114">
        <v>439</v>
      </c>
      <c r="H17" s="140">
        <v>336</v>
      </c>
      <c r="I17" s="115">
        <v>202</v>
      </c>
      <c r="J17" s="116">
        <v>60.11904761904762</v>
      </c>
    </row>
    <row r="18" spans="1:15" s="287" customFormat="1" ht="24.95" customHeight="1" x14ac:dyDescent="0.2">
      <c r="A18" s="201" t="s">
        <v>144</v>
      </c>
      <c r="B18" s="202" t="s">
        <v>145</v>
      </c>
      <c r="C18" s="113">
        <v>7.5083554223810074</v>
      </c>
      <c r="D18" s="115">
        <v>1303</v>
      </c>
      <c r="E18" s="114">
        <v>1176</v>
      </c>
      <c r="F18" s="114">
        <v>1165</v>
      </c>
      <c r="G18" s="114">
        <v>1054</v>
      </c>
      <c r="H18" s="140">
        <v>1578</v>
      </c>
      <c r="I18" s="115">
        <v>-275</v>
      </c>
      <c r="J18" s="116">
        <v>-17.427122940430927</v>
      </c>
      <c r="K18" s="110"/>
      <c r="L18" s="110"/>
      <c r="M18" s="110"/>
      <c r="N18" s="110"/>
      <c r="O18" s="110"/>
    </row>
    <row r="19" spans="1:15" s="110" customFormat="1" ht="24.95" customHeight="1" x14ac:dyDescent="0.2">
      <c r="A19" s="193" t="s">
        <v>146</v>
      </c>
      <c r="B19" s="199" t="s">
        <v>147</v>
      </c>
      <c r="C19" s="113">
        <v>11.207790711075257</v>
      </c>
      <c r="D19" s="115">
        <v>1945</v>
      </c>
      <c r="E19" s="114">
        <v>1698</v>
      </c>
      <c r="F19" s="114">
        <v>1791</v>
      </c>
      <c r="G19" s="114">
        <v>1862</v>
      </c>
      <c r="H19" s="140">
        <v>2017</v>
      </c>
      <c r="I19" s="115">
        <v>-72</v>
      </c>
      <c r="J19" s="116">
        <v>-3.5696579077838373</v>
      </c>
    </row>
    <row r="20" spans="1:15" s="287" customFormat="1" ht="24.95" customHeight="1" x14ac:dyDescent="0.2">
      <c r="A20" s="193" t="s">
        <v>148</v>
      </c>
      <c r="B20" s="199" t="s">
        <v>149</v>
      </c>
      <c r="C20" s="113">
        <v>8.6608274749337326</v>
      </c>
      <c r="D20" s="115">
        <v>1503</v>
      </c>
      <c r="E20" s="114">
        <v>1215</v>
      </c>
      <c r="F20" s="114">
        <v>1257</v>
      </c>
      <c r="G20" s="114">
        <v>1338</v>
      </c>
      <c r="H20" s="140">
        <v>2076</v>
      </c>
      <c r="I20" s="115">
        <v>-573</v>
      </c>
      <c r="J20" s="116">
        <v>-27.601156069364162</v>
      </c>
      <c r="K20" s="110"/>
      <c r="L20" s="110"/>
      <c r="M20" s="110"/>
      <c r="N20" s="110"/>
      <c r="O20" s="110"/>
    </row>
    <row r="21" spans="1:15" s="110" customFormat="1" ht="24.95" customHeight="1" x14ac:dyDescent="0.2">
      <c r="A21" s="201" t="s">
        <v>150</v>
      </c>
      <c r="B21" s="202" t="s">
        <v>151</v>
      </c>
      <c r="C21" s="113">
        <v>6.7938227497983172</v>
      </c>
      <c r="D21" s="115">
        <v>1179</v>
      </c>
      <c r="E21" s="114">
        <v>1217</v>
      </c>
      <c r="F21" s="114">
        <v>909</v>
      </c>
      <c r="G21" s="114">
        <v>934</v>
      </c>
      <c r="H21" s="140">
        <v>1049</v>
      </c>
      <c r="I21" s="115">
        <v>130</v>
      </c>
      <c r="J21" s="116">
        <v>12.392755004766444</v>
      </c>
    </row>
    <row r="22" spans="1:15" s="110" customFormat="1" ht="24.95" customHeight="1" x14ac:dyDescent="0.2">
      <c r="A22" s="201" t="s">
        <v>152</v>
      </c>
      <c r="B22" s="199" t="s">
        <v>153</v>
      </c>
      <c r="C22" s="113">
        <v>0.9796012446698168</v>
      </c>
      <c r="D22" s="115">
        <v>170</v>
      </c>
      <c r="E22" s="114">
        <v>118</v>
      </c>
      <c r="F22" s="114">
        <v>87</v>
      </c>
      <c r="G22" s="114">
        <v>130</v>
      </c>
      <c r="H22" s="140">
        <v>120</v>
      </c>
      <c r="I22" s="115">
        <v>50</v>
      </c>
      <c r="J22" s="116">
        <v>41.666666666666664</v>
      </c>
    </row>
    <row r="23" spans="1:15" s="110" customFormat="1" ht="24.95" customHeight="1" x14ac:dyDescent="0.2">
      <c r="A23" s="193" t="s">
        <v>154</v>
      </c>
      <c r="B23" s="199" t="s">
        <v>155</v>
      </c>
      <c r="C23" s="113">
        <v>0.66267143021781727</v>
      </c>
      <c r="D23" s="115">
        <v>115</v>
      </c>
      <c r="E23" s="114">
        <v>186</v>
      </c>
      <c r="F23" s="114">
        <v>112</v>
      </c>
      <c r="G23" s="114">
        <v>95</v>
      </c>
      <c r="H23" s="140">
        <v>111</v>
      </c>
      <c r="I23" s="115">
        <v>4</v>
      </c>
      <c r="J23" s="116">
        <v>3.6036036036036037</v>
      </c>
    </row>
    <row r="24" spans="1:15" s="110" customFormat="1" ht="24.95" customHeight="1" x14ac:dyDescent="0.2">
      <c r="A24" s="193" t="s">
        <v>156</v>
      </c>
      <c r="B24" s="199" t="s">
        <v>221</v>
      </c>
      <c r="C24" s="113">
        <v>4.5004033652183937</v>
      </c>
      <c r="D24" s="115">
        <v>781</v>
      </c>
      <c r="E24" s="114">
        <v>527</v>
      </c>
      <c r="F24" s="114">
        <v>622</v>
      </c>
      <c r="G24" s="114">
        <v>581</v>
      </c>
      <c r="H24" s="140">
        <v>717</v>
      </c>
      <c r="I24" s="115">
        <v>64</v>
      </c>
      <c r="J24" s="116">
        <v>8.9260808926080895</v>
      </c>
    </row>
    <row r="25" spans="1:15" s="110" customFormat="1" ht="24.95" customHeight="1" x14ac:dyDescent="0.2">
      <c r="A25" s="193" t="s">
        <v>222</v>
      </c>
      <c r="B25" s="204" t="s">
        <v>159</v>
      </c>
      <c r="C25" s="113">
        <v>8.2920364181168615</v>
      </c>
      <c r="D25" s="115">
        <v>1439</v>
      </c>
      <c r="E25" s="114">
        <v>1285</v>
      </c>
      <c r="F25" s="114">
        <v>1268</v>
      </c>
      <c r="G25" s="114">
        <v>1152</v>
      </c>
      <c r="H25" s="140">
        <v>1348</v>
      </c>
      <c r="I25" s="115">
        <v>91</v>
      </c>
      <c r="J25" s="116">
        <v>6.7507418397626111</v>
      </c>
    </row>
    <row r="26" spans="1:15" s="110" customFormat="1" ht="24.95" customHeight="1" x14ac:dyDescent="0.2">
      <c r="A26" s="201">
        <v>782.78300000000002</v>
      </c>
      <c r="B26" s="203" t="s">
        <v>160</v>
      </c>
      <c r="C26" s="113">
        <v>6.7534862279589722</v>
      </c>
      <c r="D26" s="115">
        <v>1172</v>
      </c>
      <c r="E26" s="114">
        <v>1115</v>
      </c>
      <c r="F26" s="114">
        <v>1187</v>
      </c>
      <c r="G26" s="114">
        <v>1157</v>
      </c>
      <c r="H26" s="140">
        <v>1271</v>
      </c>
      <c r="I26" s="115">
        <v>-99</v>
      </c>
      <c r="J26" s="116">
        <v>-7.7891424075531077</v>
      </c>
    </row>
    <row r="27" spans="1:15" s="110" customFormat="1" ht="24.95" customHeight="1" x14ac:dyDescent="0.2">
      <c r="A27" s="193" t="s">
        <v>161</v>
      </c>
      <c r="B27" s="199" t="s">
        <v>162</v>
      </c>
      <c r="C27" s="113">
        <v>5.024778149129884</v>
      </c>
      <c r="D27" s="115">
        <v>872</v>
      </c>
      <c r="E27" s="114">
        <v>447</v>
      </c>
      <c r="F27" s="114">
        <v>594</v>
      </c>
      <c r="G27" s="114">
        <v>472</v>
      </c>
      <c r="H27" s="140">
        <v>782</v>
      </c>
      <c r="I27" s="115">
        <v>90</v>
      </c>
      <c r="J27" s="116">
        <v>11.508951406649617</v>
      </c>
    </row>
    <row r="28" spans="1:15" s="110" customFormat="1" ht="24.95" customHeight="1" x14ac:dyDescent="0.2">
      <c r="A28" s="193" t="s">
        <v>163</v>
      </c>
      <c r="B28" s="199" t="s">
        <v>164</v>
      </c>
      <c r="C28" s="113">
        <v>3.3709807537167222</v>
      </c>
      <c r="D28" s="115">
        <v>585</v>
      </c>
      <c r="E28" s="114">
        <v>414</v>
      </c>
      <c r="F28" s="114">
        <v>594</v>
      </c>
      <c r="G28" s="114">
        <v>474</v>
      </c>
      <c r="H28" s="140">
        <v>580</v>
      </c>
      <c r="I28" s="115">
        <v>5</v>
      </c>
      <c r="J28" s="116">
        <v>0.86206896551724133</v>
      </c>
    </row>
    <row r="29" spans="1:15" s="110" customFormat="1" ht="24.95" customHeight="1" x14ac:dyDescent="0.2">
      <c r="A29" s="193">
        <v>86</v>
      </c>
      <c r="B29" s="199" t="s">
        <v>165</v>
      </c>
      <c r="C29" s="113">
        <v>5.3820444854212282</v>
      </c>
      <c r="D29" s="115">
        <v>934</v>
      </c>
      <c r="E29" s="114">
        <v>705</v>
      </c>
      <c r="F29" s="114">
        <v>725</v>
      </c>
      <c r="G29" s="114">
        <v>711</v>
      </c>
      <c r="H29" s="140">
        <v>759</v>
      </c>
      <c r="I29" s="115">
        <v>175</v>
      </c>
      <c r="J29" s="116">
        <v>23.056653491436101</v>
      </c>
    </row>
    <row r="30" spans="1:15" s="110" customFormat="1" ht="24.95" customHeight="1" x14ac:dyDescent="0.2">
      <c r="A30" s="193">
        <v>87.88</v>
      </c>
      <c r="B30" s="204" t="s">
        <v>166</v>
      </c>
      <c r="C30" s="113">
        <v>5.9986170335369371</v>
      </c>
      <c r="D30" s="115">
        <v>1041</v>
      </c>
      <c r="E30" s="114">
        <v>1306</v>
      </c>
      <c r="F30" s="114">
        <v>1091</v>
      </c>
      <c r="G30" s="114">
        <v>990</v>
      </c>
      <c r="H30" s="140">
        <v>1203</v>
      </c>
      <c r="I30" s="115">
        <v>-162</v>
      </c>
      <c r="J30" s="116">
        <v>-13.466334164588529</v>
      </c>
    </row>
    <row r="31" spans="1:15" s="110" customFormat="1" ht="24.95" customHeight="1" x14ac:dyDescent="0.2">
      <c r="A31" s="193" t="s">
        <v>167</v>
      </c>
      <c r="B31" s="199" t="s">
        <v>168</v>
      </c>
      <c r="C31" s="113">
        <v>4.8346202604586841</v>
      </c>
      <c r="D31" s="115">
        <v>839</v>
      </c>
      <c r="E31" s="114">
        <v>673</v>
      </c>
      <c r="F31" s="114">
        <v>629</v>
      </c>
      <c r="G31" s="114">
        <v>673</v>
      </c>
      <c r="H31" s="140">
        <v>743</v>
      </c>
      <c r="I31" s="115">
        <v>96</v>
      </c>
      <c r="J31" s="116">
        <v>12.920592193808883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2.2357957819522878</v>
      </c>
      <c r="D34" s="115">
        <v>388</v>
      </c>
      <c r="E34" s="114">
        <v>824</v>
      </c>
      <c r="F34" s="114">
        <v>1267</v>
      </c>
      <c r="G34" s="114">
        <v>471</v>
      </c>
      <c r="H34" s="140">
        <v>366</v>
      </c>
      <c r="I34" s="115">
        <v>22</v>
      </c>
      <c r="J34" s="116">
        <v>6.0109289617486334</v>
      </c>
    </row>
    <row r="35" spans="1:10" s="110" customFormat="1" ht="24.95" customHeight="1" x14ac:dyDescent="0.2">
      <c r="A35" s="292" t="s">
        <v>171</v>
      </c>
      <c r="B35" s="293" t="s">
        <v>172</v>
      </c>
      <c r="C35" s="113">
        <v>25.302523913795092</v>
      </c>
      <c r="D35" s="115">
        <v>4391</v>
      </c>
      <c r="E35" s="114">
        <v>3163</v>
      </c>
      <c r="F35" s="114">
        <v>3073</v>
      </c>
      <c r="G35" s="114">
        <v>3028</v>
      </c>
      <c r="H35" s="140">
        <v>3789</v>
      </c>
      <c r="I35" s="115">
        <v>602</v>
      </c>
      <c r="J35" s="116">
        <v>15.888097123251518</v>
      </c>
    </row>
    <row r="36" spans="1:10" s="110" customFormat="1" ht="24.95" customHeight="1" x14ac:dyDescent="0.2">
      <c r="A36" s="294" t="s">
        <v>173</v>
      </c>
      <c r="B36" s="295" t="s">
        <v>174</v>
      </c>
      <c r="C36" s="125">
        <v>72.461680304252624</v>
      </c>
      <c r="D36" s="143">
        <v>12575</v>
      </c>
      <c r="E36" s="144">
        <v>10906</v>
      </c>
      <c r="F36" s="144">
        <v>10866</v>
      </c>
      <c r="G36" s="144">
        <v>10569</v>
      </c>
      <c r="H36" s="145">
        <v>12776</v>
      </c>
      <c r="I36" s="143">
        <v>-201</v>
      </c>
      <c r="J36" s="146">
        <v>-1.5732623669380088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17354</v>
      </c>
      <c r="F11" s="264">
        <v>14893</v>
      </c>
      <c r="G11" s="264">
        <v>15206</v>
      </c>
      <c r="H11" s="264">
        <v>14068</v>
      </c>
      <c r="I11" s="265">
        <v>16931</v>
      </c>
      <c r="J11" s="263">
        <v>423</v>
      </c>
      <c r="K11" s="266">
        <v>2.4983757604394308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20.704160424109716</v>
      </c>
      <c r="E13" s="115">
        <v>3593</v>
      </c>
      <c r="F13" s="114">
        <v>3931</v>
      </c>
      <c r="G13" s="114">
        <v>4124</v>
      </c>
      <c r="H13" s="114">
        <v>3459</v>
      </c>
      <c r="I13" s="140">
        <v>3467</v>
      </c>
      <c r="J13" s="115">
        <v>126</v>
      </c>
      <c r="K13" s="116">
        <v>3.6342659359676954</v>
      </c>
    </row>
    <row r="14" spans="1:17" ht="15.95" customHeight="1" x14ac:dyDescent="0.2">
      <c r="A14" s="306" t="s">
        <v>230</v>
      </c>
      <c r="B14" s="307"/>
      <c r="C14" s="308"/>
      <c r="D14" s="113">
        <v>60.983058660827474</v>
      </c>
      <c r="E14" s="115">
        <v>10583</v>
      </c>
      <c r="F14" s="114">
        <v>8400</v>
      </c>
      <c r="G14" s="114">
        <v>8538</v>
      </c>
      <c r="H14" s="114">
        <v>8316</v>
      </c>
      <c r="I14" s="140">
        <v>10573</v>
      </c>
      <c r="J14" s="115">
        <v>10</v>
      </c>
      <c r="K14" s="116">
        <v>9.458053532582994E-2</v>
      </c>
    </row>
    <row r="15" spans="1:17" ht="15.95" customHeight="1" x14ac:dyDescent="0.2">
      <c r="A15" s="306" t="s">
        <v>231</v>
      </c>
      <c r="B15" s="307"/>
      <c r="C15" s="308"/>
      <c r="D15" s="113">
        <v>8.1479774115477692</v>
      </c>
      <c r="E15" s="115">
        <v>1414</v>
      </c>
      <c r="F15" s="114">
        <v>1245</v>
      </c>
      <c r="G15" s="114">
        <v>1145</v>
      </c>
      <c r="H15" s="114">
        <v>1048</v>
      </c>
      <c r="I15" s="140">
        <v>1283</v>
      </c>
      <c r="J15" s="115">
        <v>131</v>
      </c>
      <c r="K15" s="116">
        <v>10.210444271239282</v>
      </c>
    </row>
    <row r="16" spans="1:17" ht="15.95" customHeight="1" x14ac:dyDescent="0.2">
      <c r="A16" s="306" t="s">
        <v>232</v>
      </c>
      <c r="B16" s="307"/>
      <c r="C16" s="308"/>
      <c r="D16" s="113">
        <v>9.9631208943183136</v>
      </c>
      <c r="E16" s="115">
        <v>1729</v>
      </c>
      <c r="F16" s="114">
        <v>1292</v>
      </c>
      <c r="G16" s="114">
        <v>1352</v>
      </c>
      <c r="H16" s="114">
        <v>1219</v>
      </c>
      <c r="I16" s="140">
        <v>1577</v>
      </c>
      <c r="J16" s="115">
        <v>152</v>
      </c>
      <c r="K16" s="116">
        <v>9.6385542168674707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1.6826091967269794</v>
      </c>
      <c r="E18" s="115">
        <v>292</v>
      </c>
      <c r="F18" s="114">
        <v>682</v>
      </c>
      <c r="G18" s="114">
        <v>1155</v>
      </c>
      <c r="H18" s="114">
        <v>403</v>
      </c>
      <c r="I18" s="140">
        <v>315</v>
      </c>
      <c r="J18" s="115">
        <v>-23</v>
      </c>
      <c r="K18" s="116">
        <v>-7.3015873015873014</v>
      </c>
    </row>
    <row r="19" spans="1:11" ht="14.1" customHeight="1" x14ac:dyDescent="0.2">
      <c r="A19" s="306" t="s">
        <v>235</v>
      </c>
      <c r="B19" s="307" t="s">
        <v>236</v>
      </c>
      <c r="C19" s="308"/>
      <c r="D19" s="113">
        <v>0.81249279704967159</v>
      </c>
      <c r="E19" s="115">
        <v>141</v>
      </c>
      <c r="F19" s="114">
        <v>543</v>
      </c>
      <c r="G19" s="114">
        <v>986</v>
      </c>
      <c r="H19" s="114">
        <v>262</v>
      </c>
      <c r="I19" s="140">
        <v>152</v>
      </c>
      <c r="J19" s="115">
        <v>-11</v>
      </c>
      <c r="K19" s="116">
        <v>-7.2368421052631575</v>
      </c>
    </row>
    <row r="20" spans="1:11" ht="14.1" customHeight="1" x14ac:dyDescent="0.2">
      <c r="A20" s="306">
        <v>12</v>
      </c>
      <c r="B20" s="307" t="s">
        <v>237</v>
      </c>
      <c r="C20" s="308"/>
      <c r="D20" s="113">
        <v>1.6710844762014521</v>
      </c>
      <c r="E20" s="115">
        <v>290</v>
      </c>
      <c r="F20" s="114">
        <v>350</v>
      </c>
      <c r="G20" s="114">
        <v>169</v>
      </c>
      <c r="H20" s="114">
        <v>226</v>
      </c>
      <c r="I20" s="140">
        <v>312</v>
      </c>
      <c r="J20" s="115">
        <v>-22</v>
      </c>
      <c r="K20" s="116">
        <v>-7.0512820512820511</v>
      </c>
    </row>
    <row r="21" spans="1:11" ht="14.1" customHeight="1" x14ac:dyDescent="0.2">
      <c r="A21" s="306">
        <v>21</v>
      </c>
      <c r="B21" s="307" t="s">
        <v>238</v>
      </c>
      <c r="C21" s="308"/>
      <c r="D21" s="113">
        <v>0.61081018785294461</v>
      </c>
      <c r="E21" s="115">
        <v>106</v>
      </c>
      <c r="F21" s="114">
        <v>79</v>
      </c>
      <c r="G21" s="114">
        <v>104</v>
      </c>
      <c r="H21" s="114">
        <v>88</v>
      </c>
      <c r="I21" s="140">
        <v>116</v>
      </c>
      <c r="J21" s="115">
        <v>-10</v>
      </c>
      <c r="K21" s="116">
        <v>-8.6206896551724146</v>
      </c>
    </row>
    <row r="22" spans="1:11" ht="14.1" customHeight="1" x14ac:dyDescent="0.2">
      <c r="A22" s="306">
        <v>22</v>
      </c>
      <c r="B22" s="307" t="s">
        <v>239</v>
      </c>
      <c r="C22" s="308"/>
      <c r="D22" s="113">
        <v>1.8439552840843609</v>
      </c>
      <c r="E22" s="115">
        <v>320</v>
      </c>
      <c r="F22" s="114">
        <v>364</v>
      </c>
      <c r="G22" s="114">
        <v>312</v>
      </c>
      <c r="H22" s="114">
        <v>388</v>
      </c>
      <c r="I22" s="140">
        <v>844</v>
      </c>
      <c r="J22" s="115">
        <v>-524</v>
      </c>
      <c r="K22" s="116">
        <v>-62.085308056872037</v>
      </c>
    </row>
    <row r="23" spans="1:11" ht="14.1" customHeight="1" x14ac:dyDescent="0.2">
      <c r="A23" s="306">
        <v>23</v>
      </c>
      <c r="B23" s="307" t="s">
        <v>240</v>
      </c>
      <c r="C23" s="308"/>
      <c r="D23" s="113">
        <v>0.59928546732741728</v>
      </c>
      <c r="E23" s="115">
        <v>104</v>
      </c>
      <c r="F23" s="114">
        <v>71</v>
      </c>
      <c r="G23" s="114">
        <v>87</v>
      </c>
      <c r="H23" s="114">
        <v>69</v>
      </c>
      <c r="I23" s="140">
        <v>98</v>
      </c>
      <c r="J23" s="115">
        <v>6</v>
      </c>
      <c r="K23" s="116">
        <v>6.1224489795918364</v>
      </c>
    </row>
    <row r="24" spans="1:11" ht="14.1" customHeight="1" x14ac:dyDescent="0.2">
      <c r="A24" s="306">
        <v>24</v>
      </c>
      <c r="B24" s="307" t="s">
        <v>241</v>
      </c>
      <c r="C24" s="308"/>
      <c r="D24" s="113">
        <v>4.8980062233490838</v>
      </c>
      <c r="E24" s="115">
        <v>850</v>
      </c>
      <c r="F24" s="114">
        <v>488</v>
      </c>
      <c r="G24" s="114">
        <v>506</v>
      </c>
      <c r="H24" s="114">
        <v>481</v>
      </c>
      <c r="I24" s="140">
        <v>536</v>
      </c>
      <c r="J24" s="115">
        <v>314</v>
      </c>
      <c r="K24" s="116">
        <v>58.582089552238806</v>
      </c>
    </row>
    <row r="25" spans="1:11" ht="14.1" customHeight="1" x14ac:dyDescent="0.2">
      <c r="A25" s="306">
        <v>25</v>
      </c>
      <c r="B25" s="307" t="s">
        <v>242</v>
      </c>
      <c r="C25" s="308"/>
      <c r="D25" s="113">
        <v>5.3244208827935919</v>
      </c>
      <c r="E25" s="115">
        <v>924</v>
      </c>
      <c r="F25" s="114">
        <v>611</v>
      </c>
      <c r="G25" s="114">
        <v>715</v>
      </c>
      <c r="H25" s="114">
        <v>664</v>
      </c>
      <c r="I25" s="140">
        <v>857</v>
      </c>
      <c r="J25" s="115">
        <v>67</v>
      </c>
      <c r="K25" s="116">
        <v>7.8179696616102685</v>
      </c>
    </row>
    <row r="26" spans="1:11" ht="14.1" customHeight="1" x14ac:dyDescent="0.2">
      <c r="A26" s="306">
        <v>26</v>
      </c>
      <c r="B26" s="307" t="s">
        <v>243</v>
      </c>
      <c r="C26" s="308"/>
      <c r="D26" s="113">
        <v>3.12896162268065</v>
      </c>
      <c r="E26" s="115">
        <v>543</v>
      </c>
      <c r="F26" s="114">
        <v>297</v>
      </c>
      <c r="G26" s="114">
        <v>413</v>
      </c>
      <c r="H26" s="114">
        <v>323</v>
      </c>
      <c r="I26" s="140">
        <v>539</v>
      </c>
      <c r="J26" s="115">
        <v>4</v>
      </c>
      <c r="K26" s="116">
        <v>0.74211502782931349</v>
      </c>
    </row>
    <row r="27" spans="1:11" ht="14.1" customHeight="1" x14ac:dyDescent="0.2">
      <c r="A27" s="306">
        <v>27</v>
      </c>
      <c r="B27" s="307" t="s">
        <v>244</v>
      </c>
      <c r="C27" s="308"/>
      <c r="D27" s="113">
        <v>1.642272674887634</v>
      </c>
      <c r="E27" s="115">
        <v>285</v>
      </c>
      <c r="F27" s="114">
        <v>189</v>
      </c>
      <c r="G27" s="114">
        <v>170</v>
      </c>
      <c r="H27" s="114">
        <v>134</v>
      </c>
      <c r="I27" s="140">
        <v>203</v>
      </c>
      <c r="J27" s="115">
        <v>82</v>
      </c>
      <c r="K27" s="116">
        <v>40.39408866995074</v>
      </c>
    </row>
    <row r="28" spans="1:11" ht="14.1" customHeight="1" x14ac:dyDescent="0.2">
      <c r="A28" s="306">
        <v>28</v>
      </c>
      <c r="B28" s="307" t="s">
        <v>245</v>
      </c>
      <c r="C28" s="308"/>
      <c r="D28" s="113">
        <v>0.14405900656909071</v>
      </c>
      <c r="E28" s="115">
        <v>25</v>
      </c>
      <c r="F28" s="114">
        <v>27</v>
      </c>
      <c r="G28" s="114">
        <v>22</v>
      </c>
      <c r="H28" s="114">
        <v>36</v>
      </c>
      <c r="I28" s="140">
        <v>34</v>
      </c>
      <c r="J28" s="115">
        <v>-9</v>
      </c>
      <c r="K28" s="116">
        <v>-26.470588235294116</v>
      </c>
    </row>
    <row r="29" spans="1:11" ht="14.1" customHeight="1" x14ac:dyDescent="0.2">
      <c r="A29" s="306">
        <v>29</v>
      </c>
      <c r="B29" s="307" t="s">
        <v>246</v>
      </c>
      <c r="C29" s="308"/>
      <c r="D29" s="113">
        <v>4.4370174023279931</v>
      </c>
      <c r="E29" s="115">
        <v>770</v>
      </c>
      <c r="F29" s="114">
        <v>584</v>
      </c>
      <c r="G29" s="114">
        <v>538</v>
      </c>
      <c r="H29" s="114">
        <v>571</v>
      </c>
      <c r="I29" s="140">
        <v>687</v>
      </c>
      <c r="J29" s="115">
        <v>83</v>
      </c>
      <c r="K29" s="116">
        <v>12.08151382823872</v>
      </c>
    </row>
    <row r="30" spans="1:11" ht="14.1" customHeight="1" x14ac:dyDescent="0.2">
      <c r="A30" s="306" t="s">
        <v>247</v>
      </c>
      <c r="B30" s="307" t="s">
        <v>248</v>
      </c>
      <c r="C30" s="308"/>
      <c r="D30" s="113">
        <v>1.4002535438515615</v>
      </c>
      <c r="E30" s="115">
        <v>243</v>
      </c>
      <c r="F30" s="114">
        <v>161</v>
      </c>
      <c r="G30" s="114">
        <v>169</v>
      </c>
      <c r="H30" s="114">
        <v>158</v>
      </c>
      <c r="I30" s="140">
        <v>245</v>
      </c>
      <c r="J30" s="115">
        <v>-2</v>
      </c>
      <c r="K30" s="116">
        <v>-0.81632653061224492</v>
      </c>
    </row>
    <row r="31" spans="1:11" ht="14.1" customHeight="1" x14ac:dyDescent="0.2">
      <c r="A31" s="306" t="s">
        <v>249</v>
      </c>
      <c r="B31" s="307" t="s">
        <v>250</v>
      </c>
      <c r="C31" s="308"/>
      <c r="D31" s="113">
        <v>3.0367638584764318</v>
      </c>
      <c r="E31" s="115">
        <v>527</v>
      </c>
      <c r="F31" s="114">
        <v>419</v>
      </c>
      <c r="G31" s="114">
        <v>369</v>
      </c>
      <c r="H31" s="114">
        <v>410</v>
      </c>
      <c r="I31" s="140">
        <v>439</v>
      </c>
      <c r="J31" s="115">
        <v>88</v>
      </c>
      <c r="K31" s="116">
        <v>20.045558086560366</v>
      </c>
    </row>
    <row r="32" spans="1:11" ht="14.1" customHeight="1" x14ac:dyDescent="0.2">
      <c r="A32" s="306">
        <v>31</v>
      </c>
      <c r="B32" s="307" t="s">
        <v>251</v>
      </c>
      <c r="C32" s="308"/>
      <c r="D32" s="113">
        <v>0.74334447389650804</v>
      </c>
      <c r="E32" s="115">
        <v>129</v>
      </c>
      <c r="F32" s="114">
        <v>90</v>
      </c>
      <c r="G32" s="114">
        <v>92</v>
      </c>
      <c r="H32" s="114">
        <v>74</v>
      </c>
      <c r="I32" s="140">
        <v>92</v>
      </c>
      <c r="J32" s="115">
        <v>37</v>
      </c>
      <c r="K32" s="116">
        <v>40.217391304347828</v>
      </c>
    </row>
    <row r="33" spans="1:11" ht="14.1" customHeight="1" x14ac:dyDescent="0.2">
      <c r="A33" s="306">
        <v>32</v>
      </c>
      <c r="B33" s="307" t="s">
        <v>252</v>
      </c>
      <c r="C33" s="308"/>
      <c r="D33" s="113">
        <v>2.9157542929583959</v>
      </c>
      <c r="E33" s="115">
        <v>506</v>
      </c>
      <c r="F33" s="114">
        <v>480</v>
      </c>
      <c r="G33" s="114">
        <v>434</v>
      </c>
      <c r="H33" s="114">
        <v>499</v>
      </c>
      <c r="I33" s="140">
        <v>552</v>
      </c>
      <c r="J33" s="115">
        <v>-46</v>
      </c>
      <c r="K33" s="116">
        <v>-8.3333333333333339</v>
      </c>
    </row>
    <row r="34" spans="1:11" ht="14.1" customHeight="1" x14ac:dyDescent="0.2">
      <c r="A34" s="306">
        <v>33</v>
      </c>
      <c r="B34" s="307" t="s">
        <v>253</v>
      </c>
      <c r="C34" s="308"/>
      <c r="D34" s="113">
        <v>2.1263109369597788</v>
      </c>
      <c r="E34" s="115">
        <v>369</v>
      </c>
      <c r="F34" s="114">
        <v>288</v>
      </c>
      <c r="G34" s="114">
        <v>257</v>
      </c>
      <c r="H34" s="114">
        <v>179</v>
      </c>
      <c r="I34" s="140">
        <v>267</v>
      </c>
      <c r="J34" s="115">
        <v>102</v>
      </c>
      <c r="K34" s="116">
        <v>38.202247191011239</v>
      </c>
    </row>
    <row r="35" spans="1:11" ht="14.1" customHeight="1" x14ac:dyDescent="0.2">
      <c r="A35" s="306">
        <v>34</v>
      </c>
      <c r="B35" s="307" t="s">
        <v>254</v>
      </c>
      <c r="C35" s="308"/>
      <c r="D35" s="113">
        <v>2.7889823671775957</v>
      </c>
      <c r="E35" s="115">
        <v>484</v>
      </c>
      <c r="F35" s="114">
        <v>361</v>
      </c>
      <c r="G35" s="114">
        <v>322</v>
      </c>
      <c r="H35" s="114">
        <v>338</v>
      </c>
      <c r="I35" s="140">
        <v>529</v>
      </c>
      <c r="J35" s="115">
        <v>-45</v>
      </c>
      <c r="K35" s="116">
        <v>-8.5066162570888473</v>
      </c>
    </row>
    <row r="36" spans="1:11" ht="14.1" customHeight="1" x14ac:dyDescent="0.2">
      <c r="A36" s="306">
        <v>41</v>
      </c>
      <c r="B36" s="307" t="s">
        <v>255</v>
      </c>
      <c r="C36" s="308"/>
      <c r="D36" s="113">
        <v>0.61081018785294461</v>
      </c>
      <c r="E36" s="115">
        <v>106</v>
      </c>
      <c r="F36" s="114">
        <v>56</v>
      </c>
      <c r="G36" s="114">
        <v>80</v>
      </c>
      <c r="H36" s="114">
        <v>74</v>
      </c>
      <c r="I36" s="140">
        <v>114</v>
      </c>
      <c r="J36" s="115">
        <v>-8</v>
      </c>
      <c r="K36" s="116">
        <v>-7.0175438596491224</v>
      </c>
    </row>
    <row r="37" spans="1:11" ht="14.1" customHeight="1" x14ac:dyDescent="0.2">
      <c r="A37" s="306">
        <v>42</v>
      </c>
      <c r="B37" s="307" t="s">
        <v>256</v>
      </c>
      <c r="C37" s="308"/>
      <c r="D37" s="113">
        <v>0.10372248472974531</v>
      </c>
      <c r="E37" s="115">
        <v>18</v>
      </c>
      <c r="F37" s="114">
        <v>18</v>
      </c>
      <c r="G37" s="114">
        <v>22</v>
      </c>
      <c r="H37" s="114">
        <v>12</v>
      </c>
      <c r="I37" s="140">
        <v>13</v>
      </c>
      <c r="J37" s="115">
        <v>5</v>
      </c>
      <c r="K37" s="116">
        <v>38.46153846153846</v>
      </c>
    </row>
    <row r="38" spans="1:11" ht="14.1" customHeight="1" x14ac:dyDescent="0.2">
      <c r="A38" s="306">
        <v>43</v>
      </c>
      <c r="B38" s="307" t="s">
        <v>257</v>
      </c>
      <c r="C38" s="308"/>
      <c r="D38" s="113">
        <v>0.72029503284545349</v>
      </c>
      <c r="E38" s="115">
        <v>125</v>
      </c>
      <c r="F38" s="114">
        <v>63</v>
      </c>
      <c r="G38" s="114">
        <v>72</v>
      </c>
      <c r="H38" s="114">
        <v>81</v>
      </c>
      <c r="I38" s="140">
        <v>80</v>
      </c>
      <c r="J38" s="115">
        <v>45</v>
      </c>
      <c r="K38" s="116">
        <v>56.25</v>
      </c>
    </row>
    <row r="39" spans="1:11" ht="14.1" customHeight="1" x14ac:dyDescent="0.2">
      <c r="A39" s="306">
        <v>51</v>
      </c>
      <c r="B39" s="307" t="s">
        <v>258</v>
      </c>
      <c r="C39" s="308"/>
      <c r="D39" s="113">
        <v>7.9174830010372252</v>
      </c>
      <c r="E39" s="115">
        <v>1374</v>
      </c>
      <c r="F39" s="114">
        <v>1207</v>
      </c>
      <c r="G39" s="114">
        <v>1318</v>
      </c>
      <c r="H39" s="114">
        <v>1494</v>
      </c>
      <c r="I39" s="140">
        <v>1417</v>
      </c>
      <c r="J39" s="115">
        <v>-43</v>
      </c>
      <c r="K39" s="116">
        <v>-3.0345800988002822</v>
      </c>
    </row>
    <row r="40" spans="1:11" ht="14.1" customHeight="1" x14ac:dyDescent="0.2">
      <c r="A40" s="306" t="s">
        <v>259</v>
      </c>
      <c r="B40" s="307" t="s">
        <v>260</v>
      </c>
      <c r="C40" s="308"/>
      <c r="D40" s="113">
        <v>6.269447965886827</v>
      </c>
      <c r="E40" s="115">
        <v>1088</v>
      </c>
      <c r="F40" s="114">
        <v>922</v>
      </c>
      <c r="G40" s="114">
        <v>1050</v>
      </c>
      <c r="H40" s="114">
        <v>1054</v>
      </c>
      <c r="I40" s="140">
        <v>1191</v>
      </c>
      <c r="J40" s="115">
        <v>-103</v>
      </c>
      <c r="K40" s="116">
        <v>-8.6481947942905126</v>
      </c>
    </row>
    <row r="41" spans="1:11" ht="14.1" customHeight="1" x14ac:dyDescent="0.2">
      <c r="A41" s="306"/>
      <c r="B41" s="307" t="s">
        <v>261</v>
      </c>
      <c r="C41" s="308"/>
      <c r="D41" s="113">
        <v>4.7481848565172298</v>
      </c>
      <c r="E41" s="115">
        <v>824</v>
      </c>
      <c r="F41" s="114">
        <v>751</v>
      </c>
      <c r="G41" s="114">
        <v>805</v>
      </c>
      <c r="H41" s="114">
        <v>811</v>
      </c>
      <c r="I41" s="140">
        <v>867</v>
      </c>
      <c r="J41" s="115">
        <v>-43</v>
      </c>
      <c r="K41" s="116">
        <v>-4.9596309111880048</v>
      </c>
    </row>
    <row r="42" spans="1:11" ht="14.1" customHeight="1" x14ac:dyDescent="0.2">
      <c r="A42" s="306">
        <v>52</v>
      </c>
      <c r="B42" s="307" t="s">
        <v>262</v>
      </c>
      <c r="C42" s="308"/>
      <c r="D42" s="113">
        <v>6.5518036187622446</v>
      </c>
      <c r="E42" s="115">
        <v>1137</v>
      </c>
      <c r="F42" s="114">
        <v>886</v>
      </c>
      <c r="G42" s="114">
        <v>841</v>
      </c>
      <c r="H42" s="114">
        <v>866</v>
      </c>
      <c r="I42" s="140">
        <v>1143</v>
      </c>
      <c r="J42" s="115">
        <v>-6</v>
      </c>
      <c r="K42" s="116">
        <v>-0.52493438320209973</v>
      </c>
    </row>
    <row r="43" spans="1:11" ht="14.1" customHeight="1" x14ac:dyDescent="0.2">
      <c r="A43" s="306" t="s">
        <v>263</v>
      </c>
      <c r="B43" s="307" t="s">
        <v>264</v>
      </c>
      <c r="C43" s="308"/>
      <c r="D43" s="113">
        <v>5.5203411317275553</v>
      </c>
      <c r="E43" s="115">
        <v>958</v>
      </c>
      <c r="F43" s="114">
        <v>712</v>
      </c>
      <c r="G43" s="114">
        <v>697</v>
      </c>
      <c r="H43" s="114">
        <v>701</v>
      </c>
      <c r="I43" s="140">
        <v>891</v>
      </c>
      <c r="J43" s="115">
        <v>67</v>
      </c>
      <c r="K43" s="116">
        <v>7.5196408529741863</v>
      </c>
    </row>
    <row r="44" spans="1:11" ht="14.1" customHeight="1" x14ac:dyDescent="0.2">
      <c r="A44" s="306">
        <v>53</v>
      </c>
      <c r="B44" s="307" t="s">
        <v>265</v>
      </c>
      <c r="C44" s="308"/>
      <c r="D44" s="113">
        <v>1.1409473320271983</v>
      </c>
      <c r="E44" s="115">
        <v>198</v>
      </c>
      <c r="F44" s="114">
        <v>202</v>
      </c>
      <c r="G44" s="114">
        <v>362</v>
      </c>
      <c r="H44" s="114">
        <v>204</v>
      </c>
      <c r="I44" s="140">
        <v>283</v>
      </c>
      <c r="J44" s="115">
        <v>-85</v>
      </c>
      <c r="K44" s="116">
        <v>-30.035335689045937</v>
      </c>
    </row>
    <row r="45" spans="1:11" ht="14.1" customHeight="1" x14ac:dyDescent="0.2">
      <c r="A45" s="306" t="s">
        <v>266</v>
      </c>
      <c r="B45" s="307" t="s">
        <v>267</v>
      </c>
      <c r="C45" s="308"/>
      <c r="D45" s="113">
        <v>1.054511928085744</v>
      </c>
      <c r="E45" s="115">
        <v>183</v>
      </c>
      <c r="F45" s="114">
        <v>198</v>
      </c>
      <c r="G45" s="114">
        <v>351</v>
      </c>
      <c r="H45" s="114">
        <v>201</v>
      </c>
      <c r="I45" s="140">
        <v>265</v>
      </c>
      <c r="J45" s="115">
        <v>-82</v>
      </c>
      <c r="K45" s="116">
        <v>-30.943396226415093</v>
      </c>
    </row>
    <row r="46" spans="1:11" ht="14.1" customHeight="1" x14ac:dyDescent="0.2">
      <c r="A46" s="306">
        <v>54</v>
      </c>
      <c r="B46" s="307" t="s">
        <v>268</v>
      </c>
      <c r="C46" s="308"/>
      <c r="D46" s="113">
        <v>4.4658292036418121</v>
      </c>
      <c r="E46" s="115">
        <v>775</v>
      </c>
      <c r="F46" s="114">
        <v>620</v>
      </c>
      <c r="G46" s="114">
        <v>573</v>
      </c>
      <c r="H46" s="114">
        <v>538</v>
      </c>
      <c r="I46" s="140">
        <v>617</v>
      </c>
      <c r="J46" s="115">
        <v>158</v>
      </c>
      <c r="K46" s="116">
        <v>25.607779578606159</v>
      </c>
    </row>
    <row r="47" spans="1:11" ht="14.1" customHeight="1" x14ac:dyDescent="0.2">
      <c r="A47" s="306">
        <v>61</v>
      </c>
      <c r="B47" s="307" t="s">
        <v>269</v>
      </c>
      <c r="C47" s="308"/>
      <c r="D47" s="113">
        <v>1.5558372709461796</v>
      </c>
      <c r="E47" s="115">
        <v>270</v>
      </c>
      <c r="F47" s="114">
        <v>187</v>
      </c>
      <c r="G47" s="114">
        <v>211</v>
      </c>
      <c r="H47" s="114">
        <v>211</v>
      </c>
      <c r="I47" s="140">
        <v>262</v>
      </c>
      <c r="J47" s="115">
        <v>8</v>
      </c>
      <c r="K47" s="116">
        <v>3.053435114503817</v>
      </c>
    </row>
    <row r="48" spans="1:11" ht="14.1" customHeight="1" x14ac:dyDescent="0.2">
      <c r="A48" s="306">
        <v>62</v>
      </c>
      <c r="B48" s="307" t="s">
        <v>270</v>
      </c>
      <c r="C48" s="308"/>
      <c r="D48" s="113">
        <v>7.5083554223810074</v>
      </c>
      <c r="E48" s="115">
        <v>1303</v>
      </c>
      <c r="F48" s="114">
        <v>1306</v>
      </c>
      <c r="G48" s="114">
        <v>1327</v>
      </c>
      <c r="H48" s="114">
        <v>1242</v>
      </c>
      <c r="I48" s="140">
        <v>1237</v>
      </c>
      <c r="J48" s="115">
        <v>66</v>
      </c>
      <c r="K48" s="116">
        <v>5.3354890864995959</v>
      </c>
    </row>
    <row r="49" spans="1:11" ht="14.1" customHeight="1" x14ac:dyDescent="0.2">
      <c r="A49" s="306">
        <v>63</v>
      </c>
      <c r="B49" s="307" t="s">
        <v>271</v>
      </c>
      <c r="C49" s="308"/>
      <c r="D49" s="113">
        <v>5.0017287080788293</v>
      </c>
      <c r="E49" s="115">
        <v>868</v>
      </c>
      <c r="F49" s="114">
        <v>857</v>
      </c>
      <c r="G49" s="114">
        <v>655</v>
      </c>
      <c r="H49" s="114">
        <v>668</v>
      </c>
      <c r="I49" s="140">
        <v>720</v>
      </c>
      <c r="J49" s="115">
        <v>148</v>
      </c>
      <c r="K49" s="116">
        <v>20.555555555555557</v>
      </c>
    </row>
    <row r="50" spans="1:11" ht="14.1" customHeight="1" x14ac:dyDescent="0.2">
      <c r="A50" s="306" t="s">
        <v>272</v>
      </c>
      <c r="B50" s="307" t="s">
        <v>273</v>
      </c>
      <c r="C50" s="308"/>
      <c r="D50" s="113">
        <v>0.96231416388152591</v>
      </c>
      <c r="E50" s="115">
        <v>167</v>
      </c>
      <c r="F50" s="114">
        <v>188</v>
      </c>
      <c r="G50" s="114">
        <v>113</v>
      </c>
      <c r="H50" s="114">
        <v>118</v>
      </c>
      <c r="I50" s="140">
        <v>128</v>
      </c>
      <c r="J50" s="115">
        <v>39</v>
      </c>
      <c r="K50" s="116">
        <v>30.46875</v>
      </c>
    </row>
    <row r="51" spans="1:11" ht="14.1" customHeight="1" x14ac:dyDescent="0.2">
      <c r="A51" s="306" t="s">
        <v>274</v>
      </c>
      <c r="B51" s="307" t="s">
        <v>275</v>
      </c>
      <c r="C51" s="308"/>
      <c r="D51" s="113">
        <v>3.457416157658177</v>
      </c>
      <c r="E51" s="115">
        <v>600</v>
      </c>
      <c r="F51" s="114">
        <v>587</v>
      </c>
      <c r="G51" s="114">
        <v>487</v>
      </c>
      <c r="H51" s="114">
        <v>480</v>
      </c>
      <c r="I51" s="140">
        <v>520</v>
      </c>
      <c r="J51" s="115">
        <v>80</v>
      </c>
      <c r="K51" s="116">
        <v>15.384615384615385</v>
      </c>
    </row>
    <row r="52" spans="1:11" ht="14.1" customHeight="1" x14ac:dyDescent="0.2">
      <c r="A52" s="306">
        <v>71</v>
      </c>
      <c r="B52" s="307" t="s">
        <v>276</v>
      </c>
      <c r="C52" s="308"/>
      <c r="D52" s="113">
        <v>7.3009104529215163</v>
      </c>
      <c r="E52" s="115">
        <v>1267</v>
      </c>
      <c r="F52" s="114">
        <v>1078</v>
      </c>
      <c r="G52" s="114">
        <v>1045</v>
      </c>
      <c r="H52" s="114">
        <v>1020</v>
      </c>
      <c r="I52" s="140">
        <v>1302</v>
      </c>
      <c r="J52" s="115">
        <v>-35</v>
      </c>
      <c r="K52" s="116">
        <v>-2.6881720430107525</v>
      </c>
    </row>
    <row r="53" spans="1:11" ht="14.1" customHeight="1" x14ac:dyDescent="0.2">
      <c r="A53" s="306" t="s">
        <v>277</v>
      </c>
      <c r="B53" s="307" t="s">
        <v>278</v>
      </c>
      <c r="C53" s="308"/>
      <c r="D53" s="113">
        <v>2.9099919326956321</v>
      </c>
      <c r="E53" s="115">
        <v>505</v>
      </c>
      <c r="F53" s="114">
        <v>562</v>
      </c>
      <c r="G53" s="114">
        <v>420</v>
      </c>
      <c r="H53" s="114">
        <v>380</v>
      </c>
      <c r="I53" s="140">
        <v>510</v>
      </c>
      <c r="J53" s="115">
        <v>-5</v>
      </c>
      <c r="K53" s="116">
        <v>-0.98039215686274506</v>
      </c>
    </row>
    <row r="54" spans="1:11" ht="14.1" customHeight="1" x14ac:dyDescent="0.2">
      <c r="A54" s="306" t="s">
        <v>279</v>
      </c>
      <c r="B54" s="307" t="s">
        <v>280</v>
      </c>
      <c r="C54" s="308"/>
      <c r="D54" s="113">
        <v>3.6821482079059584</v>
      </c>
      <c r="E54" s="115">
        <v>639</v>
      </c>
      <c r="F54" s="114">
        <v>432</v>
      </c>
      <c r="G54" s="114">
        <v>501</v>
      </c>
      <c r="H54" s="114">
        <v>545</v>
      </c>
      <c r="I54" s="140">
        <v>655</v>
      </c>
      <c r="J54" s="115">
        <v>-16</v>
      </c>
      <c r="K54" s="116">
        <v>-2.4427480916030535</v>
      </c>
    </row>
    <row r="55" spans="1:11" ht="14.1" customHeight="1" x14ac:dyDescent="0.2">
      <c r="A55" s="306">
        <v>72</v>
      </c>
      <c r="B55" s="307" t="s">
        <v>281</v>
      </c>
      <c r="C55" s="308"/>
      <c r="D55" s="113">
        <v>1.8209058430333065</v>
      </c>
      <c r="E55" s="115">
        <v>316</v>
      </c>
      <c r="F55" s="114">
        <v>249</v>
      </c>
      <c r="G55" s="114">
        <v>219</v>
      </c>
      <c r="H55" s="114">
        <v>256</v>
      </c>
      <c r="I55" s="140">
        <v>279</v>
      </c>
      <c r="J55" s="115">
        <v>37</v>
      </c>
      <c r="K55" s="116">
        <v>13.261648745519713</v>
      </c>
    </row>
    <row r="56" spans="1:11" ht="14.1" customHeight="1" x14ac:dyDescent="0.2">
      <c r="A56" s="306" t="s">
        <v>282</v>
      </c>
      <c r="B56" s="307" t="s">
        <v>283</v>
      </c>
      <c r="C56" s="308"/>
      <c r="D56" s="113">
        <v>0.45522646075832662</v>
      </c>
      <c r="E56" s="115">
        <v>79</v>
      </c>
      <c r="F56" s="114">
        <v>47</v>
      </c>
      <c r="G56" s="114">
        <v>84</v>
      </c>
      <c r="H56" s="114">
        <v>78</v>
      </c>
      <c r="I56" s="140">
        <v>75</v>
      </c>
      <c r="J56" s="115">
        <v>4</v>
      </c>
      <c r="K56" s="116">
        <v>5.333333333333333</v>
      </c>
    </row>
    <row r="57" spans="1:11" ht="14.1" customHeight="1" x14ac:dyDescent="0.2">
      <c r="A57" s="306" t="s">
        <v>284</v>
      </c>
      <c r="B57" s="307" t="s">
        <v>285</v>
      </c>
      <c r="C57" s="308"/>
      <c r="D57" s="113">
        <v>0.96807652414428946</v>
      </c>
      <c r="E57" s="115">
        <v>168</v>
      </c>
      <c r="F57" s="114">
        <v>171</v>
      </c>
      <c r="G57" s="114">
        <v>92</v>
      </c>
      <c r="H57" s="114">
        <v>126</v>
      </c>
      <c r="I57" s="140">
        <v>148</v>
      </c>
      <c r="J57" s="115">
        <v>20</v>
      </c>
      <c r="K57" s="116">
        <v>13.513513513513514</v>
      </c>
    </row>
    <row r="58" spans="1:11" ht="14.1" customHeight="1" x14ac:dyDescent="0.2">
      <c r="A58" s="306">
        <v>73</v>
      </c>
      <c r="B58" s="307" t="s">
        <v>286</v>
      </c>
      <c r="C58" s="308"/>
      <c r="D58" s="113">
        <v>2.2242710614267605</v>
      </c>
      <c r="E58" s="115">
        <v>386</v>
      </c>
      <c r="F58" s="114">
        <v>241</v>
      </c>
      <c r="G58" s="114">
        <v>294</v>
      </c>
      <c r="H58" s="114">
        <v>233</v>
      </c>
      <c r="I58" s="140">
        <v>318</v>
      </c>
      <c r="J58" s="115">
        <v>68</v>
      </c>
      <c r="K58" s="116">
        <v>21.383647798742139</v>
      </c>
    </row>
    <row r="59" spans="1:11" ht="14.1" customHeight="1" x14ac:dyDescent="0.2">
      <c r="A59" s="306" t="s">
        <v>287</v>
      </c>
      <c r="B59" s="307" t="s">
        <v>288</v>
      </c>
      <c r="C59" s="308"/>
      <c r="D59" s="113">
        <v>1.9131036072375245</v>
      </c>
      <c r="E59" s="115">
        <v>332</v>
      </c>
      <c r="F59" s="114">
        <v>180</v>
      </c>
      <c r="G59" s="114">
        <v>243</v>
      </c>
      <c r="H59" s="114">
        <v>175</v>
      </c>
      <c r="I59" s="140">
        <v>276</v>
      </c>
      <c r="J59" s="115">
        <v>56</v>
      </c>
      <c r="K59" s="116">
        <v>20.289855072463769</v>
      </c>
    </row>
    <row r="60" spans="1:11" ht="14.1" customHeight="1" x14ac:dyDescent="0.2">
      <c r="A60" s="306">
        <v>81</v>
      </c>
      <c r="B60" s="307" t="s">
        <v>289</v>
      </c>
      <c r="C60" s="308"/>
      <c r="D60" s="113">
        <v>5.7854097038146826</v>
      </c>
      <c r="E60" s="115">
        <v>1004</v>
      </c>
      <c r="F60" s="114">
        <v>808</v>
      </c>
      <c r="G60" s="114">
        <v>854</v>
      </c>
      <c r="H60" s="114">
        <v>790</v>
      </c>
      <c r="I60" s="140">
        <v>919</v>
      </c>
      <c r="J60" s="115">
        <v>85</v>
      </c>
      <c r="K60" s="116">
        <v>9.2491838955386285</v>
      </c>
    </row>
    <row r="61" spans="1:11" ht="14.1" customHeight="1" x14ac:dyDescent="0.2">
      <c r="A61" s="306" t="s">
        <v>290</v>
      </c>
      <c r="B61" s="307" t="s">
        <v>291</v>
      </c>
      <c r="C61" s="308"/>
      <c r="D61" s="113">
        <v>1.4694018670047251</v>
      </c>
      <c r="E61" s="115">
        <v>255</v>
      </c>
      <c r="F61" s="114">
        <v>150</v>
      </c>
      <c r="G61" s="114">
        <v>193</v>
      </c>
      <c r="H61" s="114">
        <v>194</v>
      </c>
      <c r="I61" s="140">
        <v>215</v>
      </c>
      <c r="J61" s="115">
        <v>40</v>
      </c>
      <c r="K61" s="116">
        <v>18.604651162790699</v>
      </c>
    </row>
    <row r="62" spans="1:11" ht="14.1" customHeight="1" x14ac:dyDescent="0.2">
      <c r="A62" s="306" t="s">
        <v>292</v>
      </c>
      <c r="B62" s="307" t="s">
        <v>293</v>
      </c>
      <c r="C62" s="308"/>
      <c r="D62" s="113">
        <v>1.9592024893396336</v>
      </c>
      <c r="E62" s="115">
        <v>340</v>
      </c>
      <c r="F62" s="114">
        <v>398</v>
      </c>
      <c r="G62" s="114">
        <v>362</v>
      </c>
      <c r="H62" s="114">
        <v>313</v>
      </c>
      <c r="I62" s="140">
        <v>373</v>
      </c>
      <c r="J62" s="115">
        <v>-33</v>
      </c>
      <c r="K62" s="116">
        <v>-8.8471849865951739</v>
      </c>
    </row>
    <row r="63" spans="1:11" ht="14.1" customHeight="1" x14ac:dyDescent="0.2">
      <c r="A63" s="306"/>
      <c r="B63" s="307" t="s">
        <v>294</v>
      </c>
      <c r="C63" s="308"/>
      <c r="D63" s="113">
        <v>1.6768468364642157</v>
      </c>
      <c r="E63" s="115">
        <v>291</v>
      </c>
      <c r="F63" s="114">
        <v>368</v>
      </c>
      <c r="G63" s="114">
        <v>325</v>
      </c>
      <c r="H63" s="114">
        <v>281</v>
      </c>
      <c r="I63" s="140">
        <v>322</v>
      </c>
      <c r="J63" s="115">
        <v>-31</v>
      </c>
      <c r="K63" s="116">
        <v>-9.6273291925465845</v>
      </c>
    </row>
    <row r="64" spans="1:11" ht="14.1" customHeight="1" x14ac:dyDescent="0.2">
      <c r="A64" s="306" t="s">
        <v>295</v>
      </c>
      <c r="B64" s="307" t="s">
        <v>296</v>
      </c>
      <c r="C64" s="308"/>
      <c r="D64" s="113">
        <v>0.93350236256770769</v>
      </c>
      <c r="E64" s="115">
        <v>162</v>
      </c>
      <c r="F64" s="114">
        <v>119</v>
      </c>
      <c r="G64" s="114">
        <v>118</v>
      </c>
      <c r="H64" s="114">
        <v>134</v>
      </c>
      <c r="I64" s="140">
        <v>151</v>
      </c>
      <c r="J64" s="115">
        <v>11</v>
      </c>
      <c r="K64" s="116">
        <v>7.2847682119205297</v>
      </c>
    </row>
    <row r="65" spans="1:11" ht="14.1" customHeight="1" x14ac:dyDescent="0.2">
      <c r="A65" s="306" t="s">
        <v>297</v>
      </c>
      <c r="B65" s="307" t="s">
        <v>298</v>
      </c>
      <c r="C65" s="308"/>
      <c r="D65" s="113">
        <v>0.67419615074334449</v>
      </c>
      <c r="E65" s="115">
        <v>117</v>
      </c>
      <c r="F65" s="114">
        <v>67</v>
      </c>
      <c r="G65" s="114">
        <v>93</v>
      </c>
      <c r="H65" s="114">
        <v>72</v>
      </c>
      <c r="I65" s="140">
        <v>86</v>
      </c>
      <c r="J65" s="115">
        <v>31</v>
      </c>
      <c r="K65" s="116">
        <v>36.046511627906973</v>
      </c>
    </row>
    <row r="66" spans="1:11" ht="14.1" customHeight="1" x14ac:dyDescent="0.2">
      <c r="A66" s="306">
        <v>82</v>
      </c>
      <c r="B66" s="307" t="s">
        <v>299</v>
      </c>
      <c r="C66" s="308"/>
      <c r="D66" s="113">
        <v>2.8120318082286504</v>
      </c>
      <c r="E66" s="115">
        <v>488</v>
      </c>
      <c r="F66" s="114">
        <v>847</v>
      </c>
      <c r="G66" s="114">
        <v>439</v>
      </c>
      <c r="H66" s="114">
        <v>470</v>
      </c>
      <c r="I66" s="140">
        <v>516</v>
      </c>
      <c r="J66" s="115">
        <v>-28</v>
      </c>
      <c r="K66" s="116">
        <v>-5.4263565891472867</v>
      </c>
    </row>
    <row r="67" spans="1:11" ht="14.1" customHeight="1" x14ac:dyDescent="0.2">
      <c r="A67" s="306" t="s">
        <v>300</v>
      </c>
      <c r="B67" s="307" t="s">
        <v>301</v>
      </c>
      <c r="C67" s="308"/>
      <c r="D67" s="113">
        <v>1.7805693211939611</v>
      </c>
      <c r="E67" s="115">
        <v>309</v>
      </c>
      <c r="F67" s="114">
        <v>716</v>
      </c>
      <c r="G67" s="114">
        <v>288</v>
      </c>
      <c r="H67" s="114">
        <v>319</v>
      </c>
      <c r="I67" s="140">
        <v>358</v>
      </c>
      <c r="J67" s="115">
        <v>-49</v>
      </c>
      <c r="K67" s="116">
        <v>-13.687150837988828</v>
      </c>
    </row>
    <row r="68" spans="1:11" ht="14.1" customHeight="1" x14ac:dyDescent="0.2">
      <c r="A68" s="306" t="s">
        <v>302</v>
      </c>
      <c r="B68" s="307" t="s">
        <v>303</v>
      </c>
      <c r="C68" s="308"/>
      <c r="D68" s="113">
        <v>0.61657254811570816</v>
      </c>
      <c r="E68" s="115">
        <v>107</v>
      </c>
      <c r="F68" s="114">
        <v>83</v>
      </c>
      <c r="G68" s="114">
        <v>95</v>
      </c>
      <c r="H68" s="114">
        <v>101</v>
      </c>
      <c r="I68" s="140">
        <v>96</v>
      </c>
      <c r="J68" s="115">
        <v>11</v>
      </c>
      <c r="K68" s="116">
        <v>11.458333333333334</v>
      </c>
    </row>
    <row r="69" spans="1:11" ht="14.1" customHeight="1" x14ac:dyDescent="0.2">
      <c r="A69" s="306">
        <v>83</v>
      </c>
      <c r="B69" s="307" t="s">
        <v>304</v>
      </c>
      <c r="C69" s="308"/>
      <c r="D69" s="113">
        <v>4.4254926818024662</v>
      </c>
      <c r="E69" s="115">
        <v>768</v>
      </c>
      <c r="F69" s="114">
        <v>549</v>
      </c>
      <c r="G69" s="114">
        <v>732</v>
      </c>
      <c r="H69" s="114">
        <v>678</v>
      </c>
      <c r="I69" s="140">
        <v>856</v>
      </c>
      <c r="J69" s="115">
        <v>-88</v>
      </c>
      <c r="K69" s="116">
        <v>-10.280373831775702</v>
      </c>
    </row>
    <row r="70" spans="1:11" ht="14.1" customHeight="1" x14ac:dyDescent="0.2">
      <c r="A70" s="306" t="s">
        <v>305</v>
      </c>
      <c r="B70" s="307" t="s">
        <v>306</v>
      </c>
      <c r="C70" s="308"/>
      <c r="D70" s="113">
        <v>3.7801083323729401</v>
      </c>
      <c r="E70" s="115">
        <v>656</v>
      </c>
      <c r="F70" s="114">
        <v>439</v>
      </c>
      <c r="G70" s="114">
        <v>640</v>
      </c>
      <c r="H70" s="114">
        <v>593</v>
      </c>
      <c r="I70" s="140">
        <v>744</v>
      </c>
      <c r="J70" s="115">
        <v>-88</v>
      </c>
      <c r="K70" s="116">
        <v>-11.827956989247312</v>
      </c>
    </row>
    <row r="71" spans="1:11" ht="14.1" customHeight="1" x14ac:dyDescent="0.2">
      <c r="A71" s="306"/>
      <c r="B71" s="307" t="s">
        <v>307</v>
      </c>
      <c r="C71" s="308"/>
      <c r="D71" s="113">
        <v>2.2069839806384697</v>
      </c>
      <c r="E71" s="115">
        <v>383</v>
      </c>
      <c r="F71" s="114">
        <v>216</v>
      </c>
      <c r="G71" s="114">
        <v>336</v>
      </c>
      <c r="H71" s="114">
        <v>273</v>
      </c>
      <c r="I71" s="140">
        <v>453</v>
      </c>
      <c r="J71" s="115">
        <v>-70</v>
      </c>
      <c r="K71" s="116">
        <v>-15.452538631346579</v>
      </c>
    </row>
    <row r="72" spans="1:11" ht="14.1" customHeight="1" x14ac:dyDescent="0.2">
      <c r="A72" s="306">
        <v>84</v>
      </c>
      <c r="B72" s="307" t="s">
        <v>308</v>
      </c>
      <c r="C72" s="308"/>
      <c r="D72" s="113">
        <v>2.6161115592946871</v>
      </c>
      <c r="E72" s="115">
        <v>454</v>
      </c>
      <c r="F72" s="114">
        <v>332</v>
      </c>
      <c r="G72" s="114">
        <v>386</v>
      </c>
      <c r="H72" s="114">
        <v>341</v>
      </c>
      <c r="I72" s="140">
        <v>374</v>
      </c>
      <c r="J72" s="115">
        <v>80</v>
      </c>
      <c r="K72" s="116">
        <v>21.390374331550802</v>
      </c>
    </row>
    <row r="73" spans="1:11" ht="14.1" customHeight="1" x14ac:dyDescent="0.2">
      <c r="A73" s="306" t="s">
        <v>309</v>
      </c>
      <c r="B73" s="307" t="s">
        <v>310</v>
      </c>
      <c r="C73" s="308"/>
      <c r="D73" s="113">
        <v>1.1524720525527257</v>
      </c>
      <c r="E73" s="115">
        <v>200</v>
      </c>
      <c r="F73" s="114">
        <v>138</v>
      </c>
      <c r="G73" s="114">
        <v>152</v>
      </c>
      <c r="H73" s="114">
        <v>139</v>
      </c>
      <c r="I73" s="140">
        <v>109</v>
      </c>
      <c r="J73" s="115">
        <v>91</v>
      </c>
      <c r="K73" s="116">
        <v>83.486238532110093</v>
      </c>
    </row>
    <row r="74" spans="1:11" ht="14.1" customHeight="1" x14ac:dyDescent="0.2">
      <c r="A74" s="306" t="s">
        <v>311</v>
      </c>
      <c r="B74" s="307" t="s">
        <v>312</v>
      </c>
      <c r="C74" s="308"/>
      <c r="D74" s="113">
        <v>0.24201913103607237</v>
      </c>
      <c r="E74" s="115">
        <v>42</v>
      </c>
      <c r="F74" s="114">
        <v>39</v>
      </c>
      <c r="G74" s="114">
        <v>58</v>
      </c>
      <c r="H74" s="114">
        <v>25</v>
      </c>
      <c r="I74" s="140">
        <v>21</v>
      </c>
      <c r="J74" s="115">
        <v>21</v>
      </c>
      <c r="K74" s="116">
        <v>100</v>
      </c>
    </row>
    <row r="75" spans="1:11" ht="14.1" customHeight="1" x14ac:dyDescent="0.2">
      <c r="A75" s="306" t="s">
        <v>313</v>
      </c>
      <c r="B75" s="307" t="s">
        <v>314</v>
      </c>
      <c r="C75" s="308"/>
      <c r="D75" s="113">
        <v>0.88164112020283503</v>
      </c>
      <c r="E75" s="115">
        <v>153</v>
      </c>
      <c r="F75" s="114">
        <v>121</v>
      </c>
      <c r="G75" s="114">
        <v>118</v>
      </c>
      <c r="H75" s="114">
        <v>135</v>
      </c>
      <c r="I75" s="140">
        <v>196</v>
      </c>
      <c r="J75" s="115">
        <v>-43</v>
      </c>
      <c r="K75" s="116">
        <v>-21.938775510204081</v>
      </c>
    </row>
    <row r="76" spans="1:11" ht="14.1" customHeight="1" x14ac:dyDescent="0.2">
      <c r="A76" s="306">
        <v>91</v>
      </c>
      <c r="B76" s="307" t="s">
        <v>315</v>
      </c>
      <c r="C76" s="308"/>
      <c r="D76" s="113">
        <v>0.18439552840843609</v>
      </c>
      <c r="E76" s="115">
        <v>32</v>
      </c>
      <c r="F76" s="114">
        <v>21</v>
      </c>
      <c r="G76" s="114">
        <v>67</v>
      </c>
      <c r="H76" s="114">
        <v>31</v>
      </c>
      <c r="I76" s="140">
        <v>44</v>
      </c>
      <c r="J76" s="115">
        <v>-12</v>
      </c>
      <c r="K76" s="116">
        <v>-27.272727272727273</v>
      </c>
    </row>
    <row r="77" spans="1:11" ht="14.1" customHeight="1" x14ac:dyDescent="0.2">
      <c r="A77" s="306">
        <v>92</v>
      </c>
      <c r="B77" s="307" t="s">
        <v>316</v>
      </c>
      <c r="C77" s="308"/>
      <c r="D77" s="113">
        <v>1.1985709346548346</v>
      </c>
      <c r="E77" s="115">
        <v>208</v>
      </c>
      <c r="F77" s="114">
        <v>198</v>
      </c>
      <c r="G77" s="114">
        <v>214</v>
      </c>
      <c r="H77" s="114">
        <v>204</v>
      </c>
      <c r="I77" s="140">
        <v>229</v>
      </c>
      <c r="J77" s="115">
        <v>-21</v>
      </c>
      <c r="K77" s="116">
        <v>-9.1703056768558948</v>
      </c>
    </row>
    <row r="78" spans="1:11" ht="14.1" customHeight="1" x14ac:dyDescent="0.2">
      <c r="A78" s="306">
        <v>93</v>
      </c>
      <c r="B78" s="307" t="s">
        <v>317</v>
      </c>
      <c r="C78" s="308"/>
      <c r="D78" s="113">
        <v>0.18439552840843609</v>
      </c>
      <c r="E78" s="115">
        <v>32</v>
      </c>
      <c r="F78" s="114">
        <v>9</v>
      </c>
      <c r="G78" s="114">
        <v>17</v>
      </c>
      <c r="H78" s="114">
        <v>14</v>
      </c>
      <c r="I78" s="140">
        <v>15</v>
      </c>
      <c r="J78" s="115">
        <v>17</v>
      </c>
      <c r="K78" s="116">
        <v>113.33333333333333</v>
      </c>
    </row>
    <row r="79" spans="1:11" ht="14.1" customHeight="1" x14ac:dyDescent="0.2">
      <c r="A79" s="306">
        <v>94</v>
      </c>
      <c r="B79" s="307" t="s">
        <v>318</v>
      </c>
      <c r="C79" s="308"/>
      <c r="D79" s="113">
        <v>0.9796012446698168</v>
      </c>
      <c r="E79" s="115">
        <v>170</v>
      </c>
      <c r="F79" s="114">
        <v>164</v>
      </c>
      <c r="G79" s="114">
        <v>127</v>
      </c>
      <c r="H79" s="114">
        <v>134</v>
      </c>
      <c r="I79" s="140">
        <v>163</v>
      </c>
      <c r="J79" s="115">
        <v>7</v>
      </c>
      <c r="K79" s="116">
        <v>4.294478527607362</v>
      </c>
    </row>
    <row r="80" spans="1:11" ht="14.1" customHeight="1" x14ac:dyDescent="0.2">
      <c r="A80" s="306" t="s">
        <v>319</v>
      </c>
      <c r="B80" s="307" t="s">
        <v>320</v>
      </c>
      <c r="C80" s="308"/>
      <c r="D80" s="113">
        <v>0.13253428604356343</v>
      </c>
      <c r="E80" s="115">
        <v>23</v>
      </c>
      <c r="F80" s="114">
        <v>9</v>
      </c>
      <c r="G80" s="114">
        <v>8</v>
      </c>
      <c r="H80" s="114">
        <v>8</v>
      </c>
      <c r="I80" s="140">
        <v>18</v>
      </c>
      <c r="J80" s="115">
        <v>5</v>
      </c>
      <c r="K80" s="116">
        <v>27.777777777777779</v>
      </c>
    </row>
    <row r="81" spans="1:11" ht="14.1" customHeight="1" x14ac:dyDescent="0.2">
      <c r="A81" s="310" t="s">
        <v>321</v>
      </c>
      <c r="B81" s="311" t="s">
        <v>334</v>
      </c>
      <c r="C81" s="312"/>
      <c r="D81" s="125">
        <v>0.20168260919672698</v>
      </c>
      <c r="E81" s="143">
        <v>35</v>
      </c>
      <c r="F81" s="144">
        <v>25</v>
      </c>
      <c r="G81" s="144">
        <v>47</v>
      </c>
      <c r="H81" s="144">
        <v>26</v>
      </c>
      <c r="I81" s="145">
        <v>31</v>
      </c>
      <c r="J81" s="143">
        <v>4</v>
      </c>
      <c r="K81" s="146">
        <v>12.903225806451612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197334</v>
      </c>
      <c r="C10" s="114">
        <v>101700</v>
      </c>
      <c r="D10" s="114">
        <v>95634</v>
      </c>
      <c r="E10" s="114">
        <v>153201</v>
      </c>
      <c r="F10" s="114">
        <v>40432</v>
      </c>
      <c r="G10" s="114">
        <v>22082</v>
      </c>
      <c r="H10" s="114">
        <v>59493</v>
      </c>
      <c r="I10" s="115">
        <v>30943</v>
      </c>
      <c r="J10" s="114">
        <v>25511</v>
      </c>
      <c r="K10" s="114">
        <v>5432</v>
      </c>
      <c r="L10" s="423">
        <v>14650</v>
      </c>
      <c r="M10" s="424">
        <v>17165</v>
      </c>
    </row>
    <row r="11" spans="1:13" ht="11.1" customHeight="1" x14ac:dyDescent="0.2">
      <c r="A11" s="422" t="s">
        <v>388</v>
      </c>
      <c r="B11" s="115">
        <v>202624</v>
      </c>
      <c r="C11" s="114">
        <v>105821</v>
      </c>
      <c r="D11" s="114">
        <v>96803</v>
      </c>
      <c r="E11" s="114">
        <v>157895</v>
      </c>
      <c r="F11" s="114">
        <v>41107</v>
      </c>
      <c r="G11" s="114">
        <v>21486</v>
      </c>
      <c r="H11" s="114">
        <v>61851</v>
      </c>
      <c r="I11" s="115">
        <v>31649</v>
      </c>
      <c r="J11" s="114">
        <v>25850</v>
      </c>
      <c r="K11" s="114">
        <v>5799</v>
      </c>
      <c r="L11" s="423">
        <v>16996</v>
      </c>
      <c r="M11" s="424">
        <v>11778</v>
      </c>
    </row>
    <row r="12" spans="1:13" ht="11.1" customHeight="1" x14ac:dyDescent="0.2">
      <c r="A12" s="422" t="s">
        <v>389</v>
      </c>
      <c r="B12" s="115">
        <v>206032</v>
      </c>
      <c r="C12" s="114">
        <v>108125</v>
      </c>
      <c r="D12" s="114">
        <v>97907</v>
      </c>
      <c r="E12" s="114">
        <v>160872</v>
      </c>
      <c r="F12" s="114">
        <v>41520</v>
      </c>
      <c r="G12" s="114">
        <v>22892</v>
      </c>
      <c r="H12" s="114">
        <v>63225</v>
      </c>
      <c r="I12" s="115">
        <v>31552</v>
      </c>
      <c r="J12" s="114">
        <v>25462</v>
      </c>
      <c r="K12" s="114">
        <v>6090</v>
      </c>
      <c r="L12" s="423">
        <v>18929</v>
      </c>
      <c r="M12" s="424">
        <v>15910</v>
      </c>
    </row>
    <row r="13" spans="1:13" s="110" customFormat="1" ht="11.1" customHeight="1" x14ac:dyDescent="0.2">
      <c r="A13" s="422" t="s">
        <v>390</v>
      </c>
      <c r="B13" s="115">
        <v>202263</v>
      </c>
      <c r="C13" s="114">
        <v>105047</v>
      </c>
      <c r="D13" s="114">
        <v>97216</v>
      </c>
      <c r="E13" s="114">
        <v>157049</v>
      </c>
      <c r="F13" s="114">
        <v>41572</v>
      </c>
      <c r="G13" s="114">
        <v>21957</v>
      </c>
      <c r="H13" s="114">
        <v>63159</v>
      </c>
      <c r="I13" s="115">
        <v>31627</v>
      </c>
      <c r="J13" s="114">
        <v>25713</v>
      </c>
      <c r="K13" s="114">
        <v>5914</v>
      </c>
      <c r="L13" s="423">
        <v>11363</v>
      </c>
      <c r="M13" s="424">
        <v>15591</v>
      </c>
    </row>
    <row r="14" spans="1:13" ht="15" customHeight="1" x14ac:dyDescent="0.2">
      <c r="A14" s="422" t="s">
        <v>391</v>
      </c>
      <c r="B14" s="115">
        <v>199868</v>
      </c>
      <c r="C14" s="114">
        <v>103687</v>
      </c>
      <c r="D14" s="114">
        <v>96181</v>
      </c>
      <c r="E14" s="114">
        <v>149662</v>
      </c>
      <c r="F14" s="114">
        <v>47123</v>
      </c>
      <c r="G14" s="114">
        <v>20600</v>
      </c>
      <c r="H14" s="114">
        <v>63482</v>
      </c>
      <c r="I14" s="115">
        <v>30890</v>
      </c>
      <c r="J14" s="114">
        <v>25208</v>
      </c>
      <c r="K14" s="114">
        <v>5682</v>
      </c>
      <c r="L14" s="423">
        <v>15298</v>
      </c>
      <c r="M14" s="424">
        <v>17572</v>
      </c>
    </row>
    <row r="15" spans="1:13" ht="11.1" customHeight="1" x14ac:dyDescent="0.2">
      <c r="A15" s="422" t="s">
        <v>388</v>
      </c>
      <c r="B15" s="115">
        <v>204298</v>
      </c>
      <c r="C15" s="114">
        <v>106937</v>
      </c>
      <c r="D15" s="114">
        <v>97361</v>
      </c>
      <c r="E15" s="114">
        <v>152186</v>
      </c>
      <c r="F15" s="114">
        <v>49222</v>
      </c>
      <c r="G15" s="114">
        <v>19978</v>
      </c>
      <c r="H15" s="114">
        <v>66177</v>
      </c>
      <c r="I15" s="115">
        <v>31655</v>
      </c>
      <c r="J15" s="114">
        <v>25513</v>
      </c>
      <c r="K15" s="114">
        <v>6142</v>
      </c>
      <c r="L15" s="423">
        <v>16243</v>
      </c>
      <c r="M15" s="424">
        <v>12179</v>
      </c>
    </row>
    <row r="16" spans="1:13" ht="11.1" customHeight="1" x14ac:dyDescent="0.2">
      <c r="A16" s="422" t="s">
        <v>389</v>
      </c>
      <c r="B16" s="115">
        <v>206771</v>
      </c>
      <c r="C16" s="114">
        <v>108715</v>
      </c>
      <c r="D16" s="114">
        <v>98056</v>
      </c>
      <c r="E16" s="114">
        <v>155086</v>
      </c>
      <c r="F16" s="114">
        <v>50378</v>
      </c>
      <c r="G16" s="114">
        <v>21014</v>
      </c>
      <c r="H16" s="114">
        <v>67416</v>
      </c>
      <c r="I16" s="115">
        <v>31404</v>
      </c>
      <c r="J16" s="114">
        <v>24998</v>
      </c>
      <c r="K16" s="114">
        <v>6406</v>
      </c>
      <c r="L16" s="423">
        <v>16697</v>
      </c>
      <c r="M16" s="424">
        <v>14848</v>
      </c>
    </row>
    <row r="17" spans="1:13" s="110" customFormat="1" ht="11.1" customHeight="1" x14ac:dyDescent="0.2">
      <c r="A17" s="422" t="s">
        <v>390</v>
      </c>
      <c r="B17" s="115">
        <v>204273</v>
      </c>
      <c r="C17" s="114">
        <v>106506</v>
      </c>
      <c r="D17" s="114">
        <v>97767</v>
      </c>
      <c r="E17" s="114">
        <v>153640</v>
      </c>
      <c r="F17" s="114">
        <v>50434</v>
      </c>
      <c r="G17" s="114">
        <v>20071</v>
      </c>
      <c r="H17" s="114">
        <v>67706</v>
      </c>
      <c r="I17" s="115">
        <v>31444</v>
      </c>
      <c r="J17" s="114">
        <v>25091</v>
      </c>
      <c r="K17" s="114">
        <v>6353</v>
      </c>
      <c r="L17" s="423">
        <v>10715</v>
      </c>
      <c r="M17" s="424">
        <v>14279</v>
      </c>
    </row>
    <row r="18" spans="1:13" ht="15" customHeight="1" x14ac:dyDescent="0.2">
      <c r="A18" s="422" t="s">
        <v>392</v>
      </c>
      <c r="B18" s="115">
        <v>202788</v>
      </c>
      <c r="C18" s="114">
        <v>105425</v>
      </c>
      <c r="D18" s="114">
        <v>97363</v>
      </c>
      <c r="E18" s="114">
        <v>151169</v>
      </c>
      <c r="F18" s="114">
        <v>51346</v>
      </c>
      <c r="G18" s="114">
        <v>19036</v>
      </c>
      <c r="H18" s="114">
        <v>68278</v>
      </c>
      <c r="I18" s="115">
        <v>30603</v>
      </c>
      <c r="J18" s="114">
        <v>24478</v>
      </c>
      <c r="K18" s="114">
        <v>6125</v>
      </c>
      <c r="L18" s="423">
        <v>16070</v>
      </c>
      <c r="M18" s="424">
        <v>17884</v>
      </c>
    </row>
    <row r="19" spans="1:13" ht="11.1" customHeight="1" x14ac:dyDescent="0.2">
      <c r="A19" s="422" t="s">
        <v>388</v>
      </c>
      <c r="B19" s="115">
        <v>206224</v>
      </c>
      <c r="C19" s="114">
        <v>108003</v>
      </c>
      <c r="D19" s="114">
        <v>98221</v>
      </c>
      <c r="E19" s="114">
        <v>152774</v>
      </c>
      <c r="F19" s="114">
        <v>53155</v>
      </c>
      <c r="G19" s="114">
        <v>18204</v>
      </c>
      <c r="H19" s="114">
        <v>70580</v>
      </c>
      <c r="I19" s="115">
        <v>31503</v>
      </c>
      <c r="J19" s="114">
        <v>24986</v>
      </c>
      <c r="K19" s="114">
        <v>6517</v>
      </c>
      <c r="L19" s="423">
        <v>16851</v>
      </c>
      <c r="M19" s="424">
        <v>13555</v>
      </c>
    </row>
    <row r="20" spans="1:13" ht="11.1" customHeight="1" x14ac:dyDescent="0.2">
      <c r="A20" s="422" t="s">
        <v>389</v>
      </c>
      <c r="B20" s="115">
        <v>208216</v>
      </c>
      <c r="C20" s="114">
        <v>109509</v>
      </c>
      <c r="D20" s="114">
        <v>98707</v>
      </c>
      <c r="E20" s="114">
        <v>154015</v>
      </c>
      <c r="F20" s="114">
        <v>53852</v>
      </c>
      <c r="G20" s="114">
        <v>19239</v>
      </c>
      <c r="H20" s="114">
        <v>71571</v>
      </c>
      <c r="I20" s="115">
        <v>31400</v>
      </c>
      <c r="J20" s="114">
        <v>24493</v>
      </c>
      <c r="K20" s="114">
        <v>6907</v>
      </c>
      <c r="L20" s="423">
        <v>16547</v>
      </c>
      <c r="M20" s="424">
        <v>15123</v>
      </c>
    </row>
    <row r="21" spans="1:13" s="110" customFormat="1" ht="11.1" customHeight="1" x14ac:dyDescent="0.2">
      <c r="A21" s="422" t="s">
        <v>390</v>
      </c>
      <c r="B21" s="115">
        <v>204007</v>
      </c>
      <c r="C21" s="114">
        <v>106072</v>
      </c>
      <c r="D21" s="114">
        <v>97935</v>
      </c>
      <c r="E21" s="114">
        <v>150956</v>
      </c>
      <c r="F21" s="114">
        <v>52974</v>
      </c>
      <c r="G21" s="114">
        <v>18236</v>
      </c>
      <c r="H21" s="114">
        <v>71250</v>
      </c>
      <c r="I21" s="115">
        <v>31638</v>
      </c>
      <c r="J21" s="114">
        <v>24802</v>
      </c>
      <c r="K21" s="114">
        <v>6836</v>
      </c>
      <c r="L21" s="423">
        <v>9546</v>
      </c>
      <c r="M21" s="424">
        <v>14451</v>
      </c>
    </row>
    <row r="22" spans="1:13" ht="15" customHeight="1" x14ac:dyDescent="0.2">
      <c r="A22" s="422" t="s">
        <v>393</v>
      </c>
      <c r="B22" s="115">
        <v>201685</v>
      </c>
      <c r="C22" s="114">
        <v>104403</v>
      </c>
      <c r="D22" s="114">
        <v>97282</v>
      </c>
      <c r="E22" s="114">
        <v>148516</v>
      </c>
      <c r="F22" s="114">
        <v>52658</v>
      </c>
      <c r="G22" s="114">
        <v>16824</v>
      </c>
      <c r="H22" s="114">
        <v>71609</v>
      </c>
      <c r="I22" s="115">
        <v>31353</v>
      </c>
      <c r="J22" s="114">
        <v>24759</v>
      </c>
      <c r="K22" s="114">
        <v>6594</v>
      </c>
      <c r="L22" s="423">
        <v>13427</v>
      </c>
      <c r="M22" s="424">
        <v>15766</v>
      </c>
    </row>
    <row r="23" spans="1:13" ht="11.1" customHeight="1" x14ac:dyDescent="0.2">
      <c r="A23" s="422" t="s">
        <v>388</v>
      </c>
      <c r="B23" s="115">
        <v>205990</v>
      </c>
      <c r="C23" s="114">
        <v>107841</v>
      </c>
      <c r="D23" s="114">
        <v>98149</v>
      </c>
      <c r="E23" s="114">
        <v>151446</v>
      </c>
      <c r="F23" s="114">
        <v>53924</v>
      </c>
      <c r="G23" s="114">
        <v>16082</v>
      </c>
      <c r="H23" s="114">
        <v>74356</v>
      </c>
      <c r="I23" s="115">
        <v>32006</v>
      </c>
      <c r="J23" s="114">
        <v>24982</v>
      </c>
      <c r="K23" s="114">
        <v>7024</v>
      </c>
      <c r="L23" s="423">
        <v>16135</v>
      </c>
      <c r="M23" s="424">
        <v>12216</v>
      </c>
    </row>
    <row r="24" spans="1:13" ht="11.1" customHeight="1" x14ac:dyDescent="0.2">
      <c r="A24" s="422" t="s">
        <v>389</v>
      </c>
      <c r="B24" s="115">
        <v>208692</v>
      </c>
      <c r="C24" s="114">
        <v>109577</v>
      </c>
      <c r="D24" s="114">
        <v>99115</v>
      </c>
      <c r="E24" s="114">
        <v>150538</v>
      </c>
      <c r="F24" s="114">
        <v>54946</v>
      </c>
      <c r="G24" s="114">
        <v>17171</v>
      </c>
      <c r="H24" s="114">
        <v>75595</v>
      </c>
      <c r="I24" s="115">
        <v>31951</v>
      </c>
      <c r="J24" s="114">
        <v>24715</v>
      </c>
      <c r="K24" s="114">
        <v>7236</v>
      </c>
      <c r="L24" s="423">
        <v>16028</v>
      </c>
      <c r="M24" s="424">
        <v>14345</v>
      </c>
    </row>
    <row r="25" spans="1:13" s="110" customFormat="1" ht="11.1" customHeight="1" x14ac:dyDescent="0.2">
      <c r="A25" s="422" t="s">
        <v>390</v>
      </c>
      <c r="B25" s="115">
        <v>204996</v>
      </c>
      <c r="C25" s="114">
        <v>106662</v>
      </c>
      <c r="D25" s="114">
        <v>98334</v>
      </c>
      <c r="E25" s="114">
        <v>146769</v>
      </c>
      <c r="F25" s="114">
        <v>54964</v>
      </c>
      <c r="G25" s="114">
        <v>16288</v>
      </c>
      <c r="H25" s="114">
        <v>75338</v>
      </c>
      <c r="I25" s="115">
        <v>31705</v>
      </c>
      <c r="J25" s="114">
        <v>24697</v>
      </c>
      <c r="K25" s="114">
        <v>7008</v>
      </c>
      <c r="L25" s="423">
        <v>11000</v>
      </c>
      <c r="M25" s="424">
        <v>14950</v>
      </c>
    </row>
    <row r="26" spans="1:13" ht="15" customHeight="1" x14ac:dyDescent="0.2">
      <c r="A26" s="422" t="s">
        <v>394</v>
      </c>
      <c r="B26" s="115">
        <v>205079</v>
      </c>
      <c r="C26" s="114">
        <v>106871</v>
      </c>
      <c r="D26" s="114">
        <v>98208</v>
      </c>
      <c r="E26" s="114">
        <v>146787</v>
      </c>
      <c r="F26" s="114">
        <v>55036</v>
      </c>
      <c r="G26" s="114">
        <v>15433</v>
      </c>
      <c r="H26" s="114">
        <v>76290</v>
      </c>
      <c r="I26" s="115">
        <v>31165</v>
      </c>
      <c r="J26" s="114">
        <v>24260</v>
      </c>
      <c r="K26" s="114">
        <v>6905</v>
      </c>
      <c r="L26" s="423">
        <v>14988</v>
      </c>
      <c r="M26" s="424">
        <v>15060</v>
      </c>
    </row>
    <row r="27" spans="1:13" ht="11.1" customHeight="1" x14ac:dyDescent="0.2">
      <c r="A27" s="422" t="s">
        <v>388</v>
      </c>
      <c r="B27" s="115">
        <v>209121</v>
      </c>
      <c r="C27" s="114">
        <v>109303</v>
      </c>
      <c r="D27" s="114">
        <v>99818</v>
      </c>
      <c r="E27" s="114">
        <v>149512</v>
      </c>
      <c r="F27" s="114">
        <v>56396</v>
      </c>
      <c r="G27" s="114">
        <v>14971</v>
      </c>
      <c r="H27" s="114">
        <v>78573</v>
      </c>
      <c r="I27" s="115">
        <v>31679</v>
      </c>
      <c r="J27" s="114">
        <v>24447</v>
      </c>
      <c r="K27" s="114">
        <v>7232</v>
      </c>
      <c r="L27" s="423">
        <v>15977</v>
      </c>
      <c r="M27" s="424">
        <v>12015</v>
      </c>
    </row>
    <row r="28" spans="1:13" ht="11.1" customHeight="1" x14ac:dyDescent="0.2">
      <c r="A28" s="422" t="s">
        <v>389</v>
      </c>
      <c r="B28" s="115">
        <v>210366</v>
      </c>
      <c r="C28" s="114">
        <v>110270</v>
      </c>
      <c r="D28" s="114">
        <v>100096</v>
      </c>
      <c r="E28" s="114">
        <v>153137</v>
      </c>
      <c r="F28" s="114">
        <v>56931</v>
      </c>
      <c r="G28" s="114">
        <v>15718</v>
      </c>
      <c r="H28" s="114">
        <v>78975</v>
      </c>
      <c r="I28" s="115">
        <v>31786</v>
      </c>
      <c r="J28" s="114">
        <v>24256</v>
      </c>
      <c r="K28" s="114">
        <v>7530</v>
      </c>
      <c r="L28" s="423">
        <v>16485</v>
      </c>
      <c r="M28" s="424">
        <v>15602</v>
      </c>
    </row>
    <row r="29" spans="1:13" s="110" customFormat="1" ht="11.1" customHeight="1" x14ac:dyDescent="0.2">
      <c r="A29" s="422" t="s">
        <v>390</v>
      </c>
      <c r="B29" s="115">
        <v>206337</v>
      </c>
      <c r="C29" s="114">
        <v>107248</v>
      </c>
      <c r="D29" s="114">
        <v>99089</v>
      </c>
      <c r="E29" s="114">
        <v>149783</v>
      </c>
      <c r="F29" s="114">
        <v>56448</v>
      </c>
      <c r="G29" s="114">
        <v>14976</v>
      </c>
      <c r="H29" s="114">
        <v>78129</v>
      </c>
      <c r="I29" s="115">
        <v>31529</v>
      </c>
      <c r="J29" s="114">
        <v>24246</v>
      </c>
      <c r="K29" s="114">
        <v>7283</v>
      </c>
      <c r="L29" s="423">
        <v>10263</v>
      </c>
      <c r="M29" s="424">
        <v>14651</v>
      </c>
    </row>
    <row r="30" spans="1:13" ht="15" customHeight="1" x14ac:dyDescent="0.2">
      <c r="A30" s="422" t="s">
        <v>395</v>
      </c>
      <c r="B30" s="115">
        <v>206128</v>
      </c>
      <c r="C30" s="114">
        <v>107009</v>
      </c>
      <c r="D30" s="114">
        <v>99119</v>
      </c>
      <c r="E30" s="114">
        <v>148560</v>
      </c>
      <c r="F30" s="114">
        <v>57503</v>
      </c>
      <c r="G30" s="114">
        <v>14121</v>
      </c>
      <c r="H30" s="114">
        <v>78558</v>
      </c>
      <c r="I30" s="115">
        <v>29549</v>
      </c>
      <c r="J30" s="114">
        <v>22571</v>
      </c>
      <c r="K30" s="114">
        <v>6978</v>
      </c>
      <c r="L30" s="423">
        <v>15801</v>
      </c>
      <c r="M30" s="424">
        <v>16231</v>
      </c>
    </row>
    <row r="31" spans="1:13" ht="11.1" customHeight="1" x14ac:dyDescent="0.2">
      <c r="A31" s="422" t="s">
        <v>388</v>
      </c>
      <c r="B31" s="115">
        <v>209724</v>
      </c>
      <c r="C31" s="114">
        <v>109308</v>
      </c>
      <c r="D31" s="114">
        <v>100416</v>
      </c>
      <c r="E31" s="114">
        <v>150591</v>
      </c>
      <c r="F31" s="114">
        <v>59084</v>
      </c>
      <c r="G31" s="114">
        <v>13486</v>
      </c>
      <c r="H31" s="114">
        <v>80478</v>
      </c>
      <c r="I31" s="115">
        <v>30239</v>
      </c>
      <c r="J31" s="114">
        <v>22812</v>
      </c>
      <c r="K31" s="114">
        <v>7427</v>
      </c>
      <c r="L31" s="423">
        <v>15502</v>
      </c>
      <c r="M31" s="424">
        <v>11972</v>
      </c>
    </row>
    <row r="32" spans="1:13" ht="11.1" customHeight="1" x14ac:dyDescent="0.2">
      <c r="A32" s="422" t="s">
        <v>389</v>
      </c>
      <c r="B32" s="115">
        <v>211398</v>
      </c>
      <c r="C32" s="114">
        <v>110454</v>
      </c>
      <c r="D32" s="114">
        <v>100944</v>
      </c>
      <c r="E32" s="114">
        <v>151416</v>
      </c>
      <c r="F32" s="114">
        <v>59960</v>
      </c>
      <c r="G32" s="114">
        <v>14636</v>
      </c>
      <c r="H32" s="114">
        <v>81007</v>
      </c>
      <c r="I32" s="115">
        <v>30150</v>
      </c>
      <c r="J32" s="114">
        <v>22504</v>
      </c>
      <c r="K32" s="114">
        <v>7646</v>
      </c>
      <c r="L32" s="423">
        <v>16330</v>
      </c>
      <c r="M32" s="424">
        <v>15226</v>
      </c>
    </row>
    <row r="33" spans="1:13" s="110" customFormat="1" ht="11.1" customHeight="1" x14ac:dyDescent="0.2">
      <c r="A33" s="422" t="s">
        <v>390</v>
      </c>
      <c r="B33" s="115">
        <v>208374</v>
      </c>
      <c r="C33" s="114">
        <v>108316</v>
      </c>
      <c r="D33" s="114">
        <v>100058</v>
      </c>
      <c r="E33" s="114">
        <v>148658</v>
      </c>
      <c r="F33" s="114">
        <v>59702</v>
      </c>
      <c r="G33" s="114">
        <v>14001</v>
      </c>
      <c r="H33" s="114">
        <v>80319</v>
      </c>
      <c r="I33" s="115">
        <v>30125</v>
      </c>
      <c r="J33" s="114">
        <v>22506</v>
      </c>
      <c r="K33" s="114">
        <v>7619</v>
      </c>
      <c r="L33" s="423">
        <v>11020</v>
      </c>
      <c r="M33" s="424">
        <v>14048</v>
      </c>
    </row>
    <row r="34" spans="1:13" ht="15" customHeight="1" x14ac:dyDescent="0.2">
      <c r="A34" s="422" t="s">
        <v>396</v>
      </c>
      <c r="B34" s="115">
        <v>208165</v>
      </c>
      <c r="C34" s="114">
        <v>108280</v>
      </c>
      <c r="D34" s="114">
        <v>99885</v>
      </c>
      <c r="E34" s="114">
        <v>148033</v>
      </c>
      <c r="F34" s="114">
        <v>60124</v>
      </c>
      <c r="G34" s="114">
        <v>13309</v>
      </c>
      <c r="H34" s="114">
        <v>80971</v>
      </c>
      <c r="I34" s="115">
        <v>30202</v>
      </c>
      <c r="J34" s="114">
        <v>22521</v>
      </c>
      <c r="K34" s="114">
        <v>7681</v>
      </c>
      <c r="L34" s="423">
        <v>14459</v>
      </c>
      <c r="M34" s="424">
        <v>14665</v>
      </c>
    </row>
    <row r="35" spans="1:13" ht="11.1" customHeight="1" x14ac:dyDescent="0.2">
      <c r="A35" s="422" t="s">
        <v>388</v>
      </c>
      <c r="B35" s="115">
        <v>211522</v>
      </c>
      <c r="C35" s="114">
        <v>110512</v>
      </c>
      <c r="D35" s="114">
        <v>101010</v>
      </c>
      <c r="E35" s="114">
        <v>150083</v>
      </c>
      <c r="F35" s="114">
        <v>61435</v>
      </c>
      <c r="G35" s="114">
        <v>13015</v>
      </c>
      <c r="H35" s="114">
        <v>82727</v>
      </c>
      <c r="I35" s="115">
        <v>30708</v>
      </c>
      <c r="J35" s="114">
        <v>22709</v>
      </c>
      <c r="K35" s="114">
        <v>7999</v>
      </c>
      <c r="L35" s="423">
        <v>15560</v>
      </c>
      <c r="M35" s="424">
        <v>12329</v>
      </c>
    </row>
    <row r="36" spans="1:13" ht="11.1" customHeight="1" x14ac:dyDescent="0.2">
      <c r="A36" s="422" t="s">
        <v>389</v>
      </c>
      <c r="B36" s="115">
        <v>214292</v>
      </c>
      <c r="C36" s="114">
        <v>112257</v>
      </c>
      <c r="D36" s="114">
        <v>102035</v>
      </c>
      <c r="E36" s="114">
        <v>151911</v>
      </c>
      <c r="F36" s="114">
        <v>62378</v>
      </c>
      <c r="G36" s="114">
        <v>14506</v>
      </c>
      <c r="H36" s="114">
        <v>83393</v>
      </c>
      <c r="I36" s="115">
        <v>30613</v>
      </c>
      <c r="J36" s="114">
        <v>22290</v>
      </c>
      <c r="K36" s="114">
        <v>8323</v>
      </c>
      <c r="L36" s="423">
        <v>17152</v>
      </c>
      <c r="M36" s="424">
        <v>15189</v>
      </c>
    </row>
    <row r="37" spans="1:13" s="110" customFormat="1" ht="11.1" customHeight="1" x14ac:dyDescent="0.2">
      <c r="A37" s="422" t="s">
        <v>390</v>
      </c>
      <c r="B37" s="115">
        <v>212365</v>
      </c>
      <c r="C37" s="114">
        <v>110737</v>
      </c>
      <c r="D37" s="114">
        <v>101628</v>
      </c>
      <c r="E37" s="114">
        <v>150058</v>
      </c>
      <c r="F37" s="114">
        <v>62307</v>
      </c>
      <c r="G37" s="114">
        <v>14355</v>
      </c>
      <c r="H37" s="114">
        <v>82936</v>
      </c>
      <c r="I37" s="115">
        <v>30429</v>
      </c>
      <c r="J37" s="114">
        <v>22160</v>
      </c>
      <c r="K37" s="114">
        <v>8269</v>
      </c>
      <c r="L37" s="423">
        <v>11823</v>
      </c>
      <c r="M37" s="424">
        <v>14066</v>
      </c>
    </row>
    <row r="38" spans="1:13" ht="15" customHeight="1" x14ac:dyDescent="0.2">
      <c r="A38" s="425" t="s">
        <v>397</v>
      </c>
      <c r="B38" s="115">
        <v>212754</v>
      </c>
      <c r="C38" s="114">
        <v>111053</v>
      </c>
      <c r="D38" s="114">
        <v>101701</v>
      </c>
      <c r="E38" s="114">
        <v>149902</v>
      </c>
      <c r="F38" s="114">
        <v>62852</v>
      </c>
      <c r="G38" s="114">
        <v>13994</v>
      </c>
      <c r="H38" s="114">
        <v>83321</v>
      </c>
      <c r="I38" s="115">
        <v>29889</v>
      </c>
      <c r="J38" s="114">
        <v>21744</v>
      </c>
      <c r="K38" s="114">
        <v>8145</v>
      </c>
      <c r="L38" s="423">
        <v>16149</v>
      </c>
      <c r="M38" s="424">
        <v>15953</v>
      </c>
    </row>
    <row r="39" spans="1:13" ht="11.1" customHeight="1" x14ac:dyDescent="0.2">
      <c r="A39" s="422" t="s">
        <v>388</v>
      </c>
      <c r="B39" s="115">
        <v>217256</v>
      </c>
      <c r="C39" s="114">
        <v>113976</v>
      </c>
      <c r="D39" s="114">
        <v>103280</v>
      </c>
      <c r="E39" s="114">
        <v>152686</v>
      </c>
      <c r="F39" s="114">
        <v>64570</v>
      </c>
      <c r="G39" s="114">
        <v>13814</v>
      </c>
      <c r="H39" s="114">
        <v>85442</v>
      </c>
      <c r="I39" s="115">
        <v>30723</v>
      </c>
      <c r="J39" s="114">
        <v>22118</v>
      </c>
      <c r="K39" s="114">
        <v>8605</v>
      </c>
      <c r="L39" s="423">
        <v>15861</v>
      </c>
      <c r="M39" s="424">
        <v>12330</v>
      </c>
    </row>
    <row r="40" spans="1:13" ht="11.1" customHeight="1" x14ac:dyDescent="0.2">
      <c r="A40" s="425" t="s">
        <v>389</v>
      </c>
      <c r="B40" s="115">
        <v>219570</v>
      </c>
      <c r="C40" s="114">
        <v>115425</v>
      </c>
      <c r="D40" s="114">
        <v>104145</v>
      </c>
      <c r="E40" s="114">
        <v>153934</v>
      </c>
      <c r="F40" s="114">
        <v>65636</v>
      </c>
      <c r="G40" s="114">
        <v>15273</v>
      </c>
      <c r="H40" s="114">
        <v>85933</v>
      </c>
      <c r="I40" s="115">
        <v>30701</v>
      </c>
      <c r="J40" s="114">
        <v>21943</v>
      </c>
      <c r="K40" s="114">
        <v>8758</v>
      </c>
      <c r="L40" s="423">
        <v>18301</v>
      </c>
      <c r="M40" s="424">
        <v>16496</v>
      </c>
    </row>
    <row r="41" spans="1:13" s="110" customFormat="1" ht="11.1" customHeight="1" x14ac:dyDescent="0.2">
      <c r="A41" s="422" t="s">
        <v>390</v>
      </c>
      <c r="B41" s="115">
        <v>217601</v>
      </c>
      <c r="C41" s="114">
        <v>114144</v>
      </c>
      <c r="D41" s="114">
        <v>103457</v>
      </c>
      <c r="E41" s="114">
        <v>152233</v>
      </c>
      <c r="F41" s="114">
        <v>65368</v>
      </c>
      <c r="G41" s="114">
        <v>15247</v>
      </c>
      <c r="H41" s="114">
        <v>85273</v>
      </c>
      <c r="I41" s="115">
        <v>30095</v>
      </c>
      <c r="J41" s="114">
        <v>21529</v>
      </c>
      <c r="K41" s="114">
        <v>8566</v>
      </c>
      <c r="L41" s="423">
        <v>12474</v>
      </c>
      <c r="M41" s="424">
        <v>14750</v>
      </c>
    </row>
    <row r="42" spans="1:13" ht="15" customHeight="1" x14ac:dyDescent="0.2">
      <c r="A42" s="422" t="s">
        <v>398</v>
      </c>
      <c r="B42" s="115">
        <v>217442</v>
      </c>
      <c r="C42" s="114">
        <v>114157</v>
      </c>
      <c r="D42" s="114">
        <v>103285</v>
      </c>
      <c r="E42" s="114">
        <v>151682</v>
      </c>
      <c r="F42" s="114">
        <v>65760</v>
      </c>
      <c r="G42" s="114">
        <v>14704</v>
      </c>
      <c r="H42" s="114">
        <v>85412</v>
      </c>
      <c r="I42" s="115">
        <v>29472</v>
      </c>
      <c r="J42" s="114">
        <v>21054</v>
      </c>
      <c r="K42" s="114">
        <v>8418</v>
      </c>
      <c r="L42" s="423">
        <v>15515</v>
      </c>
      <c r="M42" s="424">
        <v>16264</v>
      </c>
    </row>
    <row r="43" spans="1:13" ht="11.1" customHeight="1" x14ac:dyDescent="0.2">
      <c r="A43" s="422" t="s">
        <v>388</v>
      </c>
      <c r="B43" s="115">
        <v>220573</v>
      </c>
      <c r="C43" s="114">
        <v>116293</v>
      </c>
      <c r="D43" s="114">
        <v>104280</v>
      </c>
      <c r="E43" s="114">
        <v>153554</v>
      </c>
      <c r="F43" s="114">
        <v>67019</v>
      </c>
      <c r="G43" s="114">
        <v>14587</v>
      </c>
      <c r="H43" s="114">
        <v>86921</v>
      </c>
      <c r="I43" s="115">
        <v>30269</v>
      </c>
      <c r="J43" s="114">
        <v>21423</v>
      </c>
      <c r="K43" s="114">
        <v>8846</v>
      </c>
      <c r="L43" s="423">
        <v>18222</v>
      </c>
      <c r="M43" s="424">
        <v>15172</v>
      </c>
    </row>
    <row r="44" spans="1:13" ht="11.1" customHeight="1" x14ac:dyDescent="0.2">
      <c r="A44" s="422" t="s">
        <v>389</v>
      </c>
      <c r="B44" s="115">
        <v>221181</v>
      </c>
      <c r="C44" s="114">
        <v>116497</v>
      </c>
      <c r="D44" s="114">
        <v>104684</v>
      </c>
      <c r="E44" s="114">
        <v>153703</v>
      </c>
      <c r="F44" s="114">
        <v>67478</v>
      </c>
      <c r="G44" s="114">
        <v>16203</v>
      </c>
      <c r="H44" s="114">
        <v>86861</v>
      </c>
      <c r="I44" s="115">
        <v>29759</v>
      </c>
      <c r="J44" s="114">
        <v>20714</v>
      </c>
      <c r="K44" s="114">
        <v>9045</v>
      </c>
      <c r="L44" s="423">
        <v>17734</v>
      </c>
      <c r="M44" s="424">
        <v>17063</v>
      </c>
    </row>
    <row r="45" spans="1:13" s="110" customFormat="1" ht="11.1" customHeight="1" x14ac:dyDescent="0.2">
      <c r="A45" s="422" t="s">
        <v>390</v>
      </c>
      <c r="B45" s="115">
        <v>218853</v>
      </c>
      <c r="C45" s="114">
        <v>114644</v>
      </c>
      <c r="D45" s="114">
        <v>104209</v>
      </c>
      <c r="E45" s="114">
        <v>151801</v>
      </c>
      <c r="F45" s="114">
        <v>67052</v>
      </c>
      <c r="G45" s="114">
        <v>16168</v>
      </c>
      <c r="H45" s="114">
        <v>86210</v>
      </c>
      <c r="I45" s="115">
        <v>29433</v>
      </c>
      <c r="J45" s="114">
        <v>20596</v>
      </c>
      <c r="K45" s="114">
        <v>8837</v>
      </c>
      <c r="L45" s="423">
        <v>12311</v>
      </c>
      <c r="M45" s="424">
        <v>14720</v>
      </c>
    </row>
    <row r="46" spans="1:13" ht="15" customHeight="1" x14ac:dyDescent="0.2">
      <c r="A46" s="422" t="s">
        <v>399</v>
      </c>
      <c r="B46" s="115">
        <v>218411</v>
      </c>
      <c r="C46" s="114">
        <v>114709</v>
      </c>
      <c r="D46" s="114">
        <v>103702</v>
      </c>
      <c r="E46" s="114">
        <v>151482</v>
      </c>
      <c r="F46" s="114">
        <v>66929</v>
      </c>
      <c r="G46" s="114">
        <v>15669</v>
      </c>
      <c r="H46" s="114">
        <v>86327</v>
      </c>
      <c r="I46" s="115">
        <v>28900</v>
      </c>
      <c r="J46" s="114">
        <v>20183</v>
      </c>
      <c r="K46" s="114">
        <v>8717</v>
      </c>
      <c r="L46" s="423">
        <v>16183</v>
      </c>
      <c r="M46" s="424">
        <v>16931</v>
      </c>
    </row>
    <row r="47" spans="1:13" ht="11.1" customHeight="1" x14ac:dyDescent="0.2">
      <c r="A47" s="422" t="s">
        <v>388</v>
      </c>
      <c r="B47" s="115">
        <v>220145</v>
      </c>
      <c r="C47" s="114">
        <v>115979</v>
      </c>
      <c r="D47" s="114">
        <v>104166</v>
      </c>
      <c r="E47" s="114">
        <v>152113</v>
      </c>
      <c r="F47" s="114">
        <v>68032</v>
      </c>
      <c r="G47" s="114">
        <v>15407</v>
      </c>
      <c r="H47" s="114">
        <v>87279</v>
      </c>
      <c r="I47" s="115">
        <v>29774</v>
      </c>
      <c r="J47" s="114">
        <v>20595</v>
      </c>
      <c r="K47" s="114">
        <v>9179</v>
      </c>
      <c r="L47" s="423">
        <v>15784</v>
      </c>
      <c r="M47" s="424">
        <v>14068</v>
      </c>
    </row>
    <row r="48" spans="1:13" ht="11.1" customHeight="1" x14ac:dyDescent="0.2">
      <c r="A48" s="422" t="s">
        <v>389</v>
      </c>
      <c r="B48" s="115">
        <v>222318</v>
      </c>
      <c r="C48" s="114">
        <v>117177</v>
      </c>
      <c r="D48" s="114">
        <v>105141</v>
      </c>
      <c r="E48" s="114">
        <v>153550</v>
      </c>
      <c r="F48" s="114">
        <v>68768</v>
      </c>
      <c r="G48" s="114">
        <v>17079</v>
      </c>
      <c r="H48" s="114">
        <v>87710</v>
      </c>
      <c r="I48" s="115">
        <v>29644</v>
      </c>
      <c r="J48" s="114">
        <v>20167</v>
      </c>
      <c r="K48" s="114">
        <v>9477</v>
      </c>
      <c r="L48" s="423">
        <v>16986</v>
      </c>
      <c r="M48" s="424">
        <v>15206</v>
      </c>
    </row>
    <row r="49" spans="1:17" s="110" customFormat="1" ht="11.1" customHeight="1" x14ac:dyDescent="0.2">
      <c r="A49" s="422" t="s">
        <v>390</v>
      </c>
      <c r="B49" s="115">
        <v>218617</v>
      </c>
      <c r="C49" s="114">
        <v>114559</v>
      </c>
      <c r="D49" s="114">
        <v>104058</v>
      </c>
      <c r="E49" s="114">
        <v>150715</v>
      </c>
      <c r="F49" s="114">
        <v>67902</v>
      </c>
      <c r="G49" s="114">
        <v>17030</v>
      </c>
      <c r="H49" s="114">
        <v>86369</v>
      </c>
      <c r="I49" s="115">
        <v>29387</v>
      </c>
      <c r="J49" s="114">
        <v>19915</v>
      </c>
      <c r="K49" s="114">
        <v>9472</v>
      </c>
      <c r="L49" s="423">
        <v>12458</v>
      </c>
      <c r="M49" s="424">
        <v>14893</v>
      </c>
    </row>
    <row r="50" spans="1:17" ht="15" customHeight="1" x14ac:dyDescent="0.2">
      <c r="A50" s="422" t="s">
        <v>400</v>
      </c>
      <c r="B50" s="143">
        <v>217334</v>
      </c>
      <c r="C50" s="144">
        <v>114066</v>
      </c>
      <c r="D50" s="144">
        <v>103268</v>
      </c>
      <c r="E50" s="144">
        <v>149537</v>
      </c>
      <c r="F50" s="144">
        <v>67797</v>
      </c>
      <c r="G50" s="144">
        <v>16557</v>
      </c>
      <c r="H50" s="144">
        <v>86094</v>
      </c>
      <c r="I50" s="143">
        <v>28222</v>
      </c>
      <c r="J50" s="144">
        <v>19084</v>
      </c>
      <c r="K50" s="144">
        <v>9138</v>
      </c>
      <c r="L50" s="426">
        <v>15965</v>
      </c>
      <c r="M50" s="427">
        <v>17354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-0.49310703215497387</v>
      </c>
      <c r="C6" s="480">
        <f>'Tabelle 3.3'!J11</f>
        <v>-2.3460207612456747</v>
      </c>
      <c r="D6" s="481">
        <f t="shared" ref="D6:E9" si="0">IF(OR(AND(B6&gt;=-50,B6&lt;=50),ISNUMBER(B6)=FALSE),B6,"")</f>
        <v>-0.49310703215497387</v>
      </c>
      <c r="E6" s="481">
        <f t="shared" si="0"/>
        <v>-2.3460207612456747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2.0817593018128191</v>
      </c>
      <c r="C7" s="480">
        <f>'Tabelle 3.1'!J23</f>
        <v>-4.2180879373564686</v>
      </c>
      <c r="D7" s="481">
        <f t="shared" si="0"/>
        <v>2.0817593018128191</v>
      </c>
      <c r="E7" s="481">
        <f>IF(OR(AND(C7&gt;=-50,C7&lt;=50),ISNUMBER(C7)=FALSE),C7,"")</f>
        <v>-4.2180879373564686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-0.49310703215497387</v>
      </c>
      <c r="C14" s="480">
        <f>'Tabelle 3.3'!J11</f>
        <v>-2.3460207612456747</v>
      </c>
      <c r="D14" s="481">
        <f>IF(OR(AND(B14&gt;=-50,B14&lt;=50),ISNUMBER(B14)=FALSE),B14,"")</f>
        <v>-0.49310703215497387</v>
      </c>
      <c r="E14" s="481">
        <f>IF(OR(AND(C14&gt;=-50,C14&lt;=50),ISNUMBER(C14)=FALSE),C14,"")</f>
        <v>-2.3460207612456747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-3.6119277614447709</v>
      </c>
      <c r="C15" s="480">
        <f>'Tabelle 3.3'!J12</f>
        <v>-0.48</v>
      </c>
      <c r="D15" s="481">
        <f t="shared" ref="D15:E45" si="3">IF(OR(AND(B15&gt;=-50,B15&lt;=50),ISNUMBER(B15)=FALSE),B15,"")</f>
        <v>-3.6119277614447709</v>
      </c>
      <c r="E15" s="481">
        <f t="shared" si="3"/>
        <v>-0.48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-1.40386920047937</v>
      </c>
      <c r="C16" s="480">
        <f>'Tabelle 3.3'!J13</f>
        <v>8.5427135678391952</v>
      </c>
      <c r="D16" s="481">
        <f t="shared" si="3"/>
        <v>-1.40386920047937</v>
      </c>
      <c r="E16" s="481">
        <f t="shared" si="3"/>
        <v>8.5427135678391952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-1.9147140909975986</v>
      </c>
      <c r="C17" s="480">
        <f>'Tabelle 3.3'!J14</f>
        <v>4.5574986751457338</v>
      </c>
      <c r="D17" s="481">
        <f t="shared" si="3"/>
        <v>-1.9147140909975986</v>
      </c>
      <c r="E17" s="481">
        <f t="shared" si="3"/>
        <v>4.5574986751457338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-2.0855614973262031</v>
      </c>
      <c r="C18" s="480">
        <f>'Tabelle 3.3'!J15</f>
        <v>4.9576783555018133</v>
      </c>
      <c r="D18" s="481">
        <f t="shared" si="3"/>
        <v>-2.0855614973262031</v>
      </c>
      <c r="E18" s="481">
        <f t="shared" si="3"/>
        <v>4.9576783555018133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-2.4430199430199431</v>
      </c>
      <c r="C19" s="480">
        <f>'Tabelle 3.3'!J16</f>
        <v>2.7638190954773871</v>
      </c>
      <c r="D19" s="481">
        <f t="shared" si="3"/>
        <v>-2.4430199430199431</v>
      </c>
      <c r="E19" s="481">
        <f t="shared" si="3"/>
        <v>2.7638190954773871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-0.97912631805465888</v>
      </c>
      <c r="C20" s="480">
        <f>'Tabelle 3.3'!J17</f>
        <v>8.7121212121212128</v>
      </c>
      <c r="D20" s="481">
        <f t="shared" si="3"/>
        <v>-0.97912631805465888</v>
      </c>
      <c r="E20" s="481">
        <f t="shared" si="3"/>
        <v>8.7121212121212128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2.4983157421962723</v>
      </c>
      <c r="C21" s="480">
        <f>'Tabelle 3.3'!J18</f>
        <v>2.5540275049115913</v>
      </c>
      <c r="D21" s="481">
        <f t="shared" si="3"/>
        <v>2.4983157421962723</v>
      </c>
      <c r="E21" s="481">
        <f t="shared" si="3"/>
        <v>2.5540275049115913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0.61633281972265019</v>
      </c>
      <c r="C22" s="480">
        <f>'Tabelle 3.3'!J19</f>
        <v>-3.8268506900878294</v>
      </c>
      <c r="D22" s="481">
        <f t="shared" si="3"/>
        <v>0.61633281972265019</v>
      </c>
      <c r="E22" s="481">
        <f t="shared" si="3"/>
        <v>-3.8268506900878294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-2.5726954011136316</v>
      </c>
      <c r="C23" s="480">
        <f>'Tabelle 3.3'!J20</f>
        <v>-3.2418952618453867</v>
      </c>
      <c r="D23" s="481">
        <f t="shared" si="3"/>
        <v>-2.5726954011136316</v>
      </c>
      <c r="E23" s="481">
        <f t="shared" si="3"/>
        <v>-3.2418952618453867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1.1991076408254322</v>
      </c>
      <c r="C24" s="480">
        <f>'Tabelle 3.3'!J21</f>
        <v>-7.3030477285796431</v>
      </c>
      <c r="D24" s="481">
        <f t="shared" si="3"/>
        <v>1.1991076408254322</v>
      </c>
      <c r="E24" s="481">
        <f t="shared" si="3"/>
        <v>-7.3030477285796431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-8.9047195013357075E-2</v>
      </c>
      <c r="C25" s="480">
        <f>'Tabelle 3.3'!J22</f>
        <v>-3.3540372670807455</v>
      </c>
      <c r="D25" s="481">
        <f t="shared" si="3"/>
        <v>-8.9047195013357075E-2</v>
      </c>
      <c r="E25" s="481">
        <f t="shared" si="3"/>
        <v>-3.3540372670807455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-5.7949479940564634</v>
      </c>
      <c r="C26" s="480">
        <f>'Tabelle 3.3'!J23</f>
        <v>-1.0309278350515463</v>
      </c>
      <c r="D26" s="481">
        <f t="shared" si="3"/>
        <v>-5.7949479940564634</v>
      </c>
      <c r="E26" s="481">
        <f t="shared" si="3"/>
        <v>-1.0309278350515463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3.1128404669260701</v>
      </c>
      <c r="C27" s="480">
        <f>'Tabelle 3.3'!J24</f>
        <v>-3.3703071672354947</v>
      </c>
      <c r="D27" s="481">
        <f t="shared" si="3"/>
        <v>3.1128404669260701</v>
      </c>
      <c r="E27" s="481">
        <f t="shared" si="3"/>
        <v>-3.3703071672354947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-7.0897655803316182</v>
      </c>
      <c r="C28" s="480">
        <f>'Tabelle 3.3'!J25</f>
        <v>2.1835443037974684</v>
      </c>
      <c r="D28" s="481">
        <f t="shared" si="3"/>
        <v>-7.0897655803316182</v>
      </c>
      <c r="E28" s="481">
        <f t="shared" si="3"/>
        <v>2.1835443037974684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-18.132276442903144</v>
      </c>
      <c r="C29" s="480">
        <f>'Tabelle 3.3'!J26</f>
        <v>-16.666666666666668</v>
      </c>
      <c r="D29" s="481">
        <f t="shared" si="3"/>
        <v>-18.132276442903144</v>
      </c>
      <c r="E29" s="481">
        <f t="shared" si="3"/>
        <v>-16.666666666666668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2.5763001763856965</v>
      </c>
      <c r="C30" s="480">
        <f>'Tabelle 3.3'!J27</f>
        <v>29.26829268292683</v>
      </c>
      <c r="D30" s="481">
        <f t="shared" si="3"/>
        <v>2.5763001763856965</v>
      </c>
      <c r="E30" s="481">
        <f t="shared" si="3"/>
        <v>29.26829268292683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4.2481020836698438</v>
      </c>
      <c r="C31" s="480">
        <f>'Tabelle 3.3'!J28</f>
        <v>-5.9011164274322168</v>
      </c>
      <c r="D31" s="481">
        <f t="shared" si="3"/>
        <v>4.2481020836698438</v>
      </c>
      <c r="E31" s="481">
        <f t="shared" si="3"/>
        <v>-5.9011164274322168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2.3627563367723856</v>
      </c>
      <c r="C32" s="480">
        <f>'Tabelle 3.3'!J29</f>
        <v>1.1823273179838207</v>
      </c>
      <c r="D32" s="481">
        <f t="shared" si="3"/>
        <v>2.3627563367723856</v>
      </c>
      <c r="E32" s="481">
        <f t="shared" si="3"/>
        <v>1.1823273179838207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-0.19609921560313759</v>
      </c>
      <c r="C33" s="480">
        <f>'Tabelle 3.3'!J30</f>
        <v>-2.4117140396210162</v>
      </c>
      <c r="D33" s="481">
        <f t="shared" si="3"/>
        <v>-0.19609921560313759</v>
      </c>
      <c r="E33" s="481">
        <f t="shared" si="3"/>
        <v>-2.4117140396210162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1.8262387538606151</v>
      </c>
      <c r="C34" s="480">
        <f>'Tabelle 3.3'!J31</f>
        <v>-11.18508655126498</v>
      </c>
      <c r="D34" s="481">
        <f t="shared" si="3"/>
        <v>1.8262387538606151</v>
      </c>
      <c r="E34" s="481">
        <f t="shared" si="3"/>
        <v>-11.18508655126498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-3.6119277614447709</v>
      </c>
      <c r="C37" s="480">
        <f>'Tabelle 3.3'!J34</f>
        <v>-0.48</v>
      </c>
      <c r="D37" s="481">
        <f t="shared" si="3"/>
        <v>-3.6119277614447709</v>
      </c>
      <c r="E37" s="481">
        <f t="shared" si="3"/>
        <v>-0.48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-0.51236983484778142</v>
      </c>
      <c r="C38" s="480">
        <f>'Tabelle 3.3'!J35</f>
        <v>3.7603105288694807</v>
      </c>
      <c r="D38" s="481">
        <f t="shared" si="3"/>
        <v>-0.51236983484778142</v>
      </c>
      <c r="E38" s="481">
        <f t="shared" si="3"/>
        <v>3.7603105288694807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-0.38867621836299487</v>
      </c>
      <c r="C39" s="480">
        <f>'Tabelle 3.3'!J36</f>
        <v>-3.4364261168384878</v>
      </c>
      <c r="D39" s="481">
        <f t="shared" si="3"/>
        <v>-0.38867621836299487</v>
      </c>
      <c r="E39" s="481">
        <f t="shared" si="3"/>
        <v>-3.4364261168384878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-0.38867621836299487</v>
      </c>
      <c r="C45" s="480">
        <f>'Tabelle 3.3'!J36</f>
        <v>-3.4364261168384878</v>
      </c>
      <c r="D45" s="481">
        <f t="shared" si="3"/>
        <v>-0.38867621836299487</v>
      </c>
      <c r="E45" s="481">
        <f t="shared" si="3"/>
        <v>-3.4364261168384878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205079</v>
      </c>
      <c r="C51" s="487">
        <v>24260</v>
      </c>
      <c r="D51" s="487">
        <v>6905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209121</v>
      </c>
      <c r="C52" s="487">
        <v>24447</v>
      </c>
      <c r="D52" s="487">
        <v>7232</v>
      </c>
      <c r="E52" s="488">
        <f t="shared" ref="E52:G70" si="11">IF($A$51=37802,IF(COUNTBLANK(B$51:B$70)&gt;0,#N/A,B52/B$51*100),IF(COUNTBLANK(B$51:B$75)&gt;0,#N/A,B52/B$51*100))</f>
        <v>101.97094778109899</v>
      </c>
      <c r="F52" s="488">
        <f t="shared" si="11"/>
        <v>100.77081615828524</v>
      </c>
      <c r="G52" s="488">
        <f t="shared" si="11"/>
        <v>104.73569876900797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210366</v>
      </c>
      <c r="C53" s="487">
        <v>24256</v>
      </c>
      <c r="D53" s="487">
        <v>7530</v>
      </c>
      <c r="E53" s="488">
        <f t="shared" si="11"/>
        <v>102.57803090516337</v>
      </c>
      <c r="F53" s="488">
        <f t="shared" si="11"/>
        <v>99.983511953833471</v>
      </c>
      <c r="G53" s="488">
        <f t="shared" si="11"/>
        <v>109.05141202027518</v>
      </c>
      <c r="H53" s="489">
        <f>IF(ISERROR(L53)=TRUE,IF(MONTH(A53)=MONTH(MAX(A$51:A$75)),A53,""),"")</f>
        <v>41883</v>
      </c>
      <c r="I53" s="488">
        <f t="shared" si="12"/>
        <v>102.57803090516337</v>
      </c>
      <c r="J53" s="488">
        <f t="shared" si="10"/>
        <v>99.983511953833471</v>
      </c>
      <c r="K53" s="488">
        <f t="shared" si="10"/>
        <v>109.05141202027518</v>
      </c>
      <c r="L53" s="488" t="e">
        <f t="shared" si="13"/>
        <v>#N/A</v>
      </c>
    </row>
    <row r="54" spans="1:14" ht="15" customHeight="1" x14ac:dyDescent="0.2">
      <c r="A54" s="490" t="s">
        <v>463</v>
      </c>
      <c r="B54" s="487">
        <v>206337</v>
      </c>
      <c r="C54" s="487">
        <v>24246</v>
      </c>
      <c r="D54" s="487">
        <v>7283</v>
      </c>
      <c r="E54" s="488">
        <f t="shared" si="11"/>
        <v>100.61342214463696</v>
      </c>
      <c r="F54" s="488">
        <f t="shared" si="11"/>
        <v>99.942291838417148</v>
      </c>
      <c r="G54" s="488">
        <f t="shared" si="11"/>
        <v>105.47429398986242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206128</v>
      </c>
      <c r="C55" s="487">
        <v>22571</v>
      </c>
      <c r="D55" s="487">
        <v>6978</v>
      </c>
      <c r="E55" s="488">
        <f t="shared" si="11"/>
        <v>100.51151019850886</v>
      </c>
      <c r="F55" s="488">
        <f t="shared" si="11"/>
        <v>93.037922506183008</v>
      </c>
      <c r="G55" s="488">
        <f t="shared" si="11"/>
        <v>101.05720492396814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209724</v>
      </c>
      <c r="C56" s="487">
        <v>22812</v>
      </c>
      <c r="D56" s="487">
        <v>7427</v>
      </c>
      <c r="E56" s="488">
        <f t="shared" si="11"/>
        <v>102.26498081227236</v>
      </c>
      <c r="F56" s="488">
        <f t="shared" si="11"/>
        <v>94.031327287716408</v>
      </c>
      <c r="G56" s="488">
        <f t="shared" si="11"/>
        <v>107.55973931933383</v>
      </c>
      <c r="H56" s="489" t="str">
        <f t="shared" si="14"/>
        <v/>
      </c>
      <c r="I56" s="488" t="str">
        <f t="shared" si="12"/>
        <v/>
      </c>
      <c r="J56" s="488" t="str">
        <f t="shared" si="10"/>
        <v/>
      </c>
      <c r="K56" s="488" t="str">
        <f t="shared" si="10"/>
        <v/>
      </c>
      <c r="L56" s="488" t="e">
        <f t="shared" si="13"/>
        <v>#N/A</v>
      </c>
    </row>
    <row r="57" spans="1:14" ht="15" customHeight="1" x14ac:dyDescent="0.2">
      <c r="A57" s="490">
        <v>42248</v>
      </c>
      <c r="B57" s="487">
        <v>211398</v>
      </c>
      <c r="C57" s="487">
        <v>22504</v>
      </c>
      <c r="D57" s="487">
        <v>7646</v>
      </c>
      <c r="E57" s="488">
        <f t="shared" si="11"/>
        <v>103.08125161523121</v>
      </c>
      <c r="F57" s="488">
        <f t="shared" si="11"/>
        <v>92.761747732893653</v>
      </c>
      <c r="G57" s="488">
        <f t="shared" si="11"/>
        <v>110.73135409123825</v>
      </c>
      <c r="H57" s="489">
        <f t="shared" si="14"/>
        <v>42248</v>
      </c>
      <c r="I57" s="488">
        <f t="shared" si="12"/>
        <v>103.08125161523121</v>
      </c>
      <c r="J57" s="488">
        <f t="shared" si="10"/>
        <v>92.761747732893653</v>
      </c>
      <c r="K57" s="488">
        <f t="shared" si="10"/>
        <v>110.73135409123825</v>
      </c>
      <c r="L57" s="488" t="e">
        <f t="shared" si="13"/>
        <v>#N/A</v>
      </c>
    </row>
    <row r="58" spans="1:14" ht="15" customHeight="1" x14ac:dyDescent="0.2">
      <c r="A58" s="490" t="s">
        <v>466</v>
      </c>
      <c r="B58" s="487">
        <v>208374</v>
      </c>
      <c r="C58" s="487">
        <v>22506</v>
      </c>
      <c r="D58" s="487">
        <v>7619</v>
      </c>
      <c r="E58" s="488">
        <f t="shared" si="11"/>
        <v>101.60669790666037</v>
      </c>
      <c r="F58" s="488">
        <f t="shared" si="11"/>
        <v>92.769991755976918</v>
      </c>
      <c r="G58" s="488">
        <f t="shared" si="11"/>
        <v>110.34033309196234</v>
      </c>
      <c r="H58" s="489" t="str">
        <f t="shared" si="14"/>
        <v/>
      </c>
      <c r="I58" s="488" t="str">
        <f t="shared" si="12"/>
        <v/>
      </c>
      <c r="J58" s="488" t="str">
        <f t="shared" si="10"/>
        <v/>
      </c>
      <c r="K58" s="488" t="str">
        <f t="shared" si="10"/>
        <v/>
      </c>
      <c r="L58" s="488" t="e">
        <f t="shared" si="13"/>
        <v>#N/A</v>
      </c>
    </row>
    <row r="59" spans="1:14" ht="15" customHeight="1" x14ac:dyDescent="0.2">
      <c r="A59" s="490" t="s">
        <v>467</v>
      </c>
      <c r="B59" s="487">
        <v>208165</v>
      </c>
      <c r="C59" s="487">
        <v>22521</v>
      </c>
      <c r="D59" s="487">
        <v>7681</v>
      </c>
      <c r="E59" s="488">
        <f t="shared" si="11"/>
        <v>101.50478596053227</v>
      </c>
      <c r="F59" s="488">
        <f t="shared" si="11"/>
        <v>92.831821929101395</v>
      </c>
      <c r="G59" s="488">
        <f t="shared" si="11"/>
        <v>111.23823316437364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211522</v>
      </c>
      <c r="C60" s="487">
        <v>22709</v>
      </c>
      <c r="D60" s="487">
        <v>7999</v>
      </c>
      <c r="E60" s="488">
        <f t="shared" si="11"/>
        <v>103.14171611915408</v>
      </c>
      <c r="F60" s="488">
        <f t="shared" si="11"/>
        <v>93.606760098928277</v>
      </c>
      <c r="G60" s="488">
        <f t="shared" si="11"/>
        <v>115.84359160028966</v>
      </c>
      <c r="H60" s="489" t="str">
        <f t="shared" si="14"/>
        <v/>
      </c>
      <c r="I60" s="488" t="str">
        <f t="shared" si="12"/>
        <v/>
      </c>
      <c r="J60" s="488" t="str">
        <f t="shared" si="10"/>
        <v/>
      </c>
      <c r="K60" s="488" t="str">
        <f t="shared" si="10"/>
        <v/>
      </c>
      <c r="L60" s="488" t="e">
        <f t="shared" si="13"/>
        <v>#N/A</v>
      </c>
    </row>
    <row r="61" spans="1:14" ht="15" customHeight="1" x14ac:dyDescent="0.2">
      <c r="A61" s="490">
        <v>42614</v>
      </c>
      <c r="B61" s="487">
        <v>214292</v>
      </c>
      <c r="C61" s="487">
        <v>22290</v>
      </c>
      <c r="D61" s="487">
        <v>8323</v>
      </c>
      <c r="E61" s="488">
        <f t="shared" si="11"/>
        <v>104.49241511807645</v>
      </c>
      <c r="F61" s="488">
        <f t="shared" si="11"/>
        <v>91.879637262984332</v>
      </c>
      <c r="G61" s="488">
        <f t="shared" si="11"/>
        <v>120.5358435916003</v>
      </c>
      <c r="H61" s="489">
        <f t="shared" si="14"/>
        <v>42614</v>
      </c>
      <c r="I61" s="488">
        <f t="shared" si="12"/>
        <v>104.49241511807645</v>
      </c>
      <c r="J61" s="488">
        <f t="shared" si="10"/>
        <v>91.879637262984332</v>
      </c>
      <c r="K61" s="488">
        <f t="shared" si="10"/>
        <v>120.5358435916003</v>
      </c>
      <c r="L61" s="488" t="e">
        <f t="shared" si="13"/>
        <v>#N/A</v>
      </c>
    </row>
    <row r="62" spans="1:14" ht="15" customHeight="1" x14ac:dyDescent="0.2">
      <c r="A62" s="490" t="s">
        <v>469</v>
      </c>
      <c r="B62" s="487">
        <v>212365</v>
      </c>
      <c r="C62" s="487">
        <v>22160</v>
      </c>
      <c r="D62" s="487">
        <v>8269</v>
      </c>
      <c r="E62" s="488">
        <f t="shared" si="11"/>
        <v>103.55277722243623</v>
      </c>
      <c r="F62" s="488">
        <f t="shared" si="11"/>
        <v>91.343775762572136</v>
      </c>
      <c r="G62" s="488">
        <f t="shared" si="11"/>
        <v>119.75380159304851</v>
      </c>
      <c r="H62" s="489" t="str">
        <f t="shared" si="14"/>
        <v/>
      </c>
      <c r="I62" s="488" t="str">
        <f t="shared" si="12"/>
        <v/>
      </c>
      <c r="J62" s="488" t="str">
        <f t="shared" si="10"/>
        <v/>
      </c>
      <c r="K62" s="488" t="str">
        <f t="shared" si="10"/>
        <v/>
      </c>
      <c r="L62" s="488" t="e">
        <f t="shared" si="13"/>
        <v>#N/A</v>
      </c>
    </row>
    <row r="63" spans="1:14" ht="15" customHeight="1" x14ac:dyDescent="0.2">
      <c r="A63" s="490" t="s">
        <v>470</v>
      </c>
      <c r="B63" s="487">
        <v>212754</v>
      </c>
      <c r="C63" s="487">
        <v>21744</v>
      </c>
      <c r="D63" s="487">
        <v>8145</v>
      </c>
      <c r="E63" s="488">
        <f t="shared" si="11"/>
        <v>103.7424602226459</v>
      </c>
      <c r="F63" s="488">
        <f t="shared" si="11"/>
        <v>89.629018961253095</v>
      </c>
      <c r="G63" s="488">
        <f t="shared" si="11"/>
        <v>117.95800144822593</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217256</v>
      </c>
      <c r="C64" s="487">
        <v>22118</v>
      </c>
      <c r="D64" s="487">
        <v>8605</v>
      </c>
      <c r="E64" s="488">
        <f t="shared" si="11"/>
        <v>105.93771180862008</v>
      </c>
      <c r="F64" s="488">
        <f t="shared" si="11"/>
        <v>91.17065127782358</v>
      </c>
      <c r="G64" s="488">
        <f t="shared" si="11"/>
        <v>124.61984069514844</v>
      </c>
      <c r="H64" s="489" t="str">
        <f t="shared" si="14"/>
        <v/>
      </c>
      <c r="I64" s="488" t="str">
        <f t="shared" si="12"/>
        <v/>
      </c>
      <c r="J64" s="488" t="str">
        <f t="shared" si="10"/>
        <v/>
      </c>
      <c r="K64" s="488" t="str">
        <f t="shared" si="10"/>
        <v/>
      </c>
      <c r="L64" s="488" t="e">
        <f t="shared" si="13"/>
        <v>#N/A</v>
      </c>
    </row>
    <row r="65" spans="1:12" ht="15" customHeight="1" x14ac:dyDescent="0.2">
      <c r="A65" s="490">
        <v>42979</v>
      </c>
      <c r="B65" s="487">
        <v>219570</v>
      </c>
      <c r="C65" s="487">
        <v>21943</v>
      </c>
      <c r="D65" s="487">
        <v>8758</v>
      </c>
      <c r="E65" s="488">
        <f t="shared" si="11"/>
        <v>107.06605747053575</v>
      </c>
      <c r="F65" s="488">
        <f t="shared" si="11"/>
        <v>90.449299258037925</v>
      </c>
      <c r="G65" s="488">
        <f t="shared" si="11"/>
        <v>126.83562635771179</v>
      </c>
      <c r="H65" s="489">
        <f t="shared" si="14"/>
        <v>42979</v>
      </c>
      <c r="I65" s="488">
        <f t="shared" si="12"/>
        <v>107.06605747053575</v>
      </c>
      <c r="J65" s="488">
        <f t="shared" si="10"/>
        <v>90.449299258037925</v>
      </c>
      <c r="K65" s="488">
        <f t="shared" si="10"/>
        <v>126.83562635771179</v>
      </c>
      <c r="L65" s="488" t="e">
        <f t="shared" si="13"/>
        <v>#N/A</v>
      </c>
    </row>
    <row r="66" spans="1:12" ht="15" customHeight="1" x14ac:dyDescent="0.2">
      <c r="A66" s="490" t="s">
        <v>472</v>
      </c>
      <c r="B66" s="487">
        <v>217601</v>
      </c>
      <c r="C66" s="487">
        <v>21529</v>
      </c>
      <c r="D66" s="487">
        <v>8566</v>
      </c>
      <c r="E66" s="488">
        <f t="shared" si="11"/>
        <v>106.10593966227648</v>
      </c>
      <c r="F66" s="488">
        <f t="shared" si="11"/>
        <v>88.742786479802135</v>
      </c>
      <c r="G66" s="488">
        <f t="shared" si="11"/>
        <v>124.05503258508328</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217442</v>
      </c>
      <c r="C67" s="487">
        <v>21054</v>
      </c>
      <c r="D67" s="487">
        <v>8418</v>
      </c>
      <c r="E67" s="488">
        <f t="shared" si="11"/>
        <v>106.02840856450442</v>
      </c>
      <c r="F67" s="488">
        <f t="shared" si="11"/>
        <v>86.784830997526797</v>
      </c>
      <c r="G67" s="488">
        <f t="shared" si="11"/>
        <v>121.91165821868211</v>
      </c>
      <c r="H67" s="489" t="str">
        <f t="shared" si="14"/>
        <v/>
      </c>
      <c r="I67" s="488" t="str">
        <f t="shared" si="12"/>
        <v/>
      </c>
      <c r="J67" s="488" t="str">
        <f t="shared" si="12"/>
        <v/>
      </c>
      <c r="K67" s="488" t="str">
        <f t="shared" si="12"/>
        <v/>
      </c>
      <c r="L67" s="488" t="e">
        <f t="shared" si="13"/>
        <v>#N/A</v>
      </c>
    </row>
    <row r="68" spans="1:12" ht="15" customHeight="1" x14ac:dyDescent="0.2">
      <c r="A68" s="490" t="s">
        <v>474</v>
      </c>
      <c r="B68" s="487">
        <v>220573</v>
      </c>
      <c r="C68" s="487">
        <v>21423</v>
      </c>
      <c r="D68" s="487">
        <v>8846</v>
      </c>
      <c r="E68" s="488">
        <f t="shared" si="11"/>
        <v>107.55513728855711</v>
      </c>
      <c r="F68" s="488">
        <f t="shared" si="11"/>
        <v>88.305853256389128</v>
      </c>
      <c r="G68" s="488">
        <f t="shared" si="11"/>
        <v>128.11006517016654</v>
      </c>
      <c r="H68" s="489" t="str">
        <f t="shared" si="14"/>
        <v/>
      </c>
      <c r="I68" s="488" t="str">
        <f t="shared" si="12"/>
        <v/>
      </c>
      <c r="J68" s="488" t="str">
        <f t="shared" si="12"/>
        <v/>
      </c>
      <c r="K68" s="488" t="str">
        <f t="shared" si="12"/>
        <v/>
      </c>
      <c r="L68" s="488" t="e">
        <f t="shared" si="13"/>
        <v>#N/A</v>
      </c>
    </row>
    <row r="69" spans="1:12" ht="15" customHeight="1" x14ac:dyDescent="0.2">
      <c r="A69" s="490">
        <v>43344</v>
      </c>
      <c r="B69" s="487">
        <v>221181</v>
      </c>
      <c r="C69" s="487">
        <v>20714</v>
      </c>
      <c r="D69" s="487">
        <v>9045</v>
      </c>
      <c r="E69" s="488">
        <f t="shared" si="11"/>
        <v>107.85160840456605</v>
      </c>
      <c r="F69" s="488">
        <f t="shared" si="11"/>
        <v>85.383347073371809</v>
      </c>
      <c r="G69" s="488">
        <f t="shared" si="11"/>
        <v>130.99203475742215</v>
      </c>
      <c r="H69" s="489">
        <f t="shared" si="14"/>
        <v>43344</v>
      </c>
      <c r="I69" s="488">
        <f t="shared" si="12"/>
        <v>107.85160840456605</v>
      </c>
      <c r="J69" s="488">
        <f t="shared" si="12"/>
        <v>85.383347073371809</v>
      </c>
      <c r="K69" s="488">
        <f t="shared" si="12"/>
        <v>130.99203475742215</v>
      </c>
      <c r="L69" s="488" t="e">
        <f t="shared" si="13"/>
        <v>#N/A</v>
      </c>
    </row>
    <row r="70" spans="1:12" ht="15" customHeight="1" x14ac:dyDescent="0.2">
      <c r="A70" s="490" t="s">
        <v>475</v>
      </c>
      <c r="B70" s="487">
        <v>218853</v>
      </c>
      <c r="C70" s="487">
        <v>20596</v>
      </c>
      <c r="D70" s="487">
        <v>8837</v>
      </c>
      <c r="E70" s="488">
        <f t="shared" si="11"/>
        <v>106.71643610511072</v>
      </c>
      <c r="F70" s="488">
        <f t="shared" si="11"/>
        <v>84.896949711459186</v>
      </c>
      <c r="G70" s="488">
        <f t="shared" si="11"/>
        <v>127.97972483707458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218411</v>
      </c>
      <c r="C71" s="487">
        <v>20183</v>
      </c>
      <c r="D71" s="487">
        <v>8717</v>
      </c>
      <c r="E71" s="491">
        <f t="shared" ref="E71:G75" si="15">IF($A$51=37802,IF(COUNTBLANK(B$51:B$70)&gt;0,#N/A,IF(ISBLANK(B71)=FALSE,B71/B$51*100,#N/A)),IF(COUNTBLANK(B$51:B$75)&gt;0,#N/A,B71/B$51*100))</f>
        <v>106.50090940564367</v>
      </c>
      <c r="F71" s="491">
        <f t="shared" si="15"/>
        <v>83.194558944765035</v>
      </c>
      <c r="G71" s="491">
        <f t="shared" si="15"/>
        <v>126.24185372918176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220145</v>
      </c>
      <c r="C72" s="487">
        <v>20595</v>
      </c>
      <c r="D72" s="487">
        <v>9179</v>
      </c>
      <c r="E72" s="491">
        <f t="shared" si="15"/>
        <v>107.34643722662973</v>
      </c>
      <c r="F72" s="491">
        <f t="shared" si="15"/>
        <v>84.892827699917561</v>
      </c>
      <c r="G72" s="491">
        <f t="shared" si="15"/>
        <v>132.93265749456916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222318</v>
      </c>
      <c r="C73" s="487">
        <v>20167</v>
      </c>
      <c r="D73" s="487">
        <v>9477</v>
      </c>
      <c r="E73" s="491">
        <f t="shared" si="15"/>
        <v>108.40602889618147</v>
      </c>
      <c r="F73" s="491">
        <f t="shared" si="15"/>
        <v>83.128606760098933</v>
      </c>
      <c r="G73" s="491">
        <f t="shared" si="15"/>
        <v>137.24837074583635</v>
      </c>
      <c r="H73" s="492">
        <f>IF(A$51=37802,IF(ISERROR(L73)=TRUE,IF(ISBLANK(A73)=FALSE,IF(MONTH(A73)=MONTH(MAX(A$51:A$75)),A73,""),""),""),IF(ISERROR(L73)=TRUE,IF(MONTH(A73)=MONTH(MAX(A$51:A$75)),A73,""),""))</f>
        <v>43709</v>
      </c>
      <c r="I73" s="488">
        <f t="shared" si="12"/>
        <v>108.40602889618147</v>
      </c>
      <c r="J73" s="488">
        <f t="shared" si="12"/>
        <v>83.128606760098933</v>
      </c>
      <c r="K73" s="488">
        <f t="shared" si="12"/>
        <v>137.24837074583635</v>
      </c>
      <c r="L73" s="488" t="e">
        <f t="shared" si="13"/>
        <v>#N/A</v>
      </c>
    </row>
    <row r="74" spans="1:12" ht="15" customHeight="1" x14ac:dyDescent="0.2">
      <c r="A74" s="490" t="s">
        <v>478</v>
      </c>
      <c r="B74" s="487">
        <v>218617</v>
      </c>
      <c r="C74" s="487">
        <v>19915</v>
      </c>
      <c r="D74" s="487">
        <v>9472</v>
      </c>
      <c r="E74" s="491">
        <f t="shared" si="15"/>
        <v>106.6013585008704</v>
      </c>
      <c r="F74" s="491">
        <f t="shared" si="15"/>
        <v>82.089859851607585</v>
      </c>
      <c r="G74" s="491">
        <f t="shared" si="15"/>
        <v>137.17595944967417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217334</v>
      </c>
      <c r="C75" s="493">
        <v>19084</v>
      </c>
      <c r="D75" s="493">
        <v>9138</v>
      </c>
      <c r="E75" s="491">
        <f t="shared" si="15"/>
        <v>105.97574593205546</v>
      </c>
      <c r="F75" s="491">
        <f t="shared" si="15"/>
        <v>78.664468260511129</v>
      </c>
      <c r="G75" s="491">
        <f t="shared" si="15"/>
        <v>132.33888486603911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108.40602889618147</v>
      </c>
      <c r="J77" s="488">
        <f>IF(J75&lt;&gt;"",J75,IF(J74&lt;&gt;"",J74,IF(J73&lt;&gt;"",J73,IF(J72&lt;&gt;"",J72,IF(J71&lt;&gt;"",J71,IF(J70&lt;&gt;"",J70,""))))))</f>
        <v>83.128606760098933</v>
      </c>
      <c r="K77" s="488">
        <f>IF(K75&lt;&gt;"",K75,IF(K74&lt;&gt;"",K74,IF(K73&lt;&gt;"",K73,IF(K72&lt;&gt;"",K72,IF(K71&lt;&gt;"",K71,IF(K70&lt;&gt;"",K70,""))))))</f>
        <v>137.24837074583635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+8,4%</v>
      </c>
      <c r="J79" s="488" t="str">
        <f>"GeB - ausschließlich: "&amp;IF(J77&gt;100,"+","")&amp;TEXT(J77-100,"0,0")&amp;"%"</f>
        <v>GeB - ausschließlich: -16,9%</v>
      </c>
      <c r="K79" s="488" t="str">
        <f>"GeB - im Nebenjob: "&amp;IF(K77&gt;100,"+","")&amp;TEXT(K77-100,"0,0")&amp;"%"</f>
        <v>GeB - im Nebenjob: +37,2%</v>
      </c>
    </row>
    <row r="81" spans="9:9" ht="15" customHeight="1" x14ac:dyDescent="0.2">
      <c r="I81" s="488" t="str">
        <f>IF(ISERROR(HLOOKUP(1,I$78:K$79,2,FALSE)),"",HLOOKUP(1,I$78:K$79,2,FALSE))</f>
        <v>GeB - im Nebenjob: +37,2%</v>
      </c>
    </row>
    <row r="82" spans="9:9" ht="15" customHeight="1" x14ac:dyDescent="0.2">
      <c r="I82" s="488" t="str">
        <f>IF(ISERROR(HLOOKUP(2,I$78:K$79,2,FALSE)),"",HLOOKUP(2,I$78:K$79,2,FALSE))</f>
        <v>SvB: +8,4%</v>
      </c>
    </row>
    <row r="83" spans="9:9" ht="15" customHeight="1" x14ac:dyDescent="0.2">
      <c r="I83" s="488" t="str">
        <f>IF(ISERROR(HLOOKUP(3,I$78:K$79,2,FALSE)),"",HLOOKUP(3,I$78:K$79,2,FALSE))</f>
        <v>GeB - ausschließlich: -16,9%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217334</v>
      </c>
      <c r="E12" s="114">
        <v>218617</v>
      </c>
      <c r="F12" s="114">
        <v>222318</v>
      </c>
      <c r="G12" s="114">
        <v>220145</v>
      </c>
      <c r="H12" s="114">
        <v>218411</v>
      </c>
      <c r="I12" s="115">
        <v>-1077</v>
      </c>
      <c r="J12" s="116">
        <v>-0.49310703215497387</v>
      </c>
      <c r="N12" s="117"/>
    </row>
    <row r="13" spans="1:15" s="110" customFormat="1" ht="13.5" customHeight="1" x14ac:dyDescent="0.2">
      <c r="A13" s="118" t="s">
        <v>105</v>
      </c>
      <c r="B13" s="119" t="s">
        <v>106</v>
      </c>
      <c r="C13" s="113">
        <v>52.484194833758181</v>
      </c>
      <c r="D13" s="114">
        <v>114066</v>
      </c>
      <c r="E13" s="114">
        <v>114559</v>
      </c>
      <c r="F13" s="114">
        <v>117177</v>
      </c>
      <c r="G13" s="114">
        <v>115979</v>
      </c>
      <c r="H13" s="114">
        <v>114709</v>
      </c>
      <c r="I13" s="115">
        <v>-643</v>
      </c>
      <c r="J13" s="116">
        <v>-0.56054886713335483</v>
      </c>
    </row>
    <row r="14" spans="1:15" s="110" customFormat="1" ht="13.5" customHeight="1" x14ac:dyDescent="0.2">
      <c r="A14" s="120"/>
      <c r="B14" s="119" t="s">
        <v>107</v>
      </c>
      <c r="C14" s="113">
        <v>47.515805166241819</v>
      </c>
      <c r="D14" s="114">
        <v>103268</v>
      </c>
      <c r="E14" s="114">
        <v>104058</v>
      </c>
      <c r="F14" s="114">
        <v>105141</v>
      </c>
      <c r="G14" s="114">
        <v>104166</v>
      </c>
      <c r="H14" s="114">
        <v>103702</v>
      </c>
      <c r="I14" s="115">
        <v>-434</v>
      </c>
      <c r="J14" s="116">
        <v>-0.41850687547009702</v>
      </c>
    </row>
    <row r="15" spans="1:15" s="110" customFormat="1" ht="13.5" customHeight="1" x14ac:dyDescent="0.2">
      <c r="A15" s="118" t="s">
        <v>105</v>
      </c>
      <c r="B15" s="121" t="s">
        <v>108</v>
      </c>
      <c r="C15" s="113">
        <v>7.6182281649442789</v>
      </c>
      <c r="D15" s="114">
        <v>16557</v>
      </c>
      <c r="E15" s="114">
        <v>17030</v>
      </c>
      <c r="F15" s="114">
        <v>17079</v>
      </c>
      <c r="G15" s="114">
        <v>15407</v>
      </c>
      <c r="H15" s="114">
        <v>15669</v>
      </c>
      <c r="I15" s="115">
        <v>888</v>
      </c>
      <c r="J15" s="116">
        <v>5.6672410492054377</v>
      </c>
    </row>
    <row r="16" spans="1:15" s="110" customFormat="1" ht="13.5" customHeight="1" x14ac:dyDescent="0.2">
      <c r="A16" s="118"/>
      <c r="B16" s="121" t="s">
        <v>109</v>
      </c>
      <c r="C16" s="113">
        <v>65.689675798540492</v>
      </c>
      <c r="D16" s="114">
        <v>142766</v>
      </c>
      <c r="E16" s="114">
        <v>143551</v>
      </c>
      <c r="F16" s="114">
        <v>146865</v>
      </c>
      <c r="G16" s="114">
        <v>147247</v>
      </c>
      <c r="H16" s="114">
        <v>146330</v>
      </c>
      <c r="I16" s="115">
        <v>-3564</v>
      </c>
      <c r="J16" s="116">
        <v>-2.4355907879450558</v>
      </c>
    </row>
    <row r="17" spans="1:10" s="110" customFormat="1" ht="13.5" customHeight="1" x14ac:dyDescent="0.2">
      <c r="A17" s="118"/>
      <c r="B17" s="121" t="s">
        <v>110</v>
      </c>
      <c r="C17" s="113">
        <v>25.723080604047226</v>
      </c>
      <c r="D17" s="114">
        <v>55905</v>
      </c>
      <c r="E17" s="114">
        <v>55892</v>
      </c>
      <c r="F17" s="114">
        <v>56351</v>
      </c>
      <c r="G17" s="114">
        <v>55527</v>
      </c>
      <c r="H17" s="114">
        <v>54548</v>
      </c>
      <c r="I17" s="115">
        <v>1357</v>
      </c>
      <c r="J17" s="116">
        <v>2.4877172398621399</v>
      </c>
    </row>
    <row r="18" spans="1:10" s="110" customFormat="1" ht="13.5" customHeight="1" x14ac:dyDescent="0.2">
      <c r="A18" s="120"/>
      <c r="B18" s="121" t="s">
        <v>111</v>
      </c>
      <c r="C18" s="113">
        <v>0.96901543246799859</v>
      </c>
      <c r="D18" s="114">
        <v>2106</v>
      </c>
      <c r="E18" s="114">
        <v>2144</v>
      </c>
      <c r="F18" s="114">
        <v>2023</v>
      </c>
      <c r="G18" s="114">
        <v>1964</v>
      </c>
      <c r="H18" s="114">
        <v>1864</v>
      </c>
      <c r="I18" s="115">
        <v>242</v>
      </c>
      <c r="J18" s="116">
        <v>12.982832618025752</v>
      </c>
    </row>
    <row r="19" spans="1:10" s="110" customFormat="1" ht="13.5" customHeight="1" x14ac:dyDescent="0.2">
      <c r="A19" s="120"/>
      <c r="B19" s="121" t="s">
        <v>112</v>
      </c>
      <c r="C19" s="113">
        <v>0.29217701786190842</v>
      </c>
      <c r="D19" s="114">
        <v>635</v>
      </c>
      <c r="E19" s="114">
        <v>624</v>
      </c>
      <c r="F19" s="114">
        <v>600</v>
      </c>
      <c r="G19" s="114">
        <v>561</v>
      </c>
      <c r="H19" s="114">
        <v>522</v>
      </c>
      <c r="I19" s="115">
        <v>113</v>
      </c>
      <c r="J19" s="116">
        <v>21.64750957854406</v>
      </c>
    </row>
    <row r="20" spans="1:10" s="110" customFormat="1" ht="13.5" customHeight="1" x14ac:dyDescent="0.2">
      <c r="A20" s="118" t="s">
        <v>113</v>
      </c>
      <c r="B20" s="122" t="s">
        <v>114</v>
      </c>
      <c r="C20" s="113">
        <v>68.805157039395581</v>
      </c>
      <c r="D20" s="114">
        <v>149537</v>
      </c>
      <c r="E20" s="114">
        <v>150715</v>
      </c>
      <c r="F20" s="114">
        <v>153550</v>
      </c>
      <c r="G20" s="114">
        <v>152113</v>
      </c>
      <c r="H20" s="114">
        <v>151482</v>
      </c>
      <c r="I20" s="115">
        <v>-1945</v>
      </c>
      <c r="J20" s="116">
        <v>-1.2839809350285842</v>
      </c>
    </row>
    <row r="21" spans="1:10" s="110" customFormat="1" ht="13.5" customHeight="1" x14ac:dyDescent="0.2">
      <c r="A21" s="120"/>
      <c r="B21" s="122" t="s">
        <v>115</v>
      </c>
      <c r="C21" s="113">
        <v>31.194842960604415</v>
      </c>
      <c r="D21" s="114">
        <v>67797</v>
      </c>
      <c r="E21" s="114">
        <v>67902</v>
      </c>
      <c r="F21" s="114">
        <v>68768</v>
      </c>
      <c r="G21" s="114">
        <v>68032</v>
      </c>
      <c r="H21" s="114">
        <v>66929</v>
      </c>
      <c r="I21" s="115">
        <v>868</v>
      </c>
      <c r="J21" s="116">
        <v>1.2968967114404817</v>
      </c>
    </row>
    <row r="22" spans="1:10" s="110" customFormat="1" ht="13.5" customHeight="1" x14ac:dyDescent="0.2">
      <c r="A22" s="118" t="s">
        <v>113</v>
      </c>
      <c r="B22" s="122" t="s">
        <v>116</v>
      </c>
      <c r="C22" s="113">
        <v>94.53790019049022</v>
      </c>
      <c r="D22" s="114">
        <v>205463</v>
      </c>
      <c r="E22" s="114">
        <v>206936</v>
      </c>
      <c r="F22" s="114">
        <v>210064</v>
      </c>
      <c r="G22" s="114">
        <v>207749</v>
      </c>
      <c r="H22" s="114">
        <v>207273</v>
      </c>
      <c r="I22" s="115">
        <v>-1810</v>
      </c>
      <c r="J22" s="116">
        <v>-0.87324446502921271</v>
      </c>
    </row>
    <row r="23" spans="1:10" s="110" customFormat="1" ht="13.5" customHeight="1" x14ac:dyDescent="0.2">
      <c r="A23" s="123"/>
      <c r="B23" s="124" t="s">
        <v>117</v>
      </c>
      <c r="C23" s="125">
        <v>5.4151674381366925</v>
      </c>
      <c r="D23" s="114">
        <v>11769</v>
      </c>
      <c r="E23" s="114">
        <v>11584</v>
      </c>
      <c r="F23" s="114">
        <v>12154</v>
      </c>
      <c r="G23" s="114">
        <v>12288</v>
      </c>
      <c r="H23" s="114">
        <v>11034</v>
      </c>
      <c r="I23" s="115">
        <v>735</v>
      </c>
      <c r="J23" s="116">
        <v>6.6612289287656337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28222</v>
      </c>
      <c r="E26" s="114">
        <v>29387</v>
      </c>
      <c r="F26" s="114">
        <v>29644</v>
      </c>
      <c r="G26" s="114">
        <v>29774</v>
      </c>
      <c r="H26" s="140">
        <v>28900</v>
      </c>
      <c r="I26" s="115">
        <v>-678</v>
      </c>
      <c r="J26" s="116">
        <v>-2.3460207612456747</v>
      </c>
    </row>
    <row r="27" spans="1:10" s="110" customFormat="1" ht="13.5" customHeight="1" x14ac:dyDescent="0.2">
      <c r="A27" s="118" t="s">
        <v>105</v>
      </c>
      <c r="B27" s="119" t="s">
        <v>106</v>
      </c>
      <c r="C27" s="113">
        <v>45.786974700588196</v>
      </c>
      <c r="D27" s="115">
        <v>12922</v>
      </c>
      <c r="E27" s="114">
        <v>13311</v>
      </c>
      <c r="F27" s="114">
        <v>13382</v>
      </c>
      <c r="G27" s="114">
        <v>13369</v>
      </c>
      <c r="H27" s="140">
        <v>13055</v>
      </c>
      <c r="I27" s="115">
        <v>-133</v>
      </c>
      <c r="J27" s="116">
        <v>-1.0187667560321716</v>
      </c>
    </row>
    <row r="28" spans="1:10" s="110" customFormat="1" ht="13.5" customHeight="1" x14ac:dyDescent="0.2">
      <c r="A28" s="120"/>
      <c r="B28" s="119" t="s">
        <v>107</v>
      </c>
      <c r="C28" s="113">
        <v>54.213025299411804</v>
      </c>
      <c r="D28" s="115">
        <v>15300</v>
      </c>
      <c r="E28" s="114">
        <v>16076</v>
      </c>
      <c r="F28" s="114">
        <v>16262</v>
      </c>
      <c r="G28" s="114">
        <v>16405</v>
      </c>
      <c r="H28" s="140">
        <v>15845</v>
      </c>
      <c r="I28" s="115">
        <v>-545</v>
      </c>
      <c r="J28" s="116">
        <v>-3.4395708425370781</v>
      </c>
    </row>
    <row r="29" spans="1:10" s="110" customFormat="1" ht="13.5" customHeight="1" x14ac:dyDescent="0.2">
      <c r="A29" s="118" t="s">
        <v>105</v>
      </c>
      <c r="B29" s="121" t="s">
        <v>108</v>
      </c>
      <c r="C29" s="113">
        <v>12.678052583091205</v>
      </c>
      <c r="D29" s="115">
        <v>3578</v>
      </c>
      <c r="E29" s="114">
        <v>3852</v>
      </c>
      <c r="F29" s="114">
        <v>3954</v>
      </c>
      <c r="G29" s="114">
        <v>4090</v>
      </c>
      <c r="H29" s="140">
        <v>3580</v>
      </c>
      <c r="I29" s="115">
        <v>-2</v>
      </c>
      <c r="J29" s="116">
        <v>-5.5865921787709494E-2</v>
      </c>
    </row>
    <row r="30" spans="1:10" s="110" customFormat="1" ht="13.5" customHeight="1" x14ac:dyDescent="0.2">
      <c r="A30" s="118"/>
      <c r="B30" s="121" t="s">
        <v>109</v>
      </c>
      <c r="C30" s="113">
        <v>38.916448161009143</v>
      </c>
      <c r="D30" s="115">
        <v>10983</v>
      </c>
      <c r="E30" s="114">
        <v>11559</v>
      </c>
      <c r="F30" s="114">
        <v>11581</v>
      </c>
      <c r="G30" s="114">
        <v>11637</v>
      </c>
      <c r="H30" s="140">
        <v>11637</v>
      </c>
      <c r="I30" s="115">
        <v>-654</v>
      </c>
      <c r="J30" s="116">
        <v>-5.6200051559680331</v>
      </c>
    </row>
    <row r="31" spans="1:10" s="110" customFormat="1" ht="13.5" customHeight="1" x14ac:dyDescent="0.2">
      <c r="A31" s="118"/>
      <c r="B31" s="121" t="s">
        <v>110</v>
      </c>
      <c r="C31" s="113">
        <v>24.10176458082347</v>
      </c>
      <c r="D31" s="115">
        <v>6802</v>
      </c>
      <c r="E31" s="114">
        <v>6914</v>
      </c>
      <c r="F31" s="114">
        <v>7074</v>
      </c>
      <c r="G31" s="114">
        <v>7159</v>
      </c>
      <c r="H31" s="140">
        <v>7153</v>
      </c>
      <c r="I31" s="115">
        <v>-351</v>
      </c>
      <c r="J31" s="116">
        <v>-4.9070320145393538</v>
      </c>
    </row>
    <row r="32" spans="1:10" s="110" customFormat="1" ht="13.5" customHeight="1" x14ac:dyDescent="0.2">
      <c r="A32" s="120"/>
      <c r="B32" s="121" t="s">
        <v>111</v>
      </c>
      <c r="C32" s="113">
        <v>24.303734675076182</v>
      </c>
      <c r="D32" s="115">
        <v>6859</v>
      </c>
      <c r="E32" s="114">
        <v>7062</v>
      </c>
      <c r="F32" s="114">
        <v>7035</v>
      </c>
      <c r="G32" s="114">
        <v>6888</v>
      </c>
      <c r="H32" s="140">
        <v>6530</v>
      </c>
      <c r="I32" s="115">
        <v>329</v>
      </c>
      <c r="J32" s="116">
        <v>5.0382848392036754</v>
      </c>
    </row>
    <row r="33" spans="1:10" s="110" customFormat="1" ht="13.5" customHeight="1" x14ac:dyDescent="0.2">
      <c r="A33" s="120"/>
      <c r="B33" s="121" t="s">
        <v>112</v>
      </c>
      <c r="C33" s="113">
        <v>3.0827014385940048</v>
      </c>
      <c r="D33" s="115">
        <v>870</v>
      </c>
      <c r="E33" s="114">
        <v>936</v>
      </c>
      <c r="F33" s="114">
        <v>925</v>
      </c>
      <c r="G33" s="114">
        <v>764</v>
      </c>
      <c r="H33" s="140">
        <v>740</v>
      </c>
      <c r="I33" s="115">
        <v>130</v>
      </c>
      <c r="J33" s="116">
        <v>17.567567567567568</v>
      </c>
    </row>
    <row r="34" spans="1:10" s="110" customFormat="1" ht="13.5" customHeight="1" x14ac:dyDescent="0.2">
      <c r="A34" s="118" t="s">
        <v>113</v>
      </c>
      <c r="B34" s="122" t="s">
        <v>116</v>
      </c>
      <c r="C34" s="113">
        <v>95.623981291191271</v>
      </c>
      <c r="D34" s="115">
        <v>26987</v>
      </c>
      <c r="E34" s="114">
        <v>28121</v>
      </c>
      <c r="F34" s="114">
        <v>28401</v>
      </c>
      <c r="G34" s="114">
        <v>28586</v>
      </c>
      <c r="H34" s="140">
        <v>27750</v>
      </c>
      <c r="I34" s="115">
        <v>-763</v>
      </c>
      <c r="J34" s="116">
        <v>-2.7495495495495494</v>
      </c>
    </row>
    <row r="35" spans="1:10" s="110" customFormat="1" ht="13.5" customHeight="1" x14ac:dyDescent="0.2">
      <c r="A35" s="118"/>
      <c r="B35" s="119" t="s">
        <v>117</v>
      </c>
      <c r="C35" s="113">
        <v>4.2768053291758203</v>
      </c>
      <c r="D35" s="115">
        <v>1207</v>
      </c>
      <c r="E35" s="114">
        <v>1240</v>
      </c>
      <c r="F35" s="114">
        <v>1218</v>
      </c>
      <c r="G35" s="114">
        <v>1158</v>
      </c>
      <c r="H35" s="140">
        <v>1122</v>
      </c>
      <c r="I35" s="115">
        <v>85</v>
      </c>
      <c r="J35" s="116">
        <v>7.5757575757575761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19084</v>
      </c>
      <c r="E37" s="114">
        <v>19915</v>
      </c>
      <c r="F37" s="114">
        <v>20167</v>
      </c>
      <c r="G37" s="114">
        <v>20595</v>
      </c>
      <c r="H37" s="140">
        <v>20183</v>
      </c>
      <c r="I37" s="115">
        <v>-1099</v>
      </c>
      <c r="J37" s="116">
        <v>-5.445176633800723</v>
      </c>
    </row>
    <row r="38" spans="1:10" s="110" customFormat="1" ht="13.5" customHeight="1" x14ac:dyDescent="0.2">
      <c r="A38" s="118" t="s">
        <v>105</v>
      </c>
      <c r="B38" s="119" t="s">
        <v>106</v>
      </c>
      <c r="C38" s="113">
        <v>47.044644728568436</v>
      </c>
      <c r="D38" s="115">
        <v>8978</v>
      </c>
      <c r="E38" s="114">
        <v>9276</v>
      </c>
      <c r="F38" s="114">
        <v>9350</v>
      </c>
      <c r="G38" s="114">
        <v>9535</v>
      </c>
      <c r="H38" s="140">
        <v>9398</v>
      </c>
      <c r="I38" s="115">
        <v>-420</v>
      </c>
      <c r="J38" s="116">
        <v>-4.4690359650989571</v>
      </c>
    </row>
    <row r="39" spans="1:10" s="110" customFormat="1" ht="13.5" customHeight="1" x14ac:dyDescent="0.2">
      <c r="A39" s="120"/>
      <c r="B39" s="119" t="s">
        <v>107</v>
      </c>
      <c r="C39" s="113">
        <v>52.955355271431564</v>
      </c>
      <c r="D39" s="115">
        <v>10106</v>
      </c>
      <c r="E39" s="114">
        <v>10639</v>
      </c>
      <c r="F39" s="114">
        <v>10817</v>
      </c>
      <c r="G39" s="114">
        <v>11060</v>
      </c>
      <c r="H39" s="140">
        <v>10785</v>
      </c>
      <c r="I39" s="115">
        <v>-679</v>
      </c>
      <c r="J39" s="116">
        <v>-6.2957811775614276</v>
      </c>
    </row>
    <row r="40" spans="1:10" s="110" customFormat="1" ht="13.5" customHeight="1" x14ac:dyDescent="0.2">
      <c r="A40" s="118" t="s">
        <v>105</v>
      </c>
      <c r="B40" s="121" t="s">
        <v>108</v>
      </c>
      <c r="C40" s="113">
        <v>14.394256969188849</v>
      </c>
      <c r="D40" s="115">
        <v>2747</v>
      </c>
      <c r="E40" s="114">
        <v>2940</v>
      </c>
      <c r="F40" s="114">
        <v>3052</v>
      </c>
      <c r="G40" s="114">
        <v>3305</v>
      </c>
      <c r="H40" s="140">
        <v>2872</v>
      </c>
      <c r="I40" s="115">
        <v>-125</v>
      </c>
      <c r="J40" s="116">
        <v>-4.3523676880222837</v>
      </c>
    </row>
    <row r="41" spans="1:10" s="110" customFormat="1" ht="13.5" customHeight="1" x14ac:dyDescent="0.2">
      <c r="A41" s="118"/>
      <c r="B41" s="121" t="s">
        <v>109</v>
      </c>
      <c r="C41" s="113">
        <v>24.449800880318591</v>
      </c>
      <c r="D41" s="115">
        <v>4666</v>
      </c>
      <c r="E41" s="114">
        <v>5007</v>
      </c>
      <c r="F41" s="114">
        <v>5028</v>
      </c>
      <c r="G41" s="114">
        <v>5224</v>
      </c>
      <c r="H41" s="140">
        <v>5502</v>
      </c>
      <c r="I41" s="115">
        <v>-836</v>
      </c>
      <c r="J41" s="116">
        <v>-15.194474736459469</v>
      </c>
    </row>
    <row r="42" spans="1:10" s="110" customFormat="1" ht="13.5" customHeight="1" x14ac:dyDescent="0.2">
      <c r="A42" s="118"/>
      <c r="B42" s="121" t="s">
        <v>110</v>
      </c>
      <c r="C42" s="113">
        <v>25.906518549570322</v>
      </c>
      <c r="D42" s="115">
        <v>4944</v>
      </c>
      <c r="E42" s="114">
        <v>5030</v>
      </c>
      <c r="F42" s="114">
        <v>5180</v>
      </c>
      <c r="G42" s="114">
        <v>5301</v>
      </c>
      <c r="H42" s="140">
        <v>5386</v>
      </c>
      <c r="I42" s="115">
        <v>-442</v>
      </c>
      <c r="J42" s="116">
        <v>-8.2064611956925368</v>
      </c>
    </row>
    <row r="43" spans="1:10" s="110" customFormat="1" ht="13.5" customHeight="1" x14ac:dyDescent="0.2">
      <c r="A43" s="120"/>
      <c r="B43" s="121" t="s">
        <v>111</v>
      </c>
      <c r="C43" s="113">
        <v>35.249423600922242</v>
      </c>
      <c r="D43" s="115">
        <v>6727</v>
      </c>
      <c r="E43" s="114">
        <v>6938</v>
      </c>
      <c r="F43" s="114">
        <v>6907</v>
      </c>
      <c r="G43" s="114">
        <v>6765</v>
      </c>
      <c r="H43" s="140">
        <v>6423</v>
      </c>
      <c r="I43" s="115">
        <v>304</v>
      </c>
      <c r="J43" s="116">
        <v>4.7329908142612487</v>
      </c>
    </row>
    <row r="44" spans="1:10" s="110" customFormat="1" ht="13.5" customHeight="1" x14ac:dyDescent="0.2">
      <c r="A44" s="120"/>
      <c r="B44" s="121" t="s">
        <v>112</v>
      </c>
      <c r="C44" s="113">
        <v>4.3334730664430934</v>
      </c>
      <c r="D44" s="115">
        <v>827</v>
      </c>
      <c r="E44" s="114">
        <v>902</v>
      </c>
      <c r="F44" s="114">
        <v>889</v>
      </c>
      <c r="G44" s="114">
        <v>735</v>
      </c>
      <c r="H44" s="140">
        <v>719</v>
      </c>
      <c r="I44" s="115">
        <v>108</v>
      </c>
      <c r="J44" s="116">
        <v>15.020862308762169</v>
      </c>
    </row>
    <row r="45" spans="1:10" s="110" customFormat="1" ht="13.5" customHeight="1" x14ac:dyDescent="0.2">
      <c r="A45" s="118" t="s">
        <v>113</v>
      </c>
      <c r="B45" s="122" t="s">
        <v>116</v>
      </c>
      <c r="C45" s="113">
        <v>95.367847411444146</v>
      </c>
      <c r="D45" s="115">
        <v>18200</v>
      </c>
      <c r="E45" s="114">
        <v>18994</v>
      </c>
      <c r="F45" s="114">
        <v>19234</v>
      </c>
      <c r="G45" s="114">
        <v>19701</v>
      </c>
      <c r="H45" s="140">
        <v>19309</v>
      </c>
      <c r="I45" s="115">
        <v>-1109</v>
      </c>
      <c r="J45" s="116">
        <v>-5.7434357035579264</v>
      </c>
    </row>
    <row r="46" spans="1:10" s="110" customFormat="1" ht="13.5" customHeight="1" x14ac:dyDescent="0.2">
      <c r="A46" s="118"/>
      <c r="B46" s="119" t="s">
        <v>117</v>
      </c>
      <c r="C46" s="113">
        <v>4.4854328233074829</v>
      </c>
      <c r="D46" s="115">
        <v>856</v>
      </c>
      <c r="E46" s="114">
        <v>895</v>
      </c>
      <c r="F46" s="114">
        <v>909</v>
      </c>
      <c r="G46" s="114">
        <v>865</v>
      </c>
      <c r="H46" s="140">
        <v>846</v>
      </c>
      <c r="I46" s="115">
        <v>10</v>
      </c>
      <c r="J46" s="116">
        <v>1.1820330969267139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9138</v>
      </c>
      <c r="E48" s="114">
        <v>9472</v>
      </c>
      <c r="F48" s="114">
        <v>9477</v>
      </c>
      <c r="G48" s="114">
        <v>9179</v>
      </c>
      <c r="H48" s="140">
        <v>8717</v>
      </c>
      <c r="I48" s="115">
        <v>421</v>
      </c>
      <c r="J48" s="116">
        <v>4.8296432258804636</v>
      </c>
    </row>
    <row r="49" spans="1:12" s="110" customFormat="1" ht="13.5" customHeight="1" x14ac:dyDescent="0.2">
      <c r="A49" s="118" t="s">
        <v>105</v>
      </c>
      <c r="B49" s="119" t="s">
        <v>106</v>
      </c>
      <c r="C49" s="113">
        <v>43.160428977894504</v>
      </c>
      <c r="D49" s="115">
        <v>3944</v>
      </c>
      <c r="E49" s="114">
        <v>4035</v>
      </c>
      <c r="F49" s="114">
        <v>4032</v>
      </c>
      <c r="G49" s="114">
        <v>3834</v>
      </c>
      <c r="H49" s="140">
        <v>3657</v>
      </c>
      <c r="I49" s="115">
        <v>287</v>
      </c>
      <c r="J49" s="116">
        <v>7.8479628110473065</v>
      </c>
    </row>
    <row r="50" spans="1:12" s="110" customFormat="1" ht="13.5" customHeight="1" x14ac:dyDescent="0.2">
      <c r="A50" s="120"/>
      <c r="B50" s="119" t="s">
        <v>107</v>
      </c>
      <c r="C50" s="113">
        <v>56.839571022105496</v>
      </c>
      <c r="D50" s="115">
        <v>5194</v>
      </c>
      <c r="E50" s="114">
        <v>5437</v>
      </c>
      <c r="F50" s="114">
        <v>5445</v>
      </c>
      <c r="G50" s="114">
        <v>5345</v>
      </c>
      <c r="H50" s="140">
        <v>5060</v>
      </c>
      <c r="I50" s="115">
        <v>134</v>
      </c>
      <c r="J50" s="116">
        <v>2.6482213438735176</v>
      </c>
    </row>
    <row r="51" spans="1:12" s="110" customFormat="1" ht="13.5" customHeight="1" x14ac:dyDescent="0.2">
      <c r="A51" s="118" t="s">
        <v>105</v>
      </c>
      <c r="B51" s="121" t="s">
        <v>108</v>
      </c>
      <c r="C51" s="113">
        <v>9.0938936309914649</v>
      </c>
      <c r="D51" s="115">
        <v>831</v>
      </c>
      <c r="E51" s="114">
        <v>912</v>
      </c>
      <c r="F51" s="114">
        <v>902</v>
      </c>
      <c r="G51" s="114">
        <v>785</v>
      </c>
      <c r="H51" s="140">
        <v>708</v>
      </c>
      <c r="I51" s="115">
        <v>123</v>
      </c>
      <c r="J51" s="116">
        <v>17.372881355932204</v>
      </c>
    </row>
    <row r="52" spans="1:12" s="110" customFormat="1" ht="13.5" customHeight="1" x14ac:dyDescent="0.2">
      <c r="A52" s="118"/>
      <c r="B52" s="121" t="s">
        <v>109</v>
      </c>
      <c r="C52" s="113">
        <v>69.12891223462465</v>
      </c>
      <c r="D52" s="115">
        <v>6317</v>
      </c>
      <c r="E52" s="114">
        <v>6552</v>
      </c>
      <c r="F52" s="114">
        <v>6553</v>
      </c>
      <c r="G52" s="114">
        <v>6413</v>
      </c>
      <c r="H52" s="140">
        <v>6135</v>
      </c>
      <c r="I52" s="115">
        <v>182</v>
      </c>
      <c r="J52" s="116">
        <v>2.9665851670741645</v>
      </c>
    </row>
    <row r="53" spans="1:12" s="110" customFormat="1" ht="13.5" customHeight="1" x14ac:dyDescent="0.2">
      <c r="A53" s="118"/>
      <c r="B53" s="121" t="s">
        <v>110</v>
      </c>
      <c r="C53" s="113">
        <v>20.332676734515211</v>
      </c>
      <c r="D53" s="115">
        <v>1858</v>
      </c>
      <c r="E53" s="114">
        <v>1884</v>
      </c>
      <c r="F53" s="114">
        <v>1894</v>
      </c>
      <c r="G53" s="114">
        <v>1858</v>
      </c>
      <c r="H53" s="140">
        <v>1767</v>
      </c>
      <c r="I53" s="115">
        <v>91</v>
      </c>
      <c r="J53" s="116">
        <v>5.149971703452179</v>
      </c>
    </row>
    <row r="54" spans="1:12" s="110" customFormat="1" ht="13.5" customHeight="1" x14ac:dyDescent="0.2">
      <c r="A54" s="120"/>
      <c r="B54" s="121" t="s">
        <v>111</v>
      </c>
      <c r="C54" s="113">
        <v>1.4445173998686802</v>
      </c>
      <c r="D54" s="115">
        <v>132</v>
      </c>
      <c r="E54" s="114">
        <v>124</v>
      </c>
      <c r="F54" s="114">
        <v>128</v>
      </c>
      <c r="G54" s="114">
        <v>123</v>
      </c>
      <c r="H54" s="140">
        <v>107</v>
      </c>
      <c r="I54" s="115">
        <v>25</v>
      </c>
      <c r="J54" s="116">
        <v>23.364485981308412</v>
      </c>
    </row>
    <row r="55" spans="1:12" s="110" customFormat="1" ht="13.5" customHeight="1" x14ac:dyDescent="0.2">
      <c r="A55" s="120"/>
      <c r="B55" s="121" t="s">
        <v>112</v>
      </c>
      <c r="C55" s="113">
        <v>0.47056248632085795</v>
      </c>
      <c r="D55" s="115">
        <v>43</v>
      </c>
      <c r="E55" s="114">
        <v>34</v>
      </c>
      <c r="F55" s="114">
        <v>36</v>
      </c>
      <c r="G55" s="114">
        <v>29</v>
      </c>
      <c r="H55" s="140">
        <v>21</v>
      </c>
      <c r="I55" s="115">
        <v>22</v>
      </c>
      <c r="J55" s="116">
        <v>104.76190476190476</v>
      </c>
    </row>
    <row r="56" spans="1:12" s="110" customFormat="1" ht="13.5" customHeight="1" x14ac:dyDescent="0.2">
      <c r="A56" s="118" t="s">
        <v>113</v>
      </c>
      <c r="B56" s="122" t="s">
        <v>116</v>
      </c>
      <c r="C56" s="113">
        <v>96.158896913985558</v>
      </c>
      <c r="D56" s="115">
        <v>8787</v>
      </c>
      <c r="E56" s="114">
        <v>9127</v>
      </c>
      <c r="F56" s="114">
        <v>9167</v>
      </c>
      <c r="G56" s="114">
        <v>8885</v>
      </c>
      <c r="H56" s="140">
        <v>8441</v>
      </c>
      <c r="I56" s="115">
        <v>346</v>
      </c>
      <c r="J56" s="116">
        <v>4.0990403980571024</v>
      </c>
    </row>
    <row r="57" spans="1:12" s="110" customFormat="1" ht="13.5" customHeight="1" x14ac:dyDescent="0.2">
      <c r="A57" s="142"/>
      <c r="B57" s="124" t="s">
        <v>117</v>
      </c>
      <c r="C57" s="125">
        <v>3.8411030860144453</v>
      </c>
      <c r="D57" s="143">
        <v>351</v>
      </c>
      <c r="E57" s="144">
        <v>345</v>
      </c>
      <c r="F57" s="144">
        <v>309</v>
      </c>
      <c r="G57" s="144">
        <v>293</v>
      </c>
      <c r="H57" s="145">
        <v>276</v>
      </c>
      <c r="I57" s="143">
        <v>75</v>
      </c>
      <c r="J57" s="146">
        <v>27.173913043478262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217334</v>
      </c>
      <c r="E12" s="236">
        <v>218617</v>
      </c>
      <c r="F12" s="114">
        <v>222318</v>
      </c>
      <c r="G12" s="114">
        <v>220145</v>
      </c>
      <c r="H12" s="140">
        <v>218411</v>
      </c>
      <c r="I12" s="115">
        <v>-1077</v>
      </c>
      <c r="J12" s="116">
        <v>-0.49310703215497387</v>
      </c>
    </row>
    <row r="13" spans="1:15" s="110" customFormat="1" ht="12" customHeight="1" x14ac:dyDescent="0.2">
      <c r="A13" s="118" t="s">
        <v>105</v>
      </c>
      <c r="B13" s="119" t="s">
        <v>106</v>
      </c>
      <c r="C13" s="113">
        <v>52.484194833758181</v>
      </c>
      <c r="D13" s="115">
        <v>114066</v>
      </c>
      <c r="E13" s="114">
        <v>114559</v>
      </c>
      <c r="F13" s="114">
        <v>117177</v>
      </c>
      <c r="G13" s="114">
        <v>115979</v>
      </c>
      <c r="H13" s="140">
        <v>114709</v>
      </c>
      <c r="I13" s="115">
        <v>-643</v>
      </c>
      <c r="J13" s="116">
        <v>-0.56054886713335483</v>
      </c>
    </row>
    <row r="14" spans="1:15" s="110" customFormat="1" ht="12" customHeight="1" x14ac:dyDescent="0.2">
      <c r="A14" s="118"/>
      <c r="B14" s="119" t="s">
        <v>107</v>
      </c>
      <c r="C14" s="113">
        <v>47.515805166241819</v>
      </c>
      <c r="D14" s="115">
        <v>103268</v>
      </c>
      <c r="E14" s="114">
        <v>104058</v>
      </c>
      <c r="F14" s="114">
        <v>105141</v>
      </c>
      <c r="G14" s="114">
        <v>104166</v>
      </c>
      <c r="H14" s="140">
        <v>103702</v>
      </c>
      <c r="I14" s="115">
        <v>-434</v>
      </c>
      <c r="J14" s="116">
        <v>-0.41850687547009702</v>
      </c>
    </row>
    <row r="15" spans="1:15" s="110" customFormat="1" ht="12" customHeight="1" x14ac:dyDescent="0.2">
      <c r="A15" s="118" t="s">
        <v>105</v>
      </c>
      <c r="B15" s="121" t="s">
        <v>108</v>
      </c>
      <c r="C15" s="113">
        <v>7.6182281649442789</v>
      </c>
      <c r="D15" s="115">
        <v>16557</v>
      </c>
      <c r="E15" s="114">
        <v>17030</v>
      </c>
      <c r="F15" s="114">
        <v>17079</v>
      </c>
      <c r="G15" s="114">
        <v>15407</v>
      </c>
      <c r="H15" s="140">
        <v>15669</v>
      </c>
      <c r="I15" s="115">
        <v>888</v>
      </c>
      <c r="J15" s="116">
        <v>5.6672410492054377</v>
      </c>
    </row>
    <row r="16" spans="1:15" s="110" customFormat="1" ht="12" customHeight="1" x14ac:dyDescent="0.2">
      <c r="A16" s="118"/>
      <c r="B16" s="121" t="s">
        <v>109</v>
      </c>
      <c r="C16" s="113">
        <v>65.689675798540492</v>
      </c>
      <c r="D16" s="115">
        <v>142766</v>
      </c>
      <c r="E16" s="114">
        <v>143551</v>
      </c>
      <c r="F16" s="114">
        <v>146865</v>
      </c>
      <c r="G16" s="114">
        <v>147247</v>
      </c>
      <c r="H16" s="140">
        <v>146330</v>
      </c>
      <c r="I16" s="115">
        <v>-3564</v>
      </c>
      <c r="J16" s="116">
        <v>-2.4355907879450558</v>
      </c>
    </row>
    <row r="17" spans="1:10" s="110" customFormat="1" ht="12" customHeight="1" x14ac:dyDescent="0.2">
      <c r="A17" s="118"/>
      <c r="B17" s="121" t="s">
        <v>110</v>
      </c>
      <c r="C17" s="113">
        <v>25.723080604047226</v>
      </c>
      <c r="D17" s="115">
        <v>55905</v>
      </c>
      <c r="E17" s="114">
        <v>55892</v>
      </c>
      <c r="F17" s="114">
        <v>56351</v>
      </c>
      <c r="G17" s="114">
        <v>55527</v>
      </c>
      <c r="H17" s="140">
        <v>54548</v>
      </c>
      <c r="I17" s="115">
        <v>1357</v>
      </c>
      <c r="J17" s="116">
        <v>2.4877172398621399</v>
      </c>
    </row>
    <row r="18" spans="1:10" s="110" customFormat="1" ht="12" customHeight="1" x14ac:dyDescent="0.2">
      <c r="A18" s="120"/>
      <c r="B18" s="121" t="s">
        <v>111</v>
      </c>
      <c r="C18" s="113">
        <v>0.96901543246799859</v>
      </c>
      <c r="D18" s="115">
        <v>2106</v>
      </c>
      <c r="E18" s="114">
        <v>2144</v>
      </c>
      <c r="F18" s="114">
        <v>2023</v>
      </c>
      <c r="G18" s="114">
        <v>1964</v>
      </c>
      <c r="H18" s="140">
        <v>1864</v>
      </c>
      <c r="I18" s="115">
        <v>242</v>
      </c>
      <c r="J18" s="116">
        <v>12.982832618025752</v>
      </c>
    </row>
    <row r="19" spans="1:10" s="110" customFormat="1" ht="12" customHeight="1" x14ac:dyDescent="0.2">
      <c r="A19" s="120"/>
      <c r="B19" s="121" t="s">
        <v>112</v>
      </c>
      <c r="C19" s="113">
        <v>0.29217701786190842</v>
      </c>
      <c r="D19" s="115">
        <v>635</v>
      </c>
      <c r="E19" s="114">
        <v>624</v>
      </c>
      <c r="F19" s="114">
        <v>600</v>
      </c>
      <c r="G19" s="114">
        <v>561</v>
      </c>
      <c r="H19" s="140">
        <v>522</v>
      </c>
      <c r="I19" s="115">
        <v>113</v>
      </c>
      <c r="J19" s="116">
        <v>21.64750957854406</v>
      </c>
    </row>
    <row r="20" spans="1:10" s="110" customFormat="1" ht="12" customHeight="1" x14ac:dyDescent="0.2">
      <c r="A20" s="118" t="s">
        <v>113</v>
      </c>
      <c r="B20" s="119" t="s">
        <v>181</v>
      </c>
      <c r="C20" s="113">
        <v>68.805157039395581</v>
      </c>
      <c r="D20" s="115">
        <v>149537</v>
      </c>
      <c r="E20" s="114">
        <v>150715</v>
      </c>
      <c r="F20" s="114">
        <v>153550</v>
      </c>
      <c r="G20" s="114">
        <v>152113</v>
      </c>
      <c r="H20" s="140">
        <v>151482</v>
      </c>
      <c r="I20" s="115">
        <v>-1945</v>
      </c>
      <c r="J20" s="116">
        <v>-1.2839809350285842</v>
      </c>
    </row>
    <row r="21" spans="1:10" s="110" customFormat="1" ht="12" customHeight="1" x14ac:dyDescent="0.2">
      <c r="A21" s="118"/>
      <c r="B21" s="119" t="s">
        <v>182</v>
      </c>
      <c r="C21" s="113">
        <v>31.194842960604415</v>
      </c>
      <c r="D21" s="115">
        <v>67797</v>
      </c>
      <c r="E21" s="114">
        <v>67902</v>
      </c>
      <c r="F21" s="114">
        <v>68768</v>
      </c>
      <c r="G21" s="114">
        <v>68032</v>
      </c>
      <c r="H21" s="140">
        <v>66929</v>
      </c>
      <c r="I21" s="115">
        <v>868</v>
      </c>
      <c r="J21" s="116">
        <v>1.2968967114404817</v>
      </c>
    </row>
    <row r="22" spans="1:10" s="110" customFormat="1" ht="12" customHeight="1" x14ac:dyDescent="0.2">
      <c r="A22" s="118" t="s">
        <v>113</v>
      </c>
      <c r="B22" s="119" t="s">
        <v>116</v>
      </c>
      <c r="C22" s="113">
        <v>94.53790019049022</v>
      </c>
      <c r="D22" s="115">
        <v>205463</v>
      </c>
      <c r="E22" s="114">
        <v>206936</v>
      </c>
      <c r="F22" s="114">
        <v>210064</v>
      </c>
      <c r="G22" s="114">
        <v>207749</v>
      </c>
      <c r="H22" s="140">
        <v>207273</v>
      </c>
      <c r="I22" s="115">
        <v>-1810</v>
      </c>
      <c r="J22" s="116">
        <v>-0.87324446502921271</v>
      </c>
    </row>
    <row r="23" spans="1:10" s="110" customFormat="1" ht="12" customHeight="1" x14ac:dyDescent="0.2">
      <c r="A23" s="118"/>
      <c r="B23" s="119" t="s">
        <v>117</v>
      </c>
      <c r="C23" s="113">
        <v>5.4151674381366925</v>
      </c>
      <c r="D23" s="115">
        <v>11769</v>
      </c>
      <c r="E23" s="114">
        <v>11584</v>
      </c>
      <c r="F23" s="114">
        <v>12154</v>
      </c>
      <c r="G23" s="114">
        <v>12288</v>
      </c>
      <c r="H23" s="140">
        <v>11034</v>
      </c>
      <c r="I23" s="115">
        <v>735</v>
      </c>
      <c r="J23" s="116">
        <v>6.6612289287656337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2414449</v>
      </c>
      <c r="E25" s="236">
        <v>2417263</v>
      </c>
      <c r="F25" s="236">
        <v>2416375</v>
      </c>
      <c r="G25" s="236">
        <v>2382076</v>
      </c>
      <c r="H25" s="241">
        <v>2365211</v>
      </c>
      <c r="I25" s="235">
        <v>49238</v>
      </c>
      <c r="J25" s="116">
        <v>2.0817593018128191</v>
      </c>
    </row>
    <row r="26" spans="1:10" s="110" customFormat="1" ht="12" customHeight="1" x14ac:dyDescent="0.2">
      <c r="A26" s="118" t="s">
        <v>105</v>
      </c>
      <c r="B26" s="119" t="s">
        <v>106</v>
      </c>
      <c r="C26" s="113">
        <v>51.005426082721151</v>
      </c>
      <c r="D26" s="115">
        <v>1231500</v>
      </c>
      <c r="E26" s="114">
        <v>1231973</v>
      </c>
      <c r="F26" s="114">
        <v>1235311</v>
      </c>
      <c r="G26" s="114">
        <v>1215246</v>
      </c>
      <c r="H26" s="140">
        <v>1202899</v>
      </c>
      <c r="I26" s="115">
        <v>28601</v>
      </c>
      <c r="J26" s="116">
        <v>2.3776726059295088</v>
      </c>
    </row>
    <row r="27" spans="1:10" s="110" customFormat="1" ht="12" customHeight="1" x14ac:dyDescent="0.2">
      <c r="A27" s="118"/>
      <c r="B27" s="119" t="s">
        <v>107</v>
      </c>
      <c r="C27" s="113">
        <v>48.994573917278849</v>
      </c>
      <c r="D27" s="115">
        <v>1182949</v>
      </c>
      <c r="E27" s="114">
        <v>1185290</v>
      </c>
      <c r="F27" s="114">
        <v>1181064</v>
      </c>
      <c r="G27" s="114">
        <v>1166830</v>
      </c>
      <c r="H27" s="140">
        <v>1162312</v>
      </c>
      <c r="I27" s="115">
        <v>20637</v>
      </c>
      <c r="J27" s="116">
        <v>1.7755129431684435</v>
      </c>
    </row>
    <row r="28" spans="1:10" s="110" customFormat="1" ht="12" customHeight="1" x14ac:dyDescent="0.2">
      <c r="A28" s="118" t="s">
        <v>105</v>
      </c>
      <c r="B28" s="121" t="s">
        <v>108</v>
      </c>
      <c r="C28" s="113">
        <v>7.9808270955402243</v>
      </c>
      <c r="D28" s="115">
        <v>192693</v>
      </c>
      <c r="E28" s="114">
        <v>198152</v>
      </c>
      <c r="F28" s="114">
        <v>197003</v>
      </c>
      <c r="G28" s="114">
        <v>182188</v>
      </c>
      <c r="H28" s="140">
        <v>184430</v>
      </c>
      <c r="I28" s="115">
        <v>8263</v>
      </c>
      <c r="J28" s="116">
        <v>4.4802906251694408</v>
      </c>
    </row>
    <row r="29" spans="1:10" s="110" customFormat="1" ht="12" customHeight="1" x14ac:dyDescent="0.2">
      <c r="A29" s="118"/>
      <c r="B29" s="121" t="s">
        <v>109</v>
      </c>
      <c r="C29" s="113">
        <v>70.518532385649891</v>
      </c>
      <c r="D29" s="115">
        <v>1702634</v>
      </c>
      <c r="E29" s="114">
        <v>1703679</v>
      </c>
      <c r="F29" s="114">
        <v>1708556</v>
      </c>
      <c r="G29" s="114">
        <v>1698755</v>
      </c>
      <c r="H29" s="140">
        <v>1689210</v>
      </c>
      <c r="I29" s="115">
        <v>13424</v>
      </c>
      <c r="J29" s="116">
        <v>0.79469100940676407</v>
      </c>
    </row>
    <row r="30" spans="1:10" s="110" customFormat="1" ht="12" customHeight="1" x14ac:dyDescent="0.2">
      <c r="A30" s="118"/>
      <c r="B30" s="121" t="s">
        <v>110</v>
      </c>
      <c r="C30" s="113">
        <v>20.313371705097104</v>
      </c>
      <c r="D30" s="115">
        <v>490456</v>
      </c>
      <c r="E30" s="114">
        <v>486727</v>
      </c>
      <c r="F30" s="114">
        <v>483027</v>
      </c>
      <c r="G30" s="114">
        <v>474761</v>
      </c>
      <c r="H30" s="140">
        <v>466188</v>
      </c>
      <c r="I30" s="115">
        <v>24268</v>
      </c>
      <c r="J30" s="116">
        <v>5.2056251984178061</v>
      </c>
    </row>
    <row r="31" spans="1:10" s="110" customFormat="1" ht="12" customHeight="1" x14ac:dyDescent="0.2">
      <c r="A31" s="120"/>
      <c r="B31" s="121" t="s">
        <v>111</v>
      </c>
      <c r="C31" s="113">
        <v>1.1872688137127767</v>
      </c>
      <c r="D31" s="115">
        <v>28666</v>
      </c>
      <c r="E31" s="114">
        <v>28704</v>
      </c>
      <c r="F31" s="114">
        <v>27788</v>
      </c>
      <c r="G31" s="114">
        <v>26369</v>
      </c>
      <c r="H31" s="140">
        <v>25381</v>
      </c>
      <c r="I31" s="115">
        <v>3285</v>
      </c>
      <c r="J31" s="116">
        <v>12.94275245262204</v>
      </c>
    </row>
    <row r="32" spans="1:10" s="110" customFormat="1" ht="12" customHeight="1" x14ac:dyDescent="0.2">
      <c r="A32" s="120"/>
      <c r="B32" s="121" t="s">
        <v>112</v>
      </c>
      <c r="C32" s="113">
        <v>0.35772136831219048</v>
      </c>
      <c r="D32" s="115">
        <v>8637</v>
      </c>
      <c r="E32" s="114">
        <v>8484</v>
      </c>
      <c r="F32" s="114">
        <v>8488</v>
      </c>
      <c r="G32" s="114">
        <v>7336</v>
      </c>
      <c r="H32" s="140">
        <v>6895</v>
      </c>
      <c r="I32" s="115">
        <v>1742</v>
      </c>
      <c r="J32" s="116">
        <v>25.264684554024655</v>
      </c>
    </row>
    <row r="33" spans="1:10" s="110" customFormat="1" ht="12" customHeight="1" x14ac:dyDescent="0.2">
      <c r="A33" s="118" t="s">
        <v>113</v>
      </c>
      <c r="B33" s="119" t="s">
        <v>181</v>
      </c>
      <c r="C33" s="113">
        <v>66.938543742278256</v>
      </c>
      <c r="D33" s="115">
        <v>1616197</v>
      </c>
      <c r="E33" s="114">
        <v>1617157</v>
      </c>
      <c r="F33" s="114">
        <v>1622399</v>
      </c>
      <c r="G33" s="114">
        <v>1601357</v>
      </c>
      <c r="H33" s="140">
        <v>1595712</v>
      </c>
      <c r="I33" s="115">
        <v>20485</v>
      </c>
      <c r="J33" s="116">
        <v>1.2837529579272451</v>
      </c>
    </row>
    <row r="34" spans="1:10" s="110" customFormat="1" ht="12" customHeight="1" x14ac:dyDescent="0.2">
      <c r="A34" s="118"/>
      <c r="B34" s="119" t="s">
        <v>182</v>
      </c>
      <c r="C34" s="113">
        <v>33.061456257721744</v>
      </c>
      <c r="D34" s="115">
        <v>798252</v>
      </c>
      <c r="E34" s="114">
        <v>800106</v>
      </c>
      <c r="F34" s="114">
        <v>793976</v>
      </c>
      <c r="G34" s="114">
        <v>780719</v>
      </c>
      <c r="H34" s="140">
        <v>769499</v>
      </c>
      <c r="I34" s="115">
        <v>28753</v>
      </c>
      <c r="J34" s="116">
        <v>3.7365870520949347</v>
      </c>
    </row>
    <row r="35" spans="1:10" s="110" customFormat="1" ht="12" customHeight="1" x14ac:dyDescent="0.2">
      <c r="A35" s="118" t="s">
        <v>113</v>
      </c>
      <c r="B35" s="119" t="s">
        <v>116</v>
      </c>
      <c r="C35" s="113">
        <v>87.164193569630172</v>
      </c>
      <c r="D35" s="115">
        <v>2104535</v>
      </c>
      <c r="E35" s="114">
        <v>2111047</v>
      </c>
      <c r="F35" s="114">
        <v>2115055</v>
      </c>
      <c r="G35" s="114">
        <v>2083765</v>
      </c>
      <c r="H35" s="140">
        <v>2076677</v>
      </c>
      <c r="I35" s="115">
        <v>27858</v>
      </c>
      <c r="J35" s="116">
        <v>1.3414700504700539</v>
      </c>
    </row>
    <row r="36" spans="1:10" s="110" customFormat="1" ht="12" customHeight="1" x14ac:dyDescent="0.2">
      <c r="A36" s="118"/>
      <c r="B36" s="119" t="s">
        <v>117</v>
      </c>
      <c r="C36" s="113">
        <v>12.680864246873718</v>
      </c>
      <c r="D36" s="115">
        <v>306173</v>
      </c>
      <c r="E36" s="114">
        <v>302573</v>
      </c>
      <c r="F36" s="114">
        <v>297769</v>
      </c>
      <c r="G36" s="114">
        <v>294643</v>
      </c>
      <c r="H36" s="140">
        <v>284982</v>
      </c>
      <c r="I36" s="115">
        <v>21191</v>
      </c>
      <c r="J36" s="116">
        <v>7.435908232800668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234037</v>
      </c>
      <c r="E64" s="236">
        <v>235126</v>
      </c>
      <c r="F64" s="236">
        <v>236812</v>
      </c>
      <c r="G64" s="236">
        <v>234082</v>
      </c>
      <c r="H64" s="140">
        <v>232519</v>
      </c>
      <c r="I64" s="115">
        <v>1518</v>
      </c>
      <c r="J64" s="116">
        <v>0.65284987463390087</v>
      </c>
    </row>
    <row r="65" spans="1:12" s="110" customFormat="1" ht="12" customHeight="1" x14ac:dyDescent="0.2">
      <c r="A65" s="118" t="s">
        <v>105</v>
      </c>
      <c r="B65" s="119" t="s">
        <v>106</v>
      </c>
      <c r="C65" s="113">
        <v>51.912731747544193</v>
      </c>
      <c r="D65" s="235">
        <v>121495</v>
      </c>
      <c r="E65" s="236">
        <v>122040</v>
      </c>
      <c r="F65" s="236">
        <v>123410</v>
      </c>
      <c r="G65" s="236">
        <v>121857</v>
      </c>
      <c r="H65" s="140">
        <v>120772</v>
      </c>
      <c r="I65" s="115">
        <v>723</v>
      </c>
      <c r="J65" s="116">
        <v>0.59864869340575633</v>
      </c>
    </row>
    <row r="66" spans="1:12" s="110" customFormat="1" ht="12" customHeight="1" x14ac:dyDescent="0.2">
      <c r="A66" s="118"/>
      <c r="B66" s="119" t="s">
        <v>107</v>
      </c>
      <c r="C66" s="113">
        <v>48.087268252455807</v>
      </c>
      <c r="D66" s="235">
        <v>112542</v>
      </c>
      <c r="E66" s="236">
        <v>113086</v>
      </c>
      <c r="F66" s="236">
        <v>113402</v>
      </c>
      <c r="G66" s="236">
        <v>112225</v>
      </c>
      <c r="H66" s="140">
        <v>111747</v>
      </c>
      <c r="I66" s="115">
        <v>795</v>
      </c>
      <c r="J66" s="116">
        <v>0.71142849472469061</v>
      </c>
    </row>
    <row r="67" spans="1:12" s="110" customFormat="1" ht="12" customHeight="1" x14ac:dyDescent="0.2">
      <c r="A67" s="118" t="s">
        <v>105</v>
      </c>
      <c r="B67" s="121" t="s">
        <v>108</v>
      </c>
      <c r="C67" s="113">
        <v>7.4599315492849421</v>
      </c>
      <c r="D67" s="235">
        <v>17459</v>
      </c>
      <c r="E67" s="236">
        <v>17928</v>
      </c>
      <c r="F67" s="236">
        <v>17965</v>
      </c>
      <c r="G67" s="236">
        <v>16049</v>
      </c>
      <c r="H67" s="140">
        <v>16312</v>
      </c>
      <c r="I67" s="115">
        <v>1147</v>
      </c>
      <c r="J67" s="116">
        <v>7.031633153506621</v>
      </c>
    </row>
    <row r="68" spans="1:12" s="110" customFormat="1" ht="12" customHeight="1" x14ac:dyDescent="0.2">
      <c r="A68" s="118"/>
      <c r="B68" s="121" t="s">
        <v>109</v>
      </c>
      <c r="C68" s="113">
        <v>65.573819524263257</v>
      </c>
      <c r="D68" s="235">
        <v>153467</v>
      </c>
      <c r="E68" s="236">
        <v>154134</v>
      </c>
      <c r="F68" s="236">
        <v>155948</v>
      </c>
      <c r="G68" s="236">
        <v>156120</v>
      </c>
      <c r="H68" s="140">
        <v>155428</v>
      </c>
      <c r="I68" s="115">
        <v>-1961</v>
      </c>
      <c r="J68" s="116">
        <v>-1.2616774326376199</v>
      </c>
    </row>
    <row r="69" spans="1:12" s="110" customFormat="1" ht="12" customHeight="1" x14ac:dyDescent="0.2">
      <c r="A69" s="118"/>
      <c r="B69" s="121" t="s">
        <v>110</v>
      </c>
      <c r="C69" s="113">
        <v>25.996744104564662</v>
      </c>
      <c r="D69" s="235">
        <v>60842</v>
      </c>
      <c r="E69" s="236">
        <v>60803</v>
      </c>
      <c r="F69" s="236">
        <v>60725</v>
      </c>
      <c r="G69" s="236">
        <v>59801</v>
      </c>
      <c r="H69" s="140">
        <v>58776</v>
      </c>
      <c r="I69" s="115">
        <v>2066</v>
      </c>
      <c r="J69" s="116">
        <v>3.515040152443174</v>
      </c>
    </row>
    <row r="70" spans="1:12" s="110" customFormat="1" ht="12" customHeight="1" x14ac:dyDescent="0.2">
      <c r="A70" s="120"/>
      <c r="B70" s="121" t="s">
        <v>111</v>
      </c>
      <c r="C70" s="113">
        <v>0.96950482188713749</v>
      </c>
      <c r="D70" s="235">
        <v>2269</v>
      </c>
      <c r="E70" s="236">
        <v>2261</v>
      </c>
      <c r="F70" s="236">
        <v>2174</v>
      </c>
      <c r="G70" s="236">
        <v>2112</v>
      </c>
      <c r="H70" s="140">
        <v>2003</v>
      </c>
      <c r="I70" s="115">
        <v>266</v>
      </c>
      <c r="J70" s="116">
        <v>13.280079880179731</v>
      </c>
    </row>
    <row r="71" spans="1:12" s="110" customFormat="1" ht="12" customHeight="1" x14ac:dyDescent="0.2">
      <c r="A71" s="120"/>
      <c r="B71" s="121" t="s">
        <v>112</v>
      </c>
      <c r="C71" s="113">
        <v>0.30208898592957523</v>
      </c>
      <c r="D71" s="235">
        <v>707</v>
      </c>
      <c r="E71" s="236">
        <v>689</v>
      </c>
      <c r="F71" s="236">
        <v>662</v>
      </c>
      <c r="G71" s="236">
        <v>615</v>
      </c>
      <c r="H71" s="140">
        <v>567</v>
      </c>
      <c r="I71" s="115">
        <v>140</v>
      </c>
      <c r="J71" s="116">
        <v>24.691358024691358</v>
      </c>
    </row>
    <row r="72" spans="1:12" s="110" customFormat="1" ht="12" customHeight="1" x14ac:dyDescent="0.2">
      <c r="A72" s="118" t="s">
        <v>113</v>
      </c>
      <c r="B72" s="119" t="s">
        <v>181</v>
      </c>
      <c r="C72" s="113">
        <v>69.219824215829121</v>
      </c>
      <c r="D72" s="235">
        <v>162000</v>
      </c>
      <c r="E72" s="236">
        <v>163238</v>
      </c>
      <c r="F72" s="236">
        <v>165013</v>
      </c>
      <c r="G72" s="236">
        <v>163426</v>
      </c>
      <c r="H72" s="140">
        <v>163046</v>
      </c>
      <c r="I72" s="115">
        <v>-1046</v>
      </c>
      <c r="J72" s="116">
        <v>-0.64153674423168927</v>
      </c>
    </row>
    <row r="73" spans="1:12" s="110" customFormat="1" ht="12" customHeight="1" x14ac:dyDescent="0.2">
      <c r="A73" s="118"/>
      <c r="B73" s="119" t="s">
        <v>182</v>
      </c>
      <c r="C73" s="113">
        <v>30.780175784170879</v>
      </c>
      <c r="D73" s="115">
        <v>72037</v>
      </c>
      <c r="E73" s="114">
        <v>71888</v>
      </c>
      <c r="F73" s="114">
        <v>71799</v>
      </c>
      <c r="G73" s="114">
        <v>70656</v>
      </c>
      <c r="H73" s="140">
        <v>69473</v>
      </c>
      <c r="I73" s="115">
        <v>2564</v>
      </c>
      <c r="J73" s="116">
        <v>3.6906424078418953</v>
      </c>
    </row>
    <row r="74" spans="1:12" s="110" customFormat="1" ht="12" customHeight="1" x14ac:dyDescent="0.2">
      <c r="A74" s="118" t="s">
        <v>113</v>
      </c>
      <c r="B74" s="119" t="s">
        <v>116</v>
      </c>
      <c r="C74" s="113">
        <v>96.307421476091392</v>
      </c>
      <c r="D74" s="115">
        <v>225395</v>
      </c>
      <c r="E74" s="114">
        <v>226663</v>
      </c>
      <c r="F74" s="114">
        <v>228244</v>
      </c>
      <c r="G74" s="114">
        <v>225085</v>
      </c>
      <c r="H74" s="140">
        <v>224340</v>
      </c>
      <c r="I74" s="115">
        <v>1055</v>
      </c>
      <c r="J74" s="116">
        <v>0.47026834269412499</v>
      </c>
    </row>
    <row r="75" spans="1:12" s="110" customFormat="1" ht="12" customHeight="1" x14ac:dyDescent="0.2">
      <c r="A75" s="142"/>
      <c r="B75" s="124" t="s">
        <v>117</v>
      </c>
      <c r="C75" s="125">
        <v>3.6511320859522214</v>
      </c>
      <c r="D75" s="143">
        <v>8545</v>
      </c>
      <c r="E75" s="144">
        <v>8361</v>
      </c>
      <c r="F75" s="144">
        <v>8468</v>
      </c>
      <c r="G75" s="144">
        <v>8891</v>
      </c>
      <c r="H75" s="145">
        <v>8081</v>
      </c>
      <c r="I75" s="143">
        <v>464</v>
      </c>
      <c r="J75" s="146">
        <v>5.74186363073877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217334</v>
      </c>
      <c r="G11" s="114">
        <v>218617</v>
      </c>
      <c r="H11" s="114">
        <v>222318</v>
      </c>
      <c r="I11" s="114">
        <v>220145</v>
      </c>
      <c r="J11" s="140">
        <v>218411</v>
      </c>
      <c r="K11" s="114">
        <v>-1077</v>
      </c>
      <c r="L11" s="116">
        <v>-0.49310703215497387</v>
      </c>
    </row>
    <row r="12" spans="1:17" s="110" customFormat="1" ht="24.95" customHeight="1" x14ac:dyDescent="0.2">
      <c r="A12" s="604" t="s">
        <v>185</v>
      </c>
      <c r="B12" s="605"/>
      <c r="C12" s="605"/>
      <c r="D12" s="606"/>
      <c r="E12" s="113">
        <v>52.484194833758181</v>
      </c>
      <c r="F12" s="115">
        <v>114066</v>
      </c>
      <c r="G12" s="114">
        <v>114559</v>
      </c>
      <c r="H12" s="114">
        <v>117177</v>
      </c>
      <c r="I12" s="114">
        <v>115979</v>
      </c>
      <c r="J12" s="140">
        <v>114709</v>
      </c>
      <c r="K12" s="114">
        <v>-643</v>
      </c>
      <c r="L12" s="116">
        <v>-0.56054886713335483</v>
      </c>
    </row>
    <row r="13" spans="1:17" s="110" customFormat="1" ht="15" customHeight="1" x14ac:dyDescent="0.2">
      <c r="A13" s="120"/>
      <c r="B13" s="612" t="s">
        <v>107</v>
      </c>
      <c r="C13" s="612"/>
      <c r="E13" s="113">
        <v>47.515805166241819</v>
      </c>
      <c r="F13" s="115">
        <v>103268</v>
      </c>
      <c r="G13" s="114">
        <v>104058</v>
      </c>
      <c r="H13" s="114">
        <v>105141</v>
      </c>
      <c r="I13" s="114">
        <v>104166</v>
      </c>
      <c r="J13" s="140">
        <v>103702</v>
      </c>
      <c r="K13" s="114">
        <v>-434</v>
      </c>
      <c r="L13" s="116">
        <v>-0.41850687547009702</v>
      </c>
    </row>
    <row r="14" spans="1:17" s="110" customFormat="1" ht="24.95" customHeight="1" x14ac:dyDescent="0.2">
      <c r="A14" s="604" t="s">
        <v>186</v>
      </c>
      <c r="B14" s="605"/>
      <c r="C14" s="605"/>
      <c r="D14" s="606"/>
      <c r="E14" s="113">
        <v>7.6182281649442789</v>
      </c>
      <c r="F14" s="115">
        <v>16557</v>
      </c>
      <c r="G14" s="114">
        <v>17030</v>
      </c>
      <c r="H14" s="114">
        <v>17079</v>
      </c>
      <c r="I14" s="114">
        <v>15407</v>
      </c>
      <c r="J14" s="140">
        <v>15669</v>
      </c>
      <c r="K14" s="114">
        <v>888</v>
      </c>
      <c r="L14" s="116">
        <v>5.6672410492054377</v>
      </c>
    </row>
    <row r="15" spans="1:17" s="110" customFormat="1" ht="15" customHeight="1" x14ac:dyDescent="0.2">
      <c r="A15" s="120"/>
      <c r="B15" s="119"/>
      <c r="C15" s="258" t="s">
        <v>106</v>
      </c>
      <c r="E15" s="113">
        <v>60.258500936159933</v>
      </c>
      <c r="F15" s="115">
        <v>9977</v>
      </c>
      <c r="G15" s="114">
        <v>10232</v>
      </c>
      <c r="H15" s="114">
        <v>10442</v>
      </c>
      <c r="I15" s="114">
        <v>9311</v>
      </c>
      <c r="J15" s="140">
        <v>9425</v>
      </c>
      <c r="K15" s="114">
        <v>552</v>
      </c>
      <c r="L15" s="116">
        <v>5.8567639257294433</v>
      </c>
    </row>
    <row r="16" spans="1:17" s="110" customFormat="1" ht="15" customHeight="1" x14ac:dyDescent="0.2">
      <c r="A16" s="120"/>
      <c r="B16" s="119"/>
      <c r="C16" s="258" t="s">
        <v>107</v>
      </c>
      <c r="E16" s="113">
        <v>39.741499063840067</v>
      </c>
      <c r="F16" s="115">
        <v>6580</v>
      </c>
      <c r="G16" s="114">
        <v>6798</v>
      </c>
      <c r="H16" s="114">
        <v>6637</v>
      </c>
      <c r="I16" s="114">
        <v>6096</v>
      </c>
      <c r="J16" s="140">
        <v>6244</v>
      </c>
      <c r="K16" s="114">
        <v>336</v>
      </c>
      <c r="L16" s="116">
        <v>5.3811659192825116</v>
      </c>
    </row>
    <row r="17" spans="1:12" s="110" customFormat="1" ht="15" customHeight="1" x14ac:dyDescent="0.2">
      <c r="A17" s="120"/>
      <c r="B17" s="121" t="s">
        <v>109</v>
      </c>
      <c r="C17" s="258"/>
      <c r="E17" s="113">
        <v>65.689675798540492</v>
      </c>
      <c r="F17" s="115">
        <v>142766</v>
      </c>
      <c r="G17" s="114">
        <v>143551</v>
      </c>
      <c r="H17" s="114">
        <v>146865</v>
      </c>
      <c r="I17" s="114">
        <v>147247</v>
      </c>
      <c r="J17" s="140">
        <v>146330</v>
      </c>
      <c r="K17" s="114">
        <v>-3564</v>
      </c>
      <c r="L17" s="116">
        <v>-2.4355907879450558</v>
      </c>
    </row>
    <row r="18" spans="1:12" s="110" customFormat="1" ht="15" customHeight="1" x14ac:dyDescent="0.2">
      <c r="A18" s="120"/>
      <c r="B18" s="119"/>
      <c r="C18" s="258" t="s">
        <v>106</v>
      </c>
      <c r="E18" s="113">
        <v>52.357704215289353</v>
      </c>
      <c r="F18" s="115">
        <v>74749</v>
      </c>
      <c r="G18" s="114">
        <v>74976</v>
      </c>
      <c r="H18" s="114">
        <v>77135</v>
      </c>
      <c r="I18" s="114">
        <v>77504</v>
      </c>
      <c r="J18" s="140">
        <v>76679</v>
      </c>
      <c r="K18" s="114">
        <v>-1930</v>
      </c>
      <c r="L18" s="116">
        <v>-2.5169863978403475</v>
      </c>
    </row>
    <row r="19" spans="1:12" s="110" customFormat="1" ht="15" customHeight="1" x14ac:dyDescent="0.2">
      <c r="A19" s="120"/>
      <c r="B19" s="119"/>
      <c r="C19" s="258" t="s">
        <v>107</v>
      </c>
      <c r="E19" s="113">
        <v>47.642295784710647</v>
      </c>
      <c r="F19" s="115">
        <v>68017</v>
      </c>
      <c r="G19" s="114">
        <v>68575</v>
      </c>
      <c r="H19" s="114">
        <v>69730</v>
      </c>
      <c r="I19" s="114">
        <v>69743</v>
      </c>
      <c r="J19" s="140">
        <v>69651</v>
      </c>
      <c r="K19" s="114">
        <v>-1634</v>
      </c>
      <c r="L19" s="116">
        <v>-2.3459821108096079</v>
      </c>
    </row>
    <row r="20" spans="1:12" s="110" customFormat="1" ht="15" customHeight="1" x14ac:dyDescent="0.2">
      <c r="A20" s="120"/>
      <c r="B20" s="121" t="s">
        <v>110</v>
      </c>
      <c r="C20" s="258"/>
      <c r="E20" s="113">
        <v>25.723080604047226</v>
      </c>
      <c r="F20" s="115">
        <v>55905</v>
      </c>
      <c r="G20" s="114">
        <v>55892</v>
      </c>
      <c r="H20" s="114">
        <v>56351</v>
      </c>
      <c r="I20" s="114">
        <v>55527</v>
      </c>
      <c r="J20" s="140">
        <v>54548</v>
      </c>
      <c r="K20" s="114">
        <v>1357</v>
      </c>
      <c r="L20" s="116">
        <v>2.4877172398621399</v>
      </c>
    </row>
    <row r="21" spans="1:12" s="110" customFormat="1" ht="15" customHeight="1" x14ac:dyDescent="0.2">
      <c r="A21" s="120"/>
      <c r="B21" s="119"/>
      <c r="C21" s="258" t="s">
        <v>106</v>
      </c>
      <c r="E21" s="113">
        <v>50.16188176370629</v>
      </c>
      <c r="F21" s="115">
        <v>28043</v>
      </c>
      <c r="G21" s="114">
        <v>28028</v>
      </c>
      <c r="H21" s="114">
        <v>28336</v>
      </c>
      <c r="I21" s="114">
        <v>27943</v>
      </c>
      <c r="J21" s="140">
        <v>27441</v>
      </c>
      <c r="K21" s="114">
        <v>602</v>
      </c>
      <c r="L21" s="116">
        <v>2.1937976021282024</v>
      </c>
    </row>
    <row r="22" spans="1:12" s="110" customFormat="1" ht="15" customHeight="1" x14ac:dyDescent="0.2">
      <c r="A22" s="120"/>
      <c r="B22" s="119"/>
      <c r="C22" s="258" t="s">
        <v>107</v>
      </c>
      <c r="E22" s="113">
        <v>49.83811823629371</v>
      </c>
      <c r="F22" s="115">
        <v>27862</v>
      </c>
      <c r="G22" s="114">
        <v>27864</v>
      </c>
      <c r="H22" s="114">
        <v>28015</v>
      </c>
      <c r="I22" s="114">
        <v>27584</v>
      </c>
      <c r="J22" s="140">
        <v>27107</v>
      </c>
      <c r="K22" s="114">
        <v>755</v>
      </c>
      <c r="L22" s="116">
        <v>2.7852584203342312</v>
      </c>
    </row>
    <row r="23" spans="1:12" s="110" customFormat="1" ht="15" customHeight="1" x14ac:dyDescent="0.2">
      <c r="A23" s="120"/>
      <c r="B23" s="121" t="s">
        <v>111</v>
      </c>
      <c r="C23" s="258"/>
      <c r="E23" s="113">
        <v>0.96901543246799859</v>
      </c>
      <c r="F23" s="115">
        <v>2106</v>
      </c>
      <c r="G23" s="114">
        <v>2144</v>
      </c>
      <c r="H23" s="114">
        <v>2023</v>
      </c>
      <c r="I23" s="114">
        <v>1964</v>
      </c>
      <c r="J23" s="140">
        <v>1864</v>
      </c>
      <c r="K23" s="114">
        <v>242</v>
      </c>
      <c r="L23" s="116">
        <v>12.982832618025752</v>
      </c>
    </row>
    <row r="24" spans="1:12" s="110" customFormat="1" ht="15" customHeight="1" x14ac:dyDescent="0.2">
      <c r="A24" s="120"/>
      <c r="B24" s="119"/>
      <c r="C24" s="258" t="s">
        <v>106</v>
      </c>
      <c r="E24" s="113">
        <v>61.585944919278255</v>
      </c>
      <c r="F24" s="115">
        <v>1297</v>
      </c>
      <c r="G24" s="114">
        <v>1323</v>
      </c>
      <c r="H24" s="114">
        <v>1264</v>
      </c>
      <c r="I24" s="114">
        <v>1221</v>
      </c>
      <c r="J24" s="140">
        <v>1164</v>
      </c>
      <c r="K24" s="114">
        <v>133</v>
      </c>
      <c r="L24" s="116">
        <v>11.426116838487973</v>
      </c>
    </row>
    <row r="25" spans="1:12" s="110" customFormat="1" ht="15" customHeight="1" x14ac:dyDescent="0.2">
      <c r="A25" s="120"/>
      <c r="B25" s="119"/>
      <c r="C25" s="258" t="s">
        <v>107</v>
      </c>
      <c r="E25" s="113">
        <v>38.414055080721745</v>
      </c>
      <c r="F25" s="115">
        <v>809</v>
      </c>
      <c r="G25" s="114">
        <v>821</v>
      </c>
      <c r="H25" s="114">
        <v>759</v>
      </c>
      <c r="I25" s="114">
        <v>743</v>
      </c>
      <c r="J25" s="140">
        <v>700</v>
      </c>
      <c r="K25" s="114">
        <v>109</v>
      </c>
      <c r="L25" s="116">
        <v>15.571428571428571</v>
      </c>
    </row>
    <row r="26" spans="1:12" s="110" customFormat="1" ht="15" customHeight="1" x14ac:dyDescent="0.2">
      <c r="A26" s="120"/>
      <c r="C26" s="121" t="s">
        <v>187</v>
      </c>
      <c r="D26" s="110" t="s">
        <v>188</v>
      </c>
      <c r="E26" s="113">
        <v>0.29217701786190842</v>
      </c>
      <c r="F26" s="115">
        <v>635</v>
      </c>
      <c r="G26" s="114">
        <v>624</v>
      </c>
      <c r="H26" s="114">
        <v>600</v>
      </c>
      <c r="I26" s="114">
        <v>561</v>
      </c>
      <c r="J26" s="140">
        <v>522</v>
      </c>
      <c r="K26" s="114">
        <v>113</v>
      </c>
      <c r="L26" s="116">
        <v>21.64750957854406</v>
      </c>
    </row>
    <row r="27" spans="1:12" s="110" customFormat="1" ht="15" customHeight="1" x14ac:dyDescent="0.2">
      <c r="A27" s="120"/>
      <c r="B27" s="119"/>
      <c r="D27" s="259" t="s">
        <v>106</v>
      </c>
      <c r="E27" s="113">
        <v>53.7007874015748</v>
      </c>
      <c r="F27" s="115">
        <v>341</v>
      </c>
      <c r="G27" s="114">
        <v>348</v>
      </c>
      <c r="H27" s="114">
        <v>355</v>
      </c>
      <c r="I27" s="114">
        <v>328</v>
      </c>
      <c r="J27" s="140">
        <v>294</v>
      </c>
      <c r="K27" s="114">
        <v>47</v>
      </c>
      <c r="L27" s="116">
        <v>15.986394557823129</v>
      </c>
    </row>
    <row r="28" spans="1:12" s="110" customFormat="1" ht="15" customHeight="1" x14ac:dyDescent="0.2">
      <c r="A28" s="120"/>
      <c r="B28" s="119"/>
      <c r="D28" s="259" t="s">
        <v>107</v>
      </c>
      <c r="E28" s="113">
        <v>46.2992125984252</v>
      </c>
      <c r="F28" s="115">
        <v>294</v>
      </c>
      <c r="G28" s="114">
        <v>276</v>
      </c>
      <c r="H28" s="114">
        <v>245</v>
      </c>
      <c r="I28" s="114">
        <v>233</v>
      </c>
      <c r="J28" s="140">
        <v>228</v>
      </c>
      <c r="K28" s="114">
        <v>66</v>
      </c>
      <c r="L28" s="116">
        <v>28.94736842105263</v>
      </c>
    </row>
    <row r="29" spans="1:12" s="110" customFormat="1" ht="24.95" customHeight="1" x14ac:dyDescent="0.2">
      <c r="A29" s="604" t="s">
        <v>189</v>
      </c>
      <c r="B29" s="605"/>
      <c r="C29" s="605"/>
      <c r="D29" s="606"/>
      <c r="E29" s="113">
        <v>94.53790019049022</v>
      </c>
      <c r="F29" s="115">
        <v>205463</v>
      </c>
      <c r="G29" s="114">
        <v>206936</v>
      </c>
      <c r="H29" s="114">
        <v>210064</v>
      </c>
      <c r="I29" s="114">
        <v>207749</v>
      </c>
      <c r="J29" s="140">
        <v>207273</v>
      </c>
      <c r="K29" s="114">
        <v>-1810</v>
      </c>
      <c r="L29" s="116">
        <v>-0.87324446502921271</v>
      </c>
    </row>
    <row r="30" spans="1:12" s="110" customFormat="1" ht="15" customHeight="1" x14ac:dyDescent="0.2">
      <c r="A30" s="120"/>
      <c r="B30" s="119"/>
      <c r="C30" s="258" t="s">
        <v>106</v>
      </c>
      <c r="E30" s="113">
        <v>51.631680643230169</v>
      </c>
      <c r="F30" s="115">
        <v>106084</v>
      </c>
      <c r="G30" s="114">
        <v>106749</v>
      </c>
      <c r="H30" s="114">
        <v>108849</v>
      </c>
      <c r="I30" s="114">
        <v>107468</v>
      </c>
      <c r="J30" s="140">
        <v>107096</v>
      </c>
      <c r="K30" s="114">
        <v>-1012</v>
      </c>
      <c r="L30" s="116">
        <v>-0.94494658997534919</v>
      </c>
    </row>
    <row r="31" spans="1:12" s="110" customFormat="1" ht="15" customHeight="1" x14ac:dyDescent="0.2">
      <c r="A31" s="120"/>
      <c r="B31" s="119"/>
      <c r="C31" s="258" t="s">
        <v>107</v>
      </c>
      <c r="E31" s="113">
        <v>48.368319356769831</v>
      </c>
      <c r="F31" s="115">
        <v>99379</v>
      </c>
      <c r="G31" s="114">
        <v>100187</v>
      </c>
      <c r="H31" s="114">
        <v>101215</v>
      </c>
      <c r="I31" s="114">
        <v>100281</v>
      </c>
      <c r="J31" s="140">
        <v>100177</v>
      </c>
      <c r="K31" s="114">
        <v>-798</v>
      </c>
      <c r="L31" s="116">
        <v>-0.79659003563692266</v>
      </c>
    </row>
    <row r="32" spans="1:12" s="110" customFormat="1" ht="15" customHeight="1" x14ac:dyDescent="0.2">
      <c r="A32" s="120"/>
      <c r="B32" s="119" t="s">
        <v>117</v>
      </c>
      <c r="C32" s="258"/>
      <c r="E32" s="113">
        <v>5.4151674381366925</v>
      </c>
      <c r="F32" s="115">
        <v>11769</v>
      </c>
      <c r="G32" s="114">
        <v>11584</v>
      </c>
      <c r="H32" s="114">
        <v>12154</v>
      </c>
      <c r="I32" s="114">
        <v>12288</v>
      </c>
      <c r="J32" s="140">
        <v>11034</v>
      </c>
      <c r="K32" s="114">
        <v>735</v>
      </c>
      <c r="L32" s="116">
        <v>6.6612289287656337</v>
      </c>
    </row>
    <row r="33" spans="1:12" s="110" customFormat="1" ht="15" customHeight="1" x14ac:dyDescent="0.2">
      <c r="A33" s="120"/>
      <c r="B33" s="119"/>
      <c r="C33" s="258" t="s">
        <v>106</v>
      </c>
      <c r="E33" s="113">
        <v>67.227461976378621</v>
      </c>
      <c r="F33" s="115">
        <v>7912</v>
      </c>
      <c r="G33" s="114">
        <v>7745</v>
      </c>
      <c r="H33" s="114">
        <v>8261</v>
      </c>
      <c r="I33" s="114">
        <v>8442</v>
      </c>
      <c r="J33" s="140">
        <v>7547</v>
      </c>
      <c r="K33" s="114">
        <v>365</v>
      </c>
      <c r="L33" s="116">
        <v>4.836358818073407</v>
      </c>
    </row>
    <row r="34" spans="1:12" s="110" customFormat="1" ht="15" customHeight="1" x14ac:dyDescent="0.2">
      <c r="A34" s="120"/>
      <c r="B34" s="119"/>
      <c r="C34" s="258" t="s">
        <v>107</v>
      </c>
      <c r="E34" s="113">
        <v>32.772538023621379</v>
      </c>
      <c r="F34" s="115">
        <v>3857</v>
      </c>
      <c r="G34" s="114">
        <v>3839</v>
      </c>
      <c r="H34" s="114">
        <v>3893</v>
      </c>
      <c r="I34" s="114">
        <v>3846</v>
      </c>
      <c r="J34" s="140">
        <v>3487</v>
      </c>
      <c r="K34" s="114">
        <v>370</v>
      </c>
      <c r="L34" s="116">
        <v>10.61084026383711</v>
      </c>
    </row>
    <row r="35" spans="1:12" s="110" customFormat="1" ht="24.95" customHeight="1" x14ac:dyDescent="0.2">
      <c r="A35" s="604" t="s">
        <v>190</v>
      </c>
      <c r="B35" s="605"/>
      <c r="C35" s="605"/>
      <c r="D35" s="606"/>
      <c r="E35" s="113">
        <v>68.805157039395581</v>
      </c>
      <c r="F35" s="115">
        <v>149537</v>
      </c>
      <c r="G35" s="114">
        <v>150715</v>
      </c>
      <c r="H35" s="114">
        <v>153550</v>
      </c>
      <c r="I35" s="114">
        <v>152113</v>
      </c>
      <c r="J35" s="140">
        <v>151482</v>
      </c>
      <c r="K35" s="114">
        <v>-1945</v>
      </c>
      <c r="L35" s="116">
        <v>-1.2839809350285842</v>
      </c>
    </row>
    <row r="36" spans="1:12" s="110" customFormat="1" ht="15" customHeight="1" x14ac:dyDescent="0.2">
      <c r="A36" s="120"/>
      <c r="B36" s="119"/>
      <c r="C36" s="258" t="s">
        <v>106</v>
      </c>
      <c r="E36" s="113">
        <v>65.78639400282205</v>
      </c>
      <c r="F36" s="115">
        <v>98375</v>
      </c>
      <c r="G36" s="114">
        <v>98904</v>
      </c>
      <c r="H36" s="114">
        <v>101075</v>
      </c>
      <c r="I36" s="114">
        <v>99984</v>
      </c>
      <c r="J36" s="140">
        <v>99252</v>
      </c>
      <c r="K36" s="114">
        <v>-877</v>
      </c>
      <c r="L36" s="116">
        <v>-0.88360939829927865</v>
      </c>
    </row>
    <row r="37" spans="1:12" s="110" customFormat="1" ht="15" customHeight="1" x14ac:dyDescent="0.2">
      <c r="A37" s="120"/>
      <c r="B37" s="119"/>
      <c r="C37" s="258" t="s">
        <v>107</v>
      </c>
      <c r="E37" s="113">
        <v>34.213605997177957</v>
      </c>
      <c r="F37" s="115">
        <v>51162</v>
      </c>
      <c r="G37" s="114">
        <v>51811</v>
      </c>
      <c r="H37" s="114">
        <v>52475</v>
      </c>
      <c r="I37" s="114">
        <v>52129</v>
      </c>
      <c r="J37" s="140">
        <v>52230</v>
      </c>
      <c r="K37" s="114">
        <v>-1068</v>
      </c>
      <c r="L37" s="116">
        <v>-2.044801838024124</v>
      </c>
    </row>
    <row r="38" spans="1:12" s="110" customFormat="1" ht="15" customHeight="1" x14ac:dyDescent="0.2">
      <c r="A38" s="120"/>
      <c r="B38" s="119" t="s">
        <v>182</v>
      </c>
      <c r="C38" s="258"/>
      <c r="E38" s="113">
        <v>31.194842960604415</v>
      </c>
      <c r="F38" s="115">
        <v>67797</v>
      </c>
      <c r="G38" s="114">
        <v>67902</v>
      </c>
      <c r="H38" s="114">
        <v>68768</v>
      </c>
      <c r="I38" s="114">
        <v>68032</v>
      </c>
      <c r="J38" s="140">
        <v>66929</v>
      </c>
      <c r="K38" s="114">
        <v>868</v>
      </c>
      <c r="L38" s="116">
        <v>1.2968967114404817</v>
      </c>
    </row>
    <row r="39" spans="1:12" s="110" customFormat="1" ht="15" customHeight="1" x14ac:dyDescent="0.2">
      <c r="A39" s="120"/>
      <c r="B39" s="119"/>
      <c r="C39" s="258" t="s">
        <v>106</v>
      </c>
      <c r="E39" s="113">
        <v>23.14409192147145</v>
      </c>
      <c r="F39" s="115">
        <v>15691</v>
      </c>
      <c r="G39" s="114">
        <v>15655</v>
      </c>
      <c r="H39" s="114">
        <v>16102</v>
      </c>
      <c r="I39" s="114">
        <v>15995</v>
      </c>
      <c r="J39" s="140">
        <v>15457</v>
      </c>
      <c r="K39" s="114">
        <v>234</v>
      </c>
      <c r="L39" s="116">
        <v>1.5138772077375946</v>
      </c>
    </row>
    <row r="40" spans="1:12" s="110" customFormat="1" ht="15" customHeight="1" x14ac:dyDescent="0.2">
      <c r="A40" s="120"/>
      <c r="B40" s="119"/>
      <c r="C40" s="258" t="s">
        <v>107</v>
      </c>
      <c r="E40" s="113">
        <v>76.855908078528543</v>
      </c>
      <c r="F40" s="115">
        <v>52106</v>
      </c>
      <c r="G40" s="114">
        <v>52247</v>
      </c>
      <c r="H40" s="114">
        <v>52666</v>
      </c>
      <c r="I40" s="114">
        <v>52037</v>
      </c>
      <c r="J40" s="140">
        <v>51472</v>
      </c>
      <c r="K40" s="114">
        <v>634</v>
      </c>
      <c r="L40" s="116">
        <v>1.2317376437674852</v>
      </c>
    </row>
    <row r="41" spans="1:12" s="110" customFormat="1" ht="24.75" customHeight="1" x14ac:dyDescent="0.2">
      <c r="A41" s="604" t="s">
        <v>518</v>
      </c>
      <c r="B41" s="605"/>
      <c r="C41" s="605"/>
      <c r="D41" s="606"/>
      <c r="E41" s="113">
        <v>3.6298968408072367</v>
      </c>
      <c r="F41" s="115">
        <v>7889</v>
      </c>
      <c r="G41" s="114">
        <v>8658</v>
      </c>
      <c r="H41" s="114">
        <v>8460</v>
      </c>
      <c r="I41" s="114">
        <v>6775</v>
      </c>
      <c r="J41" s="140">
        <v>7614</v>
      </c>
      <c r="K41" s="114">
        <v>275</v>
      </c>
      <c r="L41" s="116">
        <v>3.6117677961649592</v>
      </c>
    </row>
    <row r="42" spans="1:12" s="110" customFormat="1" ht="15" customHeight="1" x14ac:dyDescent="0.2">
      <c r="A42" s="120"/>
      <c r="B42" s="119"/>
      <c r="C42" s="258" t="s">
        <v>106</v>
      </c>
      <c r="E42" s="113">
        <v>61.085055140068448</v>
      </c>
      <c r="F42" s="115">
        <v>4819</v>
      </c>
      <c r="G42" s="114">
        <v>5376</v>
      </c>
      <c r="H42" s="114">
        <v>5356</v>
      </c>
      <c r="I42" s="114">
        <v>4149</v>
      </c>
      <c r="J42" s="140">
        <v>4640</v>
      </c>
      <c r="K42" s="114">
        <v>179</v>
      </c>
      <c r="L42" s="116">
        <v>3.8577586206896552</v>
      </c>
    </row>
    <row r="43" spans="1:12" s="110" customFormat="1" ht="15" customHeight="1" x14ac:dyDescent="0.2">
      <c r="A43" s="123"/>
      <c r="B43" s="124"/>
      <c r="C43" s="260" t="s">
        <v>107</v>
      </c>
      <c r="D43" s="261"/>
      <c r="E43" s="125">
        <v>38.914944859931552</v>
      </c>
      <c r="F43" s="143">
        <v>3070</v>
      </c>
      <c r="G43" s="144">
        <v>3282</v>
      </c>
      <c r="H43" s="144">
        <v>3104</v>
      </c>
      <c r="I43" s="144">
        <v>2626</v>
      </c>
      <c r="J43" s="145">
        <v>2974</v>
      </c>
      <c r="K43" s="144">
        <v>96</v>
      </c>
      <c r="L43" s="146">
        <v>3.2279757901815738</v>
      </c>
    </row>
    <row r="44" spans="1:12" s="110" customFormat="1" ht="45.75" customHeight="1" x14ac:dyDescent="0.2">
      <c r="A44" s="604" t="s">
        <v>191</v>
      </c>
      <c r="B44" s="605"/>
      <c r="C44" s="605"/>
      <c r="D44" s="606"/>
      <c r="E44" s="113">
        <v>1.4535231487019979</v>
      </c>
      <c r="F44" s="115">
        <v>3159</v>
      </c>
      <c r="G44" s="114">
        <v>3184</v>
      </c>
      <c r="H44" s="114">
        <v>3214</v>
      </c>
      <c r="I44" s="114">
        <v>3164</v>
      </c>
      <c r="J44" s="140">
        <v>3204</v>
      </c>
      <c r="K44" s="114">
        <v>-45</v>
      </c>
      <c r="L44" s="116">
        <v>-1.404494382022472</v>
      </c>
    </row>
    <row r="45" spans="1:12" s="110" customFormat="1" ht="15" customHeight="1" x14ac:dyDescent="0.2">
      <c r="A45" s="120"/>
      <c r="B45" s="119"/>
      <c r="C45" s="258" t="s">
        <v>106</v>
      </c>
      <c r="E45" s="113">
        <v>59.25925925925926</v>
      </c>
      <c r="F45" s="115">
        <v>1872</v>
      </c>
      <c r="G45" s="114">
        <v>1887</v>
      </c>
      <c r="H45" s="114">
        <v>1895</v>
      </c>
      <c r="I45" s="114">
        <v>1870</v>
      </c>
      <c r="J45" s="140">
        <v>1897</v>
      </c>
      <c r="K45" s="114">
        <v>-25</v>
      </c>
      <c r="L45" s="116">
        <v>-1.3178703215603584</v>
      </c>
    </row>
    <row r="46" spans="1:12" s="110" customFormat="1" ht="15" customHeight="1" x14ac:dyDescent="0.2">
      <c r="A46" s="123"/>
      <c r="B46" s="124"/>
      <c r="C46" s="260" t="s">
        <v>107</v>
      </c>
      <c r="D46" s="261"/>
      <c r="E46" s="125">
        <v>40.74074074074074</v>
      </c>
      <c r="F46" s="143">
        <v>1287</v>
      </c>
      <c r="G46" s="144">
        <v>1297</v>
      </c>
      <c r="H46" s="144">
        <v>1319</v>
      </c>
      <c r="I46" s="144">
        <v>1294</v>
      </c>
      <c r="J46" s="145">
        <v>1307</v>
      </c>
      <c r="K46" s="144">
        <v>-20</v>
      </c>
      <c r="L46" s="146">
        <v>-1.530221882172915</v>
      </c>
    </row>
    <row r="47" spans="1:12" s="110" customFormat="1" ht="39" customHeight="1" x14ac:dyDescent="0.2">
      <c r="A47" s="604" t="s">
        <v>519</v>
      </c>
      <c r="B47" s="607"/>
      <c r="C47" s="607"/>
      <c r="D47" s="608"/>
      <c r="E47" s="113">
        <v>0.26134889156781727</v>
      </c>
      <c r="F47" s="115">
        <v>568</v>
      </c>
      <c r="G47" s="114">
        <v>592</v>
      </c>
      <c r="H47" s="114">
        <v>567</v>
      </c>
      <c r="I47" s="114">
        <v>571</v>
      </c>
      <c r="J47" s="140">
        <v>638</v>
      </c>
      <c r="K47" s="114">
        <v>-70</v>
      </c>
      <c r="L47" s="116">
        <v>-10.9717868338558</v>
      </c>
    </row>
    <row r="48" spans="1:12" s="110" customFormat="1" ht="15" customHeight="1" x14ac:dyDescent="0.2">
      <c r="A48" s="120"/>
      <c r="B48" s="119"/>
      <c r="C48" s="258" t="s">
        <v>106</v>
      </c>
      <c r="E48" s="113">
        <v>45.598591549295776</v>
      </c>
      <c r="F48" s="115">
        <v>259</v>
      </c>
      <c r="G48" s="114">
        <v>264</v>
      </c>
      <c r="H48" s="114">
        <v>240</v>
      </c>
      <c r="I48" s="114">
        <v>245</v>
      </c>
      <c r="J48" s="140">
        <v>278</v>
      </c>
      <c r="K48" s="114">
        <v>-19</v>
      </c>
      <c r="L48" s="116">
        <v>-6.8345323741007196</v>
      </c>
    </row>
    <row r="49" spans="1:12" s="110" customFormat="1" ht="15" customHeight="1" x14ac:dyDescent="0.2">
      <c r="A49" s="123"/>
      <c r="B49" s="124"/>
      <c r="C49" s="260" t="s">
        <v>107</v>
      </c>
      <c r="D49" s="261"/>
      <c r="E49" s="125">
        <v>54.401408450704224</v>
      </c>
      <c r="F49" s="143">
        <v>309</v>
      </c>
      <c r="G49" s="144">
        <v>328</v>
      </c>
      <c r="H49" s="144">
        <v>327</v>
      </c>
      <c r="I49" s="144">
        <v>326</v>
      </c>
      <c r="J49" s="145">
        <v>360</v>
      </c>
      <c r="K49" s="144">
        <v>-51</v>
      </c>
      <c r="L49" s="146">
        <v>-14.166666666666666</v>
      </c>
    </row>
    <row r="50" spans="1:12" s="110" customFormat="1" ht="24.95" customHeight="1" x14ac:dyDescent="0.2">
      <c r="A50" s="609" t="s">
        <v>192</v>
      </c>
      <c r="B50" s="610"/>
      <c r="C50" s="610"/>
      <c r="D50" s="611"/>
      <c r="E50" s="262">
        <v>7.3324928451139719</v>
      </c>
      <c r="F50" s="263">
        <v>15936</v>
      </c>
      <c r="G50" s="264">
        <v>16386</v>
      </c>
      <c r="H50" s="264">
        <v>16367</v>
      </c>
      <c r="I50" s="264">
        <v>14889</v>
      </c>
      <c r="J50" s="265">
        <v>15185</v>
      </c>
      <c r="K50" s="263">
        <v>751</v>
      </c>
      <c r="L50" s="266">
        <v>4.9456700691471847</v>
      </c>
    </row>
    <row r="51" spans="1:12" s="110" customFormat="1" ht="15" customHeight="1" x14ac:dyDescent="0.2">
      <c r="A51" s="120"/>
      <c r="B51" s="119"/>
      <c r="C51" s="258" t="s">
        <v>106</v>
      </c>
      <c r="E51" s="113">
        <v>62.600401606425706</v>
      </c>
      <c r="F51" s="115">
        <v>9976</v>
      </c>
      <c r="G51" s="114">
        <v>10152</v>
      </c>
      <c r="H51" s="114">
        <v>10356</v>
      </c>
      <c r="I51" s="114">
        <v>9368</v>
      </c>
      <c r="J51" s="140">
        <v>9508</v>
      </c>
      <c r="K51" s="114">
        <v>468</v>
      </c>
      <c r="L51" s="116">
        <v>4.9221708035338665</v>
      </c>
    </row>
    <row r="52" spans="1:12" s="110" customFormat="1" ht="15" customHeight="1" x14ac:dyDescent="0.2">
      <c r="A52" s="120"/>
      <c r="B52" s="119"/>
      <c r="C52" s="258" t="s">
        <v>107</v>
      </c>
      <c r="E52" s="113">
        <v>37.399598393574294</v>
      </c>
      <c r="F52" s="115">
        <v>5960</v>
      </c>
      <c r="G52" s="114">
        <v>6234</v>
      </c>
      <c r="H52" s="114">
        <v>6011</v>
      </c>
      <c r="I52" s="114">
        <v>5521</v>
      </c>
      <c r="J52" s="140">
        <v>5677</v>
      </c>
      <c r="K52" s="114">
        <v>283</v>
      </c>
      <c r="L52" s="116">
        <v>4.9850273031530739</v>
      </c>
    </row>
    <row r="53" spans="1:12" s="110" customFormat="1" ht="15" customHeight="1" x14ac:dyDescent="0.2">
      <c r="A53" s="120"/>
      <c r="B53" s="119"/>
      <c r="C53" s="258" t="s">
        <v>187</v>
      </c>
      <c r="D53" s="110" t="s">
        <v>193</v>
      </c>
      <c r="E53" s="113">
        <v>36.508534136546182</v>
      </c>
      <c r="F53" s="115">
        <v>5818</v>
      </c>
      <c r="G53" s="114">
        <v>6429</v>
      </c>
      <c r="H53" s="114">
        <v>6359</v>
      </c>
      <c r="I53" s="114">
        <v>4939</v>
      </c>
      <c r="J53" s="140">
        <v>5495</v>
      </c>
      <c r="K53" s="114">
        <v>323</v>
      </c>
      <c r="L53" s="116">
        <v>5.8780709736123748</v>
      </c>
    </row>
    <row r="54" spans="1:12" s="110" customFormat="1" ht="15" customHeight="1" x14ac:dyDescent="0.2">
      <c r="A54" s="120"/>
      <c r="B54" s="119"/>
      <c r="D54" s="267" t="s">
        <v>194</v>
      </c>
      <c r="E54" s="113">
        <v>63.320728772774146</v>
      </c>
      <c r="F54" s="115">
        <v>3684</v>
      </c>
      <c r="G54" s="114">
        <v>4035</v>
      </c>
      <c r="H54" s="114">
        <v>4160</v>
      </c>
      <c r="I54" s="114">
        <v>3170</v>
      </c>
      <c r="J54" s="140">
        <v>3484</v>
      </c>
      <c r="K54" s="114">
        <v>200</v>
      </c>
      <c r="L54" s="116">
        <v>5.7405281285878305</v>
      </c>
    </row>
    <row r="55" spans="1:12" s="110" customFormat="1" ht="15" customHeight="1" x14ac:dyDescent="0.2">
      <c r="A55" s="120"/>
      <c r="B55" s="119"/>
      <c r="D55" s="267" t="s">
        <v>195</v>
      </c>
      <c r="E55" s="113">
        <v>36.679271227225854</v>
      </c>
      <c r="F55" s="115">
        <v>2134</v>
      </c>
      <c r="G55" s="114">
        <v>2394</v>
      </c>
      <c r="H55" s="114">
        <v>2199</v>
      </c>
      <c r="I55" s="114">
        <v>1769</v>
      </c>
      <c r="J55" s="140">
        <v>2011</v>
      </c>
      <c r="K55" s="114">
        <v>123</v>
      </c>
      <c r="L55" s="116">
        <v>6.1163600198906014</v>
      </c>
    </row>
    <row r="56" spans="1:12" s="110" customFormat="1" ht="15" customHeight="1" x14ac:dyDescent="0.2">
      <c r="A56" s="120"/>
      <c r="B56" s="119" t="s">
        <v>196</v>
      </c>
      <c r="C56" s="258"/>
      <c r="E56" s="113">
        <v>70.403618393808614</v>
      </c>
      <c r="F56" s="115">
        <v>153011</v>
      </c>
      <c r="G56" s="114">
        <v>153494</v>
      </c>
      <c r="H56" s="114">
        <v>156096</v>
      </c>
      <c r="I56" s="114">
        <v>155415</v>
      </c>
      <c r="J56" s="140">
        <v>154170</v>
      </c>
      <c r="K56" s="114">
        <v>-1159</v>
      </c>
      <c r="L56" s="116">
        <v>-0.75176752935071678</v>
      </c>
    </row>
    <row r="57" spans="1:12" s="110" customFormat="1" ht="15" customHeight="1" x14ac:dyDescent="0.2">
      <c r="A57" s="120"/>
      <c r="B57" s="119"/>
      <c r="C57" s="258" t="s">
        <v>106</v>
      </c>
      <c r="E57" s="113">
        <v>50.976073615622404</v>
      </c>
      <c r="F57" s="115">
        <v>77999</v>
      </c>
      <c r="G57" s="114">
        <v>78128</v>
      </c>
      <c r="H57" s="114">
        <v>79611</v>
      </c>
      <c r="I57" s="114">
        <v>79290</v>
      </c>
      <c r="J57" s="140">
        <v>78513</v>
      </c>
      <c r="K57" s="114">
        <v>-514</v>
      </c>
      <c r="L57" s="116">
        <v>-0.65466865359876714</v>
      </c>
    </row>
    <row r="58" spans="1:12" s="110" customFormat="1" ht="15" customHeight="1" x14ac:dyDescent="0.2">
      <c r="A58" s="120"/>
      <c r="B58" s="119"/>
      <c r="C58" s="258" t="s">
        <v>107</v>
      </c>
      <c r="E58" s="113">
        <v>49.023926384377596</v>
      </c>
      <c r="F58" s="115">
        <v>75012</v>
      </c>
      <c r="G58" s="114">
        <v>75366</v>
      </c>
      <c r="H58" s="114">
        <v>76485</v>
      </c>
      <c r="I58" s="114">
        <v>76125</v>
      </c>
      <c r="J58" s="140">
        <v>75657</v>
      </c>
      <c r="K58" s="114">
        <v>-645</v>
      </c>
      <c r="L58" s="116">
        <v>-0.852531821245886</v>
      </c>
    </row>
    <row r="59" spans="1:12" s="110" customFormat="1" ht="15" customHeight="1" x14ac:dyDescent="0.2">
      <c r="A59" s="120"/>
      <c r="B59" s="119"/>
      <c r="C59" s="258" t="s">
        <v>105</v>
      </c>
      <c r="D59" s="110" t="s">
        <v>197</v>
      </c>
      <c r="E59" s="113">
        <v>90.667337642391729</v>
      </c>
      <c r="F59" s="115">
        <v>138731</v>
      </c>
      <c r="G59" s="114">
        <v>139173</v>
      </c>
      <c r="H59" s="114">
        <v>141637</v>
      </c>
      <c r="I59" s="114">
        <v>141060</v>
      </c>
      <c r="J59" s="140">
        <v>139947</v>
      </c>
      <c r="K59" s="114">
        <v>-1216</v>
      </c>
      <c r="L59" s="116">
        <v>-0.86890036942556825</v>
      </c>
    </row>
    <row r="60" spans="1:12" s="110" customFormat="1" ht="15" customHeight="1" x14ac:dyDescent="0.2">
      <c r="A60" s="120"/>
      <c r="B60" s="119"/>
      <c r="C60" s="258"/>
      <c r="D60" s="267" t="s">
        <v>198</v>
      </c>
      <c r="E60" s="113">
        <v>51.531380873777309</v>
      </c>
      <c r="F60" s="115">
        <v>71490</v>
      </c>
      <c r="G60" s="114">
        <v>71602</v>
      </c>
      <c r="H60" s="114">
        <v>73012</v>
      </c>
      <c r="I60" s="114">
        <v>72756</v>
      </c>
      <c r="J60" s="140">
        <v>72082</v>
      </c>
      <c r="K60" s="114">
        <v>-592</v>
      </c>
      <c r="L60" s="116">
        <v>-0.82128686773396964</v>
      </c>
    </row>
    <row r="61" spans="1:12" s="110" customFormat="1" ht="15" customHeight="1" x14ac:dyDescent="0.2">
      <c r="A61" s="120"/>
      <c r="B61" s="119"/>
      <c r="C61" s="258"/>
      <c r="D61" s="267" t="s">
        <v>199</v>
      </c>
      <c r="E61" s="113">
        <v>48.468619126222691</v>
      </c>
      <c r="F61" s="115">
        <v>67241</v>
      </c>
      <c r="G61" s="114">
        <v>67571</v>
      </c>
      <c r="H61" s="114">
        <v>68625</v>
      </c>
      <c r="I61" s="114">
        <v>68304</v>
      </c>
      <c r="J61" s="140">
        <v>67865</v>
      </c>
      <c r="K61" s="114">
        <v>-624</v>
      </c>
      <c r="L61" s="116">
        <v>-0.91947248213364763</v>
      </c>
    </row>
    <row r="62" spans="1:12" s="110" customFormat="1" ht="15" customHeight="1" x14ac:dyDescent="0.2">
      <c r="A62" s="120"/>
      <c r="B62" s="119"/>
      <c r="C62" s="258"/>
      <c r="D62" s="258" t="s">
        <v>200</v>
      </c>
      <c r="E62" s="113">
        <v>9.3326623576082763</v>
      </c>
      <c r="F62" s="115">
        <v>14280</v>
      </c>
      <c r="G62" s="114">
        <v>14321</v>
      </c>
      <c r="H62" s="114">
        <v>14459</v>
      </c>
      <c r="I62" s="114">
        <v>14355</v>
      </c>
      <c r="J62" s="140">
        <v>14223</v>
      </c>
      <c r="K62" s="114">
        <v>57</v>
      </c>
      <c r="L62" s="116">
        <v>0.40075933347395065</v>
      </c>
    </row>
    <row r="63" spans="1:12" s="110" customFormat="1" ht="15" customHeight="1" x14ac:dyDescent="0.2">
      <c r="A63" s="120"/>
      <c r="B63" s="119"/>
      <c r="C63" s="258"/>
      <c r="D63" s="267" t="s">
        <v>198</v>
      </c>
      <c r="E63" s="113">
        <v>45.581232492997202</v>
      </c>
      <c r="F63" s="115">
        <v>6509</v>
      </c>
      <c r="G63" s="114">
        <v>6526</v>
      </c>
      <c r="H63" s="114">
        <v>6599</v>
      </c>
      <c r="I63" s="114">
        <v>6534</v>
      </c>
      <c r="J63" s="140">
        <v>6431</v>
      </c>
      <c r="K63" s="114">
        <v>78</v>
      </c>
      <c r="L63" s="116">
        <v>1.2128751360597108</v>
      </c>
    </row>
    <row r="64" spans="1:12" s="110" customFormat="1" ht="15" customHeight="1" x14ac:dyDescent="0.2">
      <c r="A64" s="120"/>
      <c r="B64" s="119"/>
      <c r="C64" s="258"/>
      <c r="D64" s="267" t="s">
        <v>199</v>
      </c>
      <c r="E64" s="113">
        <v>54.418767507002798</v>
      </c>
      <c r="F64" s="115">
        <v>7771</v>
      </c>
      <c r="G64" s="114">
        <v>7795</v>
      </c>
      <c r="H64" s="114">
        <v>7860</v>
      </c>
      <c r="I64" s="114">
        <v>7821</v>
      </c>
      <c r="J64" s="140">
        <v>7792</v>
      </c>
      <c r="K64" s="114">
        <v>-21</v>
      </c>
      <c r="L64" s="116">
        <v>-0.26950718685831621</v>
      </c>
    </row>
    <row r="65" spans="1:12" s="110" customFormat="1" ht="15" customHeight="1" x14ac:dyDescent="0.2">
      <c r="A65" s="120"/>
      <c r="B65" s="119" t="s">
        <v>201</v>
      </c>
      <c r="C65" s="258"/>
      <c r="E65" s="113">
        <v>12.605942926555439</v>
      </c>
      <c r="F65" s="115">
        <v>27397</v>
      </c>
      <c r="G65" s="114">
        <v>27361</v>
      </c>
      <c r="H65" s="114">
        <v>27285</v>
      </c>
      <c r="I65" s="114">
        <v>26991</v>
      </c>
      <c r="J65" s="140">
        <v>26829</v>
      </c>
      <c r="K65" s="114">
        <v>568</v>
      </c>
      <c r="L65" s="116">
        <v>2.1171120802117112</v>
      </c>
    </row>
    <row r="66" spans="1:12" s="110" customFormat="1" ht="15" customHeight="1" x14ac:dyDescent="0.2">
      <c r="A66" s="120"/>
      <c r="B66" s="119"/>
      <c r="C66" s="258" t="s">
        <v>106</v>
      </c>
      <c r="E66" s="113">
        <v>48.644012118115121</v>
      </c>
      <c r="F66" s="115">
        <v>13327</v>
      </c>
      <c r="G66" s="114">
        <v>13301</v>
      </c>
      <c r="H66" s="114">
        <v>13288</v>
      </c>
      <c r="I66" s="114">
        <v>13143</v>
      </c>
      <c r="J66" s="140">
        <v>13027</v>
      </c>
      <c r="K66" s="114">
        <v>300</v>
      </c>
      <c r="L66" s="116">
        <v>2.3029093421355644</v>
      </c>
    </row>
    <row r="67" spans="1:12" s="110" customFormat="1" ht="15" customHeight="1" x14ac:dyDescent="0.2">
      <c r="A67" s="120"/>
      <c r="B67" s="119"/>
      <c r="C67" s="258" t="s">
        <v>107</v>
      </c>
      <c r="E67" s="113">
        <v>51.355987881884879</v>
      </c>
      <c r="F67" s="115">
        <v>14070</v>
      </c>
      <c r="G67" s="114">
        <v>14060</v>
      </c>
      <c r="H67" s="114">
        <v>13997</v>
      </c>
      <c r="I67" s="114">
        <v>13848</v>
      </c>
      <c r="J67" s="140">
        <v>13802</v>
      </c>
      <c r="K67" s="114">
        <v>268</v>
      </c>
      <c r="L67" s="116">
        <v>1.941747572815534</v>
      </c>
    </row>
    <row r="68" spans="1:12" s="110" customFormat="1" ht="15" customHeight="1" x14ac:dyDescent="0.2">
      <c r="A68" s="120"/>
      <c r="B68" s="119"/>
      <c r="C68" s="258" t="s">
        <v>105</v>
      </c>
      <c r="D68" s="110" t="s">
        <v>202</v>
      </c>
      <c r="E68" s="113">
        <v>15.231594700149651</v>
      </c>
      <c r="F68" s="115">
        <v>4173</v>
      </c>
      <c r="G68" s="114">
        <v>4111</v>
      </c>
      <c r="H68" s="114">
        <v>3996</v>
      </c>
      <c r="I68" s="114">
        <v>3885</v>
      </c>
      <c r="J68" s="140">
        <v>3784</v>
      </c>
      <c r="K68" s="114">
        <v>389</v>
      </c>
      <c r="L68" s="116">
        <v>10.280126849894291</v>
      </c>
    </row>
    <row r="69" spans="1:12" s="110" customFormat="1" ht="15" customHeight="1" x14ac:dyDescent="0.2">
      <c r="A69" s="120"/>
      <c r="B69" s="119"/>
      <c r="C69" s="258"/>
      <c r="D69" s="267" t="s">
        <v>198</v>
      </c>
      <c r="E69" s="113">
        <v>47.687514977234606</v>
      </c>
      <c r="F69" s="115">
        <v>1990</v>
      </c>
      <c r="G69" s="114">
        <v>1958</v>
      </c>
      <c r="H69" s="114">
        <v>1919</v>
      </c>
      <c r="I69" s="114">
        <v>1859</v>
      </c>
      <c r="J69" s="140">
        <v>1798</v>
      </c>
      <c r="K69" s="114">
        <v>192</v>
      </c>
      <c r="L69" s="116">
        <v>10.678531701890989</v>
      </c>
    </row>
    <row r="70" spans="1:12" s="110" customFormat="1" ht="15" customHeight="1" x14ac:dyDescent="0.2">
      <c r="A70" s="120"/>
      <c r="B70" s="119"/>
      <c r="C70" s="258"/>
      <c r="D70" s="267" t="s">
        <v>199</v>
      </c>
      <c r="E70" s="113">
        <v>52.312485022765394</v>
      </c>
      <c r="F70" s="115">
        <v>2183</v>
      </c>
      <c r="G70" s="114">
        <v>2153</v>
      </c>
      <c r="H70" s="114">
        <v>2077</v>
      </c>
      <c r="I70" s="114">
        <v>2026</v>
      </c>
      <c r="J70" s="140">
        <v>1986</v>
      </c>
      <c r="K70" s="114">
        <v>197</v>
      </c>
      <c r="L70" s="116">
        <v>9.9194360523665654</v>
      </c>
    </row>
    <row r="71" spans="1:12" s="110" customFormat="1" ht="15" customHeight="1" x14ac:dyDescent="0.2">
      <c r="A71" s="120"/>
      <c r="B71" s="119"/>
      <c r="C71" s="258"/>
      <c r="D71" s="110" t="s">
        <v>203</v>
      </c>
      <c r="E71" s="113">
        <v>79.012300616855853</v>
      </c>
      <c r="F71" s="115">
        <v>21647</v>
      </c>
      <c r="G71" s="114">
        <v>21691</v>
      </c>
      <c r="H71" s="114">
        <v>21731</v>
      </c>
      <c r="I71" s="114">
        <v>21581</v>
      </c>
      <c r="J71" s="140">
        <v>21542</v>
      </c>
      <c r="K71" s="114">
        <v>105</v>
      </c>
      <c r="L71" s="116">
        <v>0.48741992386965</v>
      </c>
    </row>
    <row r="72" spans="1:12" s="110" customFormat="1" ht="15" customHeight="1" x14ac:dyDescent="0.2">
      <c r="A72" s="120"/>
      <c r="B72" s="119"/>
      <c r="C72" s="258"/>
      <c r="D72" s="267" t="s">
        <v>198</v>
      </c>
      <c r="E72" s="113">
        <v>47.877304014413085</v>
      </c>
      <c r="F72" s="115">
        <v>10364</v>
      </c>
      <c r="G72" s="114">
        <v>10370</v>
      </c>
      <c r="H72" s="114">
        <v>10389</v>
      </c>
      <c r="I72" s="114">
        <v>10327</v>
      </c>
      <c r="J72" s="140">
        <v>10278</v>
      </c>
      <c r="K72" s="114">
        <v>86</v>
      </c>
      <c r="L72" s="116">
        <v>0.83673866510994355</v>
      </c>
    </row>
    <row r="73" spans="1:12" s="110" customFormat="1" ht="15" customHeight="1" x14ac:dyDescent="0.2">
      <c r="A73" s="120"/>
      <c r="B73" s="119"/>
      <c r="C73" s="258"/>
      <c r="D73" s="267" t="s">
        <v>199</v>
      </c>
      <c r="E73" s="113">
        <v>52.122695985586915</v>
      </c>
      <c r="F73" s="115">
        <v>11283</v>
      </c>
      <c r="G73" s="114">
        <v>11321</v>
      </c>
      <c r="H73" s="114">
        <v>11342</v>
      </c>
      <c r="I73" s="114">
        <v>11254</v>
      </c>
      <c r="J73" s="140">
        <v>11264</v>
      </c>
      <c r="K73" s="114">
        <v>19</v>
      </c>
      <c r="L73" s="116">
        <v>0.16867897727272727</v>
      </c>
    </row>
    <row r="74" spans="1:12" s="110" customFormat="1" ht="15" customHeight="1" x14ac:dyDescent="0.2">
      <c r="A74" s="120"/>
      <c r="B74" s="119"/>
      <c r="C74" s="258"/>
      <c r="D74" s="110" t="s">
        <v>204</v>
      </c>
      <c r="E74" s="113">
        <v>5.7561046829944882</v>
      </c>
      <c r="F74" s="115">
        <v>1577</v>
      </c>
      <c r="G74" s="114">
        <v>1559</v>
      </c>
      <c r="H74" s="114">
        <v>1558</v>
      </c>
      <c r="I74" s="114">
        <v>1525</v>
      </c>
      <c r="J74" s="140">
        <v>1503</v>
      </c>
      <c r="K74" s="114">
        <v>74</v>
      </c>
      <c r="L74" s="116">
        <v>4.9234863606121095</v>
      </c>
    </row>
    <row r="75" spans="1:12" s="110" customFormat="1" ht="15" customHeight="1" x14ac:dyDescent="0.2">
      <c r="A75" s="120"/>
      <c r="B75" s="119"/>
      <c r="C75" s="258"/>
      <c r="D75" s="267" t="s">
        <v>198</v>
      </c>
      <c r="E75" s="113">
        <v>61.699429296131896</v>
      </c>
      <c r="F75" s="115">
        <v>973</v>
      </c>
      <c r="G75" s="114">
        <v>973</v>
      </c>
      <c r="H75" s="114">
        <v>980</v>
      </c>
      <c r="I75" s="114">
        <v>957</v>
      </c>
      <c r="J75" s="140">
        <v>951</v>
      </c>
      <c r="K75" s="114">
        <v>22</v>
      </c>
      <c r="L75" s="116">
        <v>2.3133543638275498</v>
      </c>
    </row>
    <row r="76" spans="1:12" s="110" customFormat="1" ht="15" customHeight="1" x14ac:dyDescent="0.2">
      <c r="A76" s="120"/>
      <c r="B76" s="119"/>
      <c r="C76" s="258"/>
      <c r="D76" s="267" t="s">
        <v>199</v>
      </c>
      <c r="E76" s="113">
        <v>38.300570703868104</v>
      </c>
      <c r="F76" s="115">
        <v>604</v>
      </c>
      <c r="G76" s="114">
        <v>586</v>
      </c>
      <c r="H76" s="114">
        <v>578</v>
      </c>
      <c r="I76" s="114">
        <v>568</v>
      </c>
      <c r="J76" s="140">
        <v>552</v>
      </c>
      <c r="K76" s="114">
        <v>52</v>
      </c>
      <c r="L76" s="116">
        <v>9.420289855072463</v>
      </c>
    </row>
    <row r="77" spans="1:12" s="110" customFormat="1" ht="15" customHeight="1" x14ac:dyDescent="0.2">
      <c r="A77" s="534"/>
      <c r="B77" s="119" t="s">
        <v>205</v>
      </c>
      <c r="C77" s="268"/>
      <c r="D77" s="182"/>
      <c r="E77" s="113">
        <v>9.6579458345219802</v>
      </c>
      <c r="F77" s="115">
        <v>20990</v>
      </c>
      <c r="G77" s="114">
        <v>21376</v>
      </c>
      <c r="H77" s="114">
        <v>22570</v>
      </c>
      <c r="I77" s="114">
        <v>22850</v>
      </c>
      <c r="J77" s="140">
        <v>22227</v>
      </c>
      <c r="K77" s="114">
        <v>-1237</v>
      </c>
      <c r="L77" s="116">
        <v>-5.5653034597561524</v>
      </c>
    </row>
    <row r="78" spans="1:12" s="110" customFormat="1" ht="15" customHeight="1" x14ac:dyDescent="0.2">
      <c r="A78" s="120"/>
      <c r="B78" s="119"/>
      <c r="C78" s="268" t="s">
        <v>106</v>
      </c>
      <c r="D78" s="182"/>
      <c r="E78" s="113">
        <v>60.809909480705095</v>
      </c>
      <c r="F78" s="115">
        <v>12764</v>
      </c>
      <c r="G78" s="114">
        <v>12978</v>
      </c>
      <c r="H78" s="114">
        <v>13922</v>
      </c>
      <c r="I78" s="114">
        <v>14178</v>
      </c>
      <c r="J78" s="140">
        <v>13661</v>
      </c>
      <c r="K78" s="114">
        <v>-897</v>
      </c>
      <c r="L78" s="116">
        <v>-6.5661371788302469</v>
      </c>
    </row>
    <row r="79" spans="1:12" s="110" customFormat="1" ht="15" customHeight="1" x14ac:dyDescent="0.2">
      <c r="A79" s="123"/>
      <c r="B79" s="124"/>
      <c r="C79" s="260" t="s">
        <v>107</v>
      </c>
      <c r="D79" s="261"/>
      <c r="E79" s="125">
        <v>39.190090519294905</v>
      </c>
      <c r="F79" s="143">
        <v>8226</v>
      </c>
      <c r="G79" s="144">
        <v>8398</v>
      </c>
      <c r="H79" s="144">
        <v>8648</v>
      </c>
      <c r="I79" s="144">
        <v>8672</v>
      </c>
      <c r="J79" s="145">
        <v>8566</v>
      </c>
      <c r="K79" s="144">
        <v>-340</v>
      </c>
      <c r="L79" s="146">
        <v>-3.9691804809712816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217334</v>
      </c>
      <c r="E11" s="114">
        <v>218617</v>
      </c>
      <c r="F11" s="114">
        <v>222318</v>
      </c>
      <c r="G11" s="114">
        <v>220145</v>
      </c>
      <c r="H11" s="140">
        <v>218411</v>
      </c>
      <c r="I11" s="115">
        <v>-1077</v>
      </c>
      <c r="J11" s="116">
        <v>-0.49310703215497387</v>
      </c>
    </row>
    <row r="12" spans="1:15" s="110" customFormat="1" ht="24.95" customHeight="1" x14ac:dyDescent="0.2">
      <c r="A12" s="193" t="s">
        <v>132</v>
      </c>
      <c r="B12" s="194" t="s">
        <v>133</v>
      </c>
      <c r="C12" s="113">
        <v>2.1119567117892277</v>
      </c>
      <c r="D12" s="115">
        <v>4590</v>
      </c>
      <c r="E12" s="114">
        <v>4519</v>
      </c>
      <c r="F12" s="114">
        <v>5106</v>
      </c>
      <c r="G12" s="114">
        <v>5661</v>
      </c>
      <c r="H12" s="140">
        <v>4762</v>
      </c>
      <c r="I12" s="115">
        <v>-172</v>
      </c>
      <c r="J12" s="116">
        <v>-3.6119277614447709</v>
      </c>
    </row>
    <row r="13" spans="1:15" s="110" customFormat="1" ht="24.95" customHeight="1" x14ac:dyDescent="0.2">
      <c r="A13" s="193" t="s">
        <v>134</v>
      </c>
      <c r="B13" s="199" t="s">
        <v>214</v>
      </c>
      <c r="C13" s="113">
        <v>5.2996769948558438</v>
      </c>
      <c r="D13" s="115">
        <v>11518</v>
      </c>
      <c r="E13" s="114">
        <v>11603</v>
      </c>
      <c r="F13" s="114">
        <v>11648</v>
      </c>
      <c r="G13" s="114">
        <v>11525</v>
      </c>
      <c r="H13" s="140">
        <v>11682</v>
      </c>
      <c r="I13" s="115">
        <v>-164</v>
      </c>
      <c r="J13" s="116">
        <v>-1.40386920047937</v>
      </c>
    </row>
    <row r="14" spans="1:15" s="287" customFormat="1" ht="24" customHeight="1" x14ac:dyDescent="0.2">
      <c r="A14" s="193" t="s">
        <v>215</v>
      </c>
      <c r="B14" s="199" t="s">
        <v>137</v>
      </c>
      <c r="C14" s="113">
        <v>13.906705807650896</v>
      </c>
      <c r="D14" s="115">
        <v>30224</v>
      </c>
      <c r="E14" s="114">
        <v>30683</v>
      </c>
      <c r="F14" s="114">
        <v>31112</v>
      </c>
      <c r="G14" s="114">
        <v>30758</v>
      </c>
      <c r="H14" s="140">
        <v>30814</v>
      </c>
      <c r="I14" s="115">
        <v>-590</v>
      </c>
      <c r="J14" s="116">
        <v>-1.9147140909975986</v>
      </c>
      <c r="K14" s="110"/>
      <c r="L14" s="110"/>
      <c r="M14" s="110"/>
      <c r="N14" s="110"/>
      <c r="O14" s="110"/>
    </row>
    <row r="15" spans="1:15" s="110" customFormat="1" ht="24.75" customHeight="1" x14ac:dyDescent="0.2">
      <c r="A15" s="193" t="s">
        <v>216</v>
      </c>
      <c r="B15" s="199" t="s">
        <v>217</v>
      </c>
      <c r="C15" s="113">
        <v>3.3699283131033342</v>
      </c>
      <c r="D15" s="115">
        <v>7324</v>
      </c>
      <c r="E15" s="114">
        <v>7490</v>
      </c>
      <c r="F15" s="114">
        <v>7523</v>
      </c>
      <c r="G15" s="114">
        <v>7426</v>
      </c>
      <c r="H15" s="140">
        <v>7480</v>
      </c>
      <c r="I15" s="115">
        <v>-156</v>
      </c>
      <c r="J15" s="116">
        <v>-2.0855614973262031</v>
      </c>
    </row>
    <row r="16" spans="1:15" s="287" customFormat="1" ht="24.95" customHeight="1" x14ac:dyDescent="0.2">
      <c r="A16" s="193" t="s">
        <v>218</v>
      </c>
      <c r="B16" s="199" t="s">
        <v>141</v>
      </c>
      <c r="C16" s="113">
        <v>6.3022812813457625</v>
      </c>
      <c r="D16" s="115">
        <v>13697</v>
      </c>
      <c r="E16" s="114">
        <v>13941</v>
      </c>
      <c r="F16" s="114">
        <v>14109</v>
      </c>
      <c r="G16" s="114">
        <v>14031</v>
      </c>
      <c r="H16" s="140">
        <v>14040</v>
      </c>
      <c r="I16" s="115">
        <v>-343</v>
      </c>
      <c r="J16" s="116">
        <v>-2.4430199430199431</v>
      </c>
      <c r="K16" s="110"/>
      <c r="L16" s="110"/>
      <c r="M16" s="110"/>
      <c r="N16" s="110"/>
      <c r="O16" s="110"/>
    </row>
    <row r="17" spans="1:15" s="110" customFormat="1" ht="24.95" customHeight="1" x14ac:dyDescent="0.2">
      <c r="A17" s="193" t="s">
        <v>219</v>
      </c>
      <c r="B17" s="199" t="s">
        <v>220</v>
      </c>
      <c r="C17" s="113">
        <v>4.2344962132018003</v>
      </c>
      <c r="D17" s="115">
        <v>9203</v>
      </c>
      <c r="E17" s="114">
        <v>9252</v>
      </c>
      <c r="F17" s="114">
        <v>9480</v>
      </c>
      <c r="G17" s="114">
        <v>9301</v>
      </c>
      <c r="H17" s="140">
        <v>9294</v>
      </c>
      <c r="I17" s="115">
        <v>-91</v>
      </c>
      <c r="J17" s="116">
        <v>-0.97912631805465888</v>
      </c>
    </row>
    <row r="18" spans="1:15" s="287" customFormat="1" ht="24.95" customHeight="1" x14ac:dyDescent="0.2">
      <c r="A18" s="201" t="s">
        <v>144</v>
      </c>
      <c r="B18" s="202" t="s">
        <v>145</v>
      </c>
      <c r="C18" s="113">
        <v>8.4004343544958449</v>
      </c>
      <c r="D18" s="115">
        <v>18257</v>
      </c>
      <c r="E18" s="114">
        <v>18011</v>
      </c>
      <c r="F18" s="114">
        <v>18447</v>
      </c>
      <c r="G18" s="114">
        <v>18150</v>
      </c>
      <c r="H18" s="140">
        <v>17812</v>
      </c>
      <c r="I18" s="115">
        <v>445</v>
      </c>
      <c r="J18" s="116">
        <v>2.4983157421962723</v>
      </c>
      <c r="K18" s="110"/>
      <c r="L18" s="110"/>
      <c r="M18" s="110"/>
      <c r="N18" s="110"/>
      <c r="O18" s="110"/>
    </row>
    <row r="19" spans="1:15" s="110" customFormat="1" ht="24.95" customHeight="1" x14ac:dyDescent="0.2">
      <c r="A19" s="193" t="s">
        <v>146</v>
      </c>
      <c r="B19" s="199" t="s">
        <v>147</v>
      </c>
      <c r="C19" s="113">
        <v>12.318827242861218</v>
      </c>
      <c r="D19" s="115">
        <v>26773</v>
      </c>
      <c r="E19" s="114">
        <v>26901</v>
      </c>
      <c r="F19" s="114">
        <v>26896</v>
      </c>
      <c r="G19" s="114">
        <v>26764</v>
      </c>
      <c r="H19" s="140">
        <v>26609</v>
      </c>
      <c r="I19" s="115">
        <v>164</v>
      </c>
      <c r="J19" s="116">
        <v>0.61633281972265019</v>
      </c>
    </row>
    <row r="20" spans="1:15" s="287" customFormat="1" ht="24.95" customHeight="1" x14ac:dyDescent="0.2">
      <c r="A20" s="193" t="s">
        <v>148</v>
      </c>
      <c r="B20" s="199" t="s">
        <v>149</v>
      </c>
      <c r="C20" s="113">
        <v>8.6949119787976112</v>
      </c>
      <c r="D20" s="115">
        <v>18897</v>
      </c>
      <c r="E20" s="114">
        <v>19063</v>
      </c>
      <c r="F20" s="114">
        <v>19475</v>
      </c>
      <c r="G20" s="114">
        <v>19063</v>
      </c>
      <c r="H20" s="140">
        <v>19396</v>
      </c>
      <c r="I20" s="115">
        <v>-499</v>
      </c>
      <c r="J20" s="116">
        <v>-2.5726954011136316</v>
      </c>
      <c r="K20" s="110"/>
      <c r="L20" s="110"/>
      <c r="M20" s="110"/>
      <c r="N20" s="110"/>
      <c r="O20" s="110"/>
    </row>
    <row r="21" spans="1:15" s="110" customFormat="1" ht="24.95" customHeight="1" x14ac:dyDescent="0.2">
      <c r="A21" s="201" t="s">
        <v>150</v>
      </c>
      <c r="B21" s="202" t="s">
        <v>151</v>
      </c>
      <c r="C21" s="113">
        <v>3.3395603080972145</v>
      </c>
      <c r="D21" s="115">
        <v>7258</v>
      </c>
      <c r="E21" s="114">
        <v>7378</v>
      </c>
      <c r="F21" s="114">
        <v>7812</v>
      </c>
      <c r="G21" s="114">
        <v>7734</v>
      </c>
      <c r="H21" s="140">
        <v>7172</v>
      </c>
      <c r="I21" s="115">
        <v>86</v>
      </c>
      <c r="J21" s="116">
        <v>1.1991076408254322</v>
      </c>
    </row>
    <row r="22" spans="1:15" s="110" customFormat="1" ht="24.95" customHeight="1" x14ac:dyDescent="0.2">
      <c r="A22" s="201" t="s">
        <v>152</v>
      </c>
      <c r="B22" s="199" t="s">
        <v>153</v>
      </c>
      <c r="C22" s="113">
        <v>1.0325121702080668</v>
      </c>
      <c r="D22" s="115">
        <v>2244</v>
      </c>
      <c r="E22" s="114">
        <v>2256</v>
      </c>
      <c r="F22" s="114">
        <v>2288</v>
      </c>
      <c r="G22" s="114">
        <v>2237</v>
      </c>
      <c r="H22" s="140">
        <v>2246</v>
      </c>
      <c r="I22" s="115">
        <v>-2</v>
      </c>
      <c r="J22" s="116">
        <v>-8.9047195013357075E-2</v>
      </c>
    </row>
    <row r="23" spans="1:15" s="110" customFormat="1" ht="24.95" customHeight="1" x14ac:dyDescent="0.2">
      <c r="A23" s="193" t="s">
        <v>154</v>
      </c>
      <c r="B23" s="199" t="s">
        <v>155</v>
      </c>
      <c r="C23" s="113">
        <v>1.1668675862957476</v>
      </c>
      <c r="D23" s="115">
        <v>2536</v>
      </c>
      <c r="E23" s="114">
        <v>2554</v>
      </c>
      <c r="F23" s="114">
        <v>2686</v>
      </c>
      <c r="G23" s="114">
        <v>2681</v>
      </c>
      <c r="H23" s="140">
        <v>2692</v>
      </c>
      <c r="I23" s="115">
        <v>-156</v>
      </c>
      <c r="J23" s="116">
        <v>-5.7949479940564634</v>
      </c>
    </row>
    <row r="24" spans="1:15" s="110" customFormat="1" ht="24.95" customHeight="1" x14ac:dyDescent="0.2">
      <c r="A24" s="193" t="s">
        <v>156</v>
      </c>
      <c r="B24" s="199" t="s">
        <v>221</v>
      </c>
      <c r="C24" s="113">
        <v>4.8772856524979984</v>
      </c>
      <c r="D24" s="115">
        <v>10600</v>
      </c>
      <c r="E24" s="114">
        <v>10531</v>
      </c>
      <c r="F24" s="114">
        <v>10424</v>
      </c>
      <c r="G24" s="114">
        <v>10316</v>
      </c>
      <c r="H24" s="140">
        <v>10280</v>
      </c>
      <c r="I24" s="115">
        <v>320</v>
      </c>
      <c r="J24" s="116">
        <v>3.1128404669260701</v>
      </c>
    </row>
    <row r="25" spans="1:15" s="110" customFormat="1" ht="24.95" customHeight="1" x14ac:dyDescent="0.2">
      <c r="A25" s="193" t="s">
        <v>222</v>
      </c>
      <c r="B25" s="204" t="s">
        <v>159</v>
      </c>
      <c r="C25" s="113">
        <v>5.9815767436296206</v>
      </c>
      <c r="D25" s="115">
        <v>13000</v>
      </c>
      <c r="E25" s="114">
        <v>13168</v>
      </c>
      <c r="F25" s="114">
        <v>14269</v>
      </c>
      <c r="G25" s="114">
        <v>14189</v>
      </c>
      <c r="H25" s="140">
        <v>13992</v>
      </c>
      <c r="I25" s="115">
        <v>-992</v>
      </c>
      <c r="J25" s="116">
        <v>-7.0897655803316182</v>
      </c>
    </row>
    <row r="26" spans="1:15" s="110" customFormat="1" ht="24.95" customHeight="1" x14ac:dyDescent="0.2">
      <c r="A26" s="201">
        <v>782.78300000000002</v>
      </c>
      <c r="B26" s="203" t="s">
        <v>160</v>
      </c>
      <c r="C26" s="113">
        <v>1.5207008567458382</v>
      </c>
      <c r="D26" s="115">
        <v>3305</v>
      </c>
      <c r="E26" s="114">
        <v>3600</v>
      </c>
      <c r="F26" s="114">
        <v>4010</v>
      </c>
      <c r="G26" s="114">
        <v>3978</v>
      </c>
      <c r="H26" s="140">
        <v>4037</v>
      </c>
      <c r="I26" s="115">
        <v>-732</v>
      </c>
      <c r="J26" s="116">
        <v>-18.132276442903144</v>
      </c>
    </row>
    <row r="27" spans="1:15" s="110" customFormat="1" ht="24.95" customHeight="1" x14ac:dyDescent="0.2">
      <c r="A27" s="193" t="s">
        <v>161</v>
      </c>
      <c r="B27" s="199" t="s">
        <v>223</v>
      </c>
      <c r="C27" s="113">
        <v>8.8301876374612345</v>
      </c>
      <c r="D27" s="115">
        <v>19191</v>
      </c>
      <c r="E27" s="114">
        <v>19254</v>
      </c>
      <c r="F27" s="114">
        <v>19143</v>
      </c>
      <c r="G27" s="114">
        <v>18803</v>
      </c>
      <c r="H27" s="140">
        <v>18709</v>
      </c>
      <c r="I27" s="115">
        <v>482</v>
      </c>
      <c r="J27" s="116">
        <v>2.5763001763856965</v>
      </c>
    </row>
    <row r="28" spans="1:15" s="110" customFormat="1" ht="24.95" customHeight="1" x14ac:dyDescent="0.2">
      <c r="A28" s="193" t="s">
        <v>163</v>
      </c>
      <c r="B28" s="199" t="s">
        <v>164</v>
      </c>
      <c r="C28" s="113">
        <v>2.9696227925681211</v>
      </c>
      <c r="D28" s="115">
        <v>6454</v>
      </c>
      <c r="E28" s="114">
        <v>6421</v>
      </c>
      <c r="F28" s="114">
        <v>6368</v>
      </c>
      <c r="G28" s="114">
        <v>6115</v>
      </c>
      <c r="H28" s="140">
        <v>6191</v>
      </c>
      <c r="I28" s="115">
        <v>263</v>
      </c>
      <c r="J28" s="116">
        <v>4.2481020836698438</v>
      </c>
    </row>
    <row r="29" spans="1:15" s="110" customFormat="1" ht="24.95" customHeight="1" x14ac:dyDescent="0.2">
      <c r="A29" s="193">
        <v>86</v>
      </c>
      <c r="B29" s="199" t="s">
        <v>165</v>
      </c>
      <c r="C29" s="113">
        <v>7.3955294615660687</v>
      </c>
      <c r="D29" s="115">
        <v>16073</v>
      </c>
      <c r="E29" s="114">
        <v>16174</v>
      </c>
      <c r="F29" s="114">
        <v>15822</v>
      </c>
      <c r="G29" s="114">
        <v>15731</v>
      </c>
      <c r="H29" s="140">
        <v>15702</v>
      </c>
      <c r="I29" s="115">
        <v>371</v>
      </c>
      <c r="J29" s="116">
        <v>2.3627563367723856</v>
      </c>
    </row>
    <row r="30" spans="1:15" s="110" customFormat="1" ht="24.95" customHeight="1" x14ac:dyDescent="0.2">
      <c r="A30" s="193">
        <v>87.88</v>
      </c>
      <c r="B30" s="204" t="s">
        <v>166</v>
      </c>
      <c r="C30" s="113">
        <v>8.664543973791492</v>
      </c>
      <c r="D30" s="115">
        <v>18831</v>
      </c>
      <c r="E30" s="114">
        <v>18931</v>
      </c>
      <c r="F30" s="114">
        <v>19016</v>
      </c>
      <c r="G30" s="114">
        <v>18812</v>
      </c>
      <c r="H30" s="140">
        <v>18868</v>
      </c>
      <c r="I30" s="115">
        <v>-37</v>
      </c>
      <c r="J30" s="116">
        <v>-0.19609921560313759</v>
      </c>
    </row>
    <row r="31" spans="1:15" s="110" customFormat="1" ht="24.95" customHeight="1" x14ac:dyDescent="0.2">
      <c r="A31" s="193" t="s">
        <v>167</v>
      </c>
      <c r="B31" s="199" t="s">
        <v>168</v>
      </c>
      <c r="C31" s="113">
        <v>3.4890997266879551</v>
      </c>
      <c r="D31" s="115">
        <v>7583</v>
      </c>
      <c r="E31" s="114">
        <v>7570</v>
      </c>
      <c r="F31" s="114">
        <v>7796</v>
      </c>
      <c r="G31" s="114">
        <v>7628</v>
      </c>
      <c r="H31" s="140">
        <v>7447</v>
      </c>
      <c r="I31" s="115">
        <v>136</v>
      </c>
      <c r="J31" s="116">
        <v>1.8262387538606151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2.1119567117892277</v>
      </c>
      <c r="D34" s="115">
        <v>4590</v>
      </c>
      <c r="E34" s="114">
        <v>4519</v>
      </c>
      <c r="F34" s="114">
        <v>5106</v>
      </c>
      <c r="G34" s="114">
        <v>5661</v>
      </c>
      <c r="H34" s="140">
        <v>4762</v>
      </c>
      <c r="I34" s="115">
        <v>-172</v>
      </c>
      <c r="J34" s="116">
        <v>-3.6119277614447709</v>
      </c>
    </row>
    <row r="35" spans="1:10" s="110" customFormat="1" ht="24.95" customHeight="1" x14ac:dyDescent="0.2">
      <c r="A35" s="292" t="s">
        <v>171</v>
      </c>
      <c r="B35" s="293" t="s">
        <v>172</v>
      </c>
      <c r="C35" s="113">
        <v>27.606817157002585</v>
      </c>
      <c r="D35" s="115">
        <v>59999</v>
      </c>
      <c r="E35" s="114">
        <v>60297</v>
      </c>
      <c r="F35" s="114">
        <v>61207</v>
      </c>
      <c r="G35" s="114">
        <v>60433</v>
      </c>
      <c r="H35" s="140">
        <v>60308</v>
      </c>
      <c r="I35" s="115">
        <v>-309</v>
      </c>
      <c r="J35" s="116">
        <v>-0.51236983484778142</v>
      </c>
    </row>
    <row r="36" spans="1:10" s="110" customFormat="1" ht="24.95" customHeight="1" x14ac:dyDescent="0.2">
      <c r="A36" s="294" t="s">
        <v>173</v>
      </c>
      <c r="B36" s="295" t="s">
        <v>174</v>
      </c>
      <c r="C36" s="125">
        <v>70.281226131208186</v>
      </c>
      <c r="D36" s="143">
        <v>152745</v>
      </c>
      <c r="E36" s="144">
        <v>153801</v>
      </c>
      <c r="F36" s="144">
        <v>156005</v>
      </c>
      <c r="G36" s="144">
        <v>154051</v>
      </c>
      <c r="H36" s="145">
        <v>153341</v>
      </c>
      <c r="I36" s="143">
        <v>-596</v>
      </c>
      <c r="J36" s="146">
        <v>-0.38867621836299487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2020-09-28T06:25:46Z</dcterms:created>
  <dcterms:modified xsi:type="dcterms:W3CDTF">2020-09-28T10:31:42Z</dcterms:modified>
</cp:coreProperties>
</file>