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I75" i="24"/>
  <c r="I77" i="24" s="1"/>
  <c r="H75" i="24"/>
  <c r="K75" i="24" s="1"/>
  <c r="K77" i="24" s="1"/>
  <c r="G75" i="24"/>
  <c r="F75" i="24"/>
  <c r="E75" i="24"/>
  <c r="L74" i="24"/>
  <c r="J74" i="24"/>
  <c r="I74" i="24"/>
  <c r="H74" i="24"/>
  <c r="K74" i="24" s="1"/>
  <c r="G74" i="24"/>
  <c r="F74" i="24"/>
  <c r="E74" i="24"/>
  <c r="L73" i="24"/>
  <c r="J73" i="24"/>
  <c r="I73" i="24"/>
  <c r="H73" i="24"/>
  <c r="K73" i="24" s="1"/>
  <c r="G73" i="24"/>
  <c r="F73" i="24"/>
  <c r="E73" i="24"/>
  <c r="L72" i="24"/>
  <c r="H72" i="24"/>
  <c r="K72" i="24" s="1"/>
  <c r="G72" i="24"/>
  <c r="F72" i="24"/>
  <c r="E72" i="24"/>
  <c r="L71" i="24"/>
  <c r="H71" i="24"/>
  <c r="K71" i="24" s="1"/>
  <c r="G71" i="24"/>
  <c r="F71" i="24"/>
  <c r="E71" i="24"/>
  <c r="L70" i="24"/>
  <c r="J70" i="24"/>
  <c r="H70" i="24"/>
  <c r="K70" i="24" s="1"/>
  <c r="G70" i="24"/>
  <c r="F70" i="24"/>
  <c r="E70" i="24"/>
  <c r="L69" i="24"/>
  <c r="J69" i="24"/>
  <c r="I69" i="24"/>
  <c r="H69" i="24"/>
  <c r="K69" i="24" s="1"/>
  <c r="G69" i="24"/>
  <c r="F69" i="24"/>
  <c r="E69" i="24"/>
  <c r="L68" i="24"/>
  <c r="H68" i="24"/>
  <c r="I68" i="24" s="1"/>
  <c r="G68" i="24"/>
  <c r="F68" i="24"/>
  <c r="E68" i="24"/>
  <c r="L67" i="24"/>
  <c r="H67" i="24"/>
  <c r="G67" i="24"/>
  <c r="F67" i="24"/>
  <c r="E67" i="24"/>
  <c r="L66" i="24"/>
  <c r="H66" i="24"/>
  <c r="K66" i="24" s="1"/>
  <c r="G66" i="24"/>
  <c r="F66" i="24"/>
  <c r="E66" i="24"/>
  <c r="L65" i="24"/>
  <c r="J65" i="24"/>
  <c r="I65" i="24"/>
  <c r="H65" i="24"/>
  <c r="K65" i="24" s="1"/>
  <c r="G65" i="24"/>
  <c r="F65" i="24"/>
  <c r="E65" i="24"/>
  <c r="L64" i="24"/>
  <c r="H64" i="24"/>
  <c r="K64" i="24" s="1"/>
  <c r="G64" i="24"/>
  <c r="F64" i="24"/>
  <c r="E64" i="24"/>
  <c r="L63" i="24"/>
  <c r="H63" i="24"/>
  <c r="K63" i="24" s="1"/>
  <c r="G63" i="24"/>
  <c r="F63" i="24"/>
  <c r="E63" i="24"/>
  <c r="L62" i="24"/>
  <c r="J62" i="24"/>
  <c r="H62" i="24"/>
  <c r="K62" i="24" s="1"/>
  <c r="G62" i="24"/>
  <c r="F62" i="24"/>
  <c r="E62" i="24"/>
  <c r="L61" i="24"/>
  <c r="J61" i="24"/>
  <c r="I61" i="24"/>
  <c r="H61" i="24"/>
  <c r="K61" i="24" s="1"/>
  <c r="G61" i="24"/>
  <c r="F61" i="24"/>
  <c r="E61" i="24"/>
  <c r="L60" i="24"/>
  <c r="H60" i="24"/>
  <c r="G60" i="24"/>
  <c r="F60" i="24"/>
  <c r="E60" i="24"/>
  <c r="L59" i="24"/>
  <c r="H59" i="24"/>
  <c r="G59" i="24"/>
  <c r="F59" i="24"/>
  <c r="E59" i="24"/>
  <c r="L58" i="24"/>
  <c r="H58" i="24" s="1"/>
  <c r="G58" i="24"/>
  <c r="F58" i="24"/>
  <c r="E58" i="24"/>
  <c r="L57" i="24"/>
  <c r="H57" i="24" s="1"/>
  <c r="G57" i="24"/>
  <c r="F57" i="24"/>
  <c r="E57" i="24"/>
  <c r="L56" i="24"/>
  <c r="H56" i="24"/>
  <c r="K56" i="24" s="1"/>
  <c r="G56" i="24"/>
  <c r="F56" i="24"/>
  <c r="E56" i="24"/>
  <c r="L55" i="24"/>
  <c r="H55" i="24" s="1"/>
  <c r="G55" i="24"/>
  <c r="F55" i="24"/>
  <c r="E55" i="24"/>
  <c r="L54" i="24"/>
  <c r="H54" i="24" s="1"/>
  <c r="J54" i="24" s="1"/>
  <c r="G54" i="24"/>
  <c r="F54" i="24"/>
  <c r="E54" i="24"/>
  <c r="L53" i="24"/>
  <c r="H53" i="24" s="1"/>
  <c r="K53" i="24" s="1"/>
  <c r="J53" i="24"/>
  <c r="I53" i="24"/>
  <c r="G53" i="24"/>
  <c r="F53" i="24"/>
  <c r="E53" i="24"/>
  <c r="L52" i="24"/>
  <c r="H52" i="24"/>
  <c r="G52" i="24"/>
  <c r="F52" i="24"/>
  <c r="E52" i="24"/>
  <c r="L51" i="24"/>
  <c r="H51" i="24"/>
  <c r="G51" i="24"/>
  <c r="F51" i="24"/>
  <c r="E51" i="24"/>
  <c r="C45" i="24"/>
  <c r="M44" i="24"/>
  <c r="I44" i="24"/>
  <c r="G44" i="24"/>
  <c r="F44" i="24"/>
  <c r="E44" i="24"/>
  <c r="C44" i="24"/>
  <c r="L44" i="24" s="1"/>
  <c r="B44" i="24"/>
  <c r="D44" i="24" s="1"/>
  <c r="I43" i="24"/>
  <c r="C43" i="24"/>
  <c r="M43" i="24" s="1"/>
  <c r="B43" i="24"/>
  <c r="M42" i="24"/>
  <c r="I42" i="24"/>
  <c r="G42" i="24"/>
  <c r="F42" i="24"/>
  <c r="E42" i="24"/>
  <c r="C42" i="24"/>
  <c r="L42" i="24" s="1"/>
  <c r="B42" i="24"/>
  <c r="D42" i="24" s="1"/>
  <c r="M41" i="24"/>
  <c r="K41" i="24"/>
  <c r="J41" i="24"/>
  <c r="C41" i="24"/>
  <c r="B41" i="24"/>
  <c r="M40" i="24"/>
  <c r="I40" i="24"/>
  <c r="G40" i="24"/>
  <c r="F40" i="24"/>
  <c r="E40" i="24"/>
  <c r="C40" i="24"/>
  <c r="L40" i="24" s="1"/>
  <c r="B40" i="24"/>
  <c r="D40" i="24" s="1"/>
  <c r="F38" i="24"/>
  <c r="M36" i="24"/>
  <c r="L36" i="24"/>
  <c r="K36" i="24"/>
  <c r="J36" i="24"/>
  <c r="I36" i="24"/>
  <c r="H36" i="24"/>
  <c r="G36" i="24"/>
  <c r="F36" i="24"/>
  <c r="E36" i="24"/>
  <c r="D36" i="24"/>
  <c r="L57" i="15"/>
  <c r="K57" i="15"/>
  <c r="C39" i="24"/>
  <c r="I39" i="24" s="1"/>
  <c r="C38" i="24"/>
  <c r="E38" i="24" s="1"/>
  <c r="C37" i="24"/>
  <c r="C35" i="24"/>
  <c r="C34" i="24"/>
  <c r="C33" i="24"/>
  <c r="I33" i="24" s="1"/>
  <c r="C32" i="24"/>
  <c r="E32" i="24" s="1"/>
  <c r="C31" i="24"/>
  <c r="C30" i="24"/>
  <c r="C29" i="24"/>
  <c r="C28" i="24"/>
  <c r="E28" i="24" s="1"/>
  <c r="C27" i="24"/>
  <c r="C26" i="24"/>
  <c r="C25" i="24"/>
  <c r="C24" i="24"/>
  <c r="E24" i="24" s="1"/>
  <c r="C23" i="24"/>
  <c r="C22" i="24"/>
  <c r="M22" i="24" s="1"/>
  <c r="C21" i="24"/>
  <c r="I21" i="24" s="1"/>
  <c r="C20" i="24"/>
  <c r="C19" i="24"/>
  <c r="C18" i="24"/>
  <c r="M18" i="24" s="1"/>
  <c r="C17" i="24"/>
  <c r="C16" i="24"/>
  <c r="E16" i="24" s="1"/>
  <c r="C15" i="24"/>
  <c r="C9" i="24"/>
  <c r="C8" i="24"/>
  <c r="E8" i="24" s="1"/>
  <c r="C7" i="24"/>
  <c r="B38" i="24"/>
  <c r="B37" i="24"/>
  <c r="B35" i="24"/>
  <c r="B34" i="24"/>
  <c r="B33" i="24"/>
  <c r="B32" i="24"/>
  <c r="B31" i="24"/>
  <c r="B30" i="24"/>
  <c r="B29" i="24"/>
  <c r="H29" i="24" s="1"/>
  <c r="B28" i="24"/>
  <c r="B27" i="24"/>
  <c r="B26" i="24"/>
  <c r="B25" i="24"/>
  <c r="B24" i="24"/>
  <c r="B23" i="24"/>
  <c r="B22" i="24"/>
  <c r="B21" i="24"/>
  <c r="H21" i="24" s="1"/>
  <c r="B20" i="24"/>
  <c r="B19" i="24"/>
  <c r="B18" i="24"/>
  <c r="B17" i="24"/>
  <c r="B16" i="24"/>
  <c r="B15" i="24"/>
  <c r="B9" i="24"/>
  <c r="H9" i="24" s="1"/>
  <c r="B8" i="24"/>
  <c r="B7" i="24"/>
  <c r="J20" i="24" l="1"/>
  <c r="H20" i="24"/>
  <c r="F20" i="24"/>
  <c r="K20" i="24"/>
  <c r="D20" i="24"/>
  <c r="F33" i="24"/>
  <c r="D33" i="24"/>
  <c r="J33" i="24"/>
  <c r="K33" i="24"/>
  <c r="H33" i="24"/>
  <c r="J24" i="24"/>
  <c r="H24" i="24"/>
  <c r="F24" i="24"/>
  <c r="K24" i="24"/>
  <c r="D24" i="24"/>
  <c r="F17" i="24"/>
  <c r="D17" i="24"/>
  <c r="J17" i="24"/>
  <c r="K17" i="24"/>
  <c r="H17" i="24"/>
  <c r="F23" i="24"/>
  <c r="D23" i="24"/>
  <c r="J23" i="24"/>
  <c r="K23" i="24"/>
  <c r="H23" i="24"/>
  <c r="F7" i="24"/>
  <c r="D7" i="24"/>
  <c r="J7" i="24"/>
  <c r="K7" i="24"/>
  <c r="H7" i="24"/>
  <c r="F15" i="24"/>
  <c r="D15" i="24"/>
  <c r="J15" i="24"/>
  <c r="K15" i="24"/>
  <c r="H15" i="24"/>
  <c r="F25" i="24"/>
  <c r="D25" i="24"/>
  <c r="J25" i="24"/>
  <c r="K25" i="24"/>
  <c r="H25" i="24"/>
  <c r="J28" i="24"/>
  <c r="H28" i="24"/>
  <c r="F28" i="24"/>
  <c r="K28" i="24"/>
  <c r="D28" i="24"/>
  <c r="F31" i="24"/>
  <c r="D31" i="24"/>
  <c r="J31" i="24"/>
  <c r="K31" i="24"/>
  <c r="H31" i="24"/>
  <c r="C14" i="24"/>
  <c r="C6" i="24"/>
  <c r="I26" i="24"/>
  <c r="G26" i="24"/>
  <c r="E26" i="24"/>
  <c r="M26" i="24"/>
  <c r="L26" i="24"/>
  <c r="H37" i="24"/>
  <c r="F37" i="24"/>
  <c r="D37" i="24"/>
  <c r="K37" i="24"/>
  <c r="J37" i="24"/>
  <c r="I34" i="24"/>
  <c r="G34" i="24"/>
  <c r="E34" i="24"/>
  <c r="M34" i="24"/>
  <c r="L34" i="24"/>
  <c r="J8" i="24"/>
  <c r="H8" i="24"/>
  <c r="F8" i="24"/>
  <c r="K8" i="24"/>
  <c r="D8" i="24"/>
  <c r="J16" i="24"/>
  <c r="H16" i="24"/>
  <c r="F16" i="24"/>
  <c r="K16" i="24"/>
  <c r="D16" i="24"/>
  <c r="J32" i="24"/>
  <c r="H32" i="24"/>
  <c r="F32" i="24"/>
  <c r="K32" i="24"/>
  <c r="D32" i="24"/>
  <c r="I30" i="24"/>
  <c r="G30" i="24"/>
  <c r="E30" i="24"/>
  <c r="M30" i="24"/>
  <c r="L30" i="24"/>
  <c r="F19" i="24"/>
  <c r="D19" i="24"/>
  <c r="J19" i="24"/>
  <c r="K19" i="24"/>
  <c r="H19" i="24"/>
  <c r="F27" i="24"/>
  <c r="D27" i="24"/>
  <c r="J27" i="24"/>
  <c r="K27" i="24"/>
  <c r="H27" i="24"/>
  <c r="F35" i="24"/>
  <c r="D35" i="24"/>
  <c r="J35" i="24"/>
  <c r="K35" i="24"/>
  <c r="H35" i="24"/>
  <c r="G37" i="24"/>
  <c r="L37" i="24"/>
  <c r="I37" i="24"/>
  <c r="E37" i="24"/>
  <c r="M37" i="24"/>
  <c r="H43" i="24"/>
  <c r="F43" i="24"/>
  <c r="D43" i="24"/>
  <c r="K43" i="24"/>
  <c r="J43" i="24"/>
  <c r="I16" i="24"/>
  <c r="M16" i="24"/>
  <c r="L16" i="24"/>
  <c r="G16" i="24"/>
  <c r="K54" i="24"/>
  <c r="I54" i="24"/>
  <c r="L38" i="24"/>
  <c r="M38" i="24"/>
  <c r="I38" i="24"/>
  <c r="G38" i="24"/>
  <c r="L22" i="24"/>
  <c r="G45" i="24"/>
  <c r="L45" i="24"/>
  <c r="M45" i="24"/>
  <c r="I45" i="24"/>
  <c r="K58" i="24"/>
  <c r="J58" i="24"/>
  <c r="I58" i="24"/>
  <c r="M9" i="24"/>
  <c r="E9" i="24"/>
  <c r="L9" i="24"/>
  <c r="G9" i="24"/>
  <c r="M17" i="24"/>
  <c r="E17" i="24"/>
  <c r="L17" i="24"/>
  <c r="G17" i="24"/>
  <c r="I17" i="24"/>
  <c r="E45" i="24"/>
  <c r="K60" i="24"/>
  <c r="J60" i="24"/>
  <c r="J22" i="24"/>
  <c r="H22" i="24"/>
  <c r="F22" i="24"/>
  <c r="D22" i="24"/>
  <c r="K22" i="24"/>
  <c r="B39" i="24"/>
  <c r="B45" i="24"/>
  <c r="I8" i="24"/>
  <c r="M8" i="24"/>
  <c r="L8" i="24"/>
  <c r="G8" i="24"/>
  <c r="I22" i="24"/>
  <c r="G22" i="24"/>
  <c r="E22" i="24"/>
  <c r="I28" i="24"/>
  <c r="M28" i="24"/>
  <c r="L28" i="24"/>
  <c r="G28" i="24"/>
  <c r="M31" i="24"/>
  <c r="E31" i="24"/>
  <c r="L31" i="24"/>
  <c r="I31" i="24"/>
  <c r="G31" i="24"/>
  <c r="I20" i="24"/>
  <c r="M20" i="24"/>
  <c r="L20" i="24"/>
  <c r="G20" i="24"/>
  <c r="M23" i="24"/>
  <c r="E23" i="24"/>
  <c r="L23" i="24"/>
  <c r="I23" i="24"/>
  <c r="G23" i="24"/>
  <c r="M29" i="24"/>
  <c r="E29" i="24"/>
  <c r="L29" i="24"/>
  <c r="G29" i="24"/>
  <c r="L18" i="24"/>
  <c r="K52" i="24"/>
  <c r="J52" i="24"/>
  <c r="I60" i="24"/>
  <c r="K67" i="24"/>
  <c r="J67" i="24"/>
  <c r="I67" i="24"/>
  <c r="K79" i="24"/>
  <c r="K68" i="24"/>
  <c r="J68" i="24"/>
  <c r="F9" i="24"/>
  <c r="D9" i="24"/>
  <c r="J9" i="24"/>
  <c r="K9" i="24"/>
  <c r="J18" i="24"/>
  <c r="H18" i="24"/>
  <c r="F18" i="24"/>
  <c r="D18" i="24"/>
  <c r="K18" i="24"/>
  <c r="J26" i="24"/>
  <c r="H26" i="24"/>
  <c r="F26" i="24"/>
  <c r="D26" i="24"/>
  <c r="K26" i="24"/>
  <c r="J34" i="24"/>
  <c r="H34" i="24"/>
  <c r="F34" i="24"/>
  <c r="D34" i="24"/>
  <c r="K34" i="24"/>
  <c r="I32" i="24"/>
  <c r="M32" i="24"/>
  <c r="L32" i="24"/>
  <c r="G32" i="24"/>
  <c r="M35" i="24"/>
  <c r="E35" i="24"/>
  <c r="L35" i="24"/>
  <c r="I35" i="24"/>
  <c r="G35" i="24"/>
  <c r="G39" i="24"/>
  <c r="L39" i="24"/>
  <c r="M39" i="24"/>
  <c r="E39" i="24"/>
  <c r="I9" i="24"/>
  <c r="I29" i="24"/>
  <c r="I52" i="24"/>
  <c r="K55" i="24"/>
  <c r="I55" i="24"/>
  <c r="J55" i="24"/>
  <c r="M25" i="24"/>
  <c r="E25" i="24"/>
  <c r="L25" i="24"/>
  <c r="G25" i="24"/>
  <c r="F21" i="24"/>
  <c r="D21" i="24"/>
  <c r="J21" i="24"/>
  <c r="K21" i="24"/>
  <c r="F29" i="24"/>
  <c r="D29" i="24"/>
  <c r="J29" i="24"/>
  <c r="K29" i="24"/>
  <c r="M7" i="24"/>
  <c r="E7" i="24"/>
  <c r="L7" i="24"/>
  <c r="I7" i="24"/>
  <c r="G7" i="24"/>
  <c r="M15" i="24"/>
  <c r="E15" i="24"/>
  <c r="L15" i="24"/>
  <c r="I15" i="24"/>
  <c r="G15" i="24"/>
  <c r="I18" i="24"/>
  <c r="G18" i="24"/>
  <c r="E18" i="24"/>
  <c r="M21" i="24"/>
  <c r="E21" i="24"/>
  <c r="L21" i="24"/>
  <c r="G21" i="24"/>
  <c r="K57" i="24"/>
  <c r="J57" i="24"/>
  <c r="I57" i="24"/>
  <c r="K59" i="24"/>
  <c r="J59" i="24"/>
  <c r="I59" i="24"/>
  <c r="B14" i="24"/>
  <c r="B6" i="24"/>
  <c r="J30" i="24"/>
  <c r="H30" i="24"/>
  <c r="F30" i="24"/>
  <c r="D30" i="24"/>
  <c r="K30" i="24"/>
  <c r="M19" i="24"/>
  <c r="E19" i="24"/>
  <c r="L19" i="24"/>
  <c r="I19" i="24"/>
  <c r="G19" i="24"/>
  <c r="D38" i="24"/>
  <c r="K38" i="24"/>
  <c r="J38" i="24"/>
  <c r="H38" i="24"/>
  <c r="I24" i="24"/>
  <c r="M24" i="24"/>
  <c r="L24" i="24"/>
  <c r="G24" i="24"/>
  <c r="M27" i="24"/>
  <c r="E27" i="24"/>
  <c r="L27" i="24"/>
  <c r="I27" i="24"/>
  <c r="G27" i="24"/>
  <c r="M33" i="24"/>
  <c r="E33" i="24"/>
  <c r="L33" i="24"/>
  <c r="G33" i="24"/>
  <c r="E20" i="24"/>
  <c r="I25" i="24"/>
  <c r="K51" i="24"/>
  <c r="J51" i="24"/>
  <c r="I51" i="24"/>
  <c r="I62" i="24"/>
  <c r="J63" i="24"/>
  <c r="I70" i="24"/>
  <c r="J71" i="24"/>
  <c r="G43" i="24"/>
  <c r="L43" i="24"/>
  <c r="I78" i="24"/>
  <c r="I79" i="24"/>
  <c r="H41" i="24"/>
  <c r="F41" i="24"/>
  <c r="D41" i="24"/>
  <c r="E43" i="24"/>
  <c r="I66" i="24"/>
  <c r="J77" i="24"/>
  <c r="G41" i="24"/>
  <c r="L41" i="24"/>
  <c r="J66" i="24"/>
  <c r="E41" i="24"/>
  <c r="I56" i="24"/>
  <c r="I64" i="24"/>
  <c r="I72" i="24"/>
  <c r="I41" i="24"/>
  <c r="J56" i="24"/>
  <c r="I63" i="24"/>
  <c r="J64" i="24"/>
  <c r="I71" i="24"/>
  <c r="J72" i="24"/>
  <c r="H40" i="24"/>
  <c r="H42" i="24"/>
  <c r="H44" i="24"/>
  <c r="J40" i="24"/>
  <c r="J42" i="24"/>
  <c r="J44" i="24"/>
  <c r="K40" i="24"/>
  <c r="K42" i="24"/>
  <c r="K44" i="24"/>
  <c r="J6" i="24" l="1"/>
  <c r="H6" i="24"/>
  <c r="F6" i="24"/>
  <c r="D6" i="24"/>
  <c r="K6" i="24"/>
  <c r="H39" i="24"/>
  <c r="F39" i="24"/>
  <c r="D39" i="24"/>
  <c r="K39" i="24"/>
  <c r="J39" i="24"/>
  <c r="I6" i="24"/>
  <c r="G6" i="24"/>
  <c r="E6" i="24"/>
  <c r="M6" i="24"/>
  <c r="L6" i="24"/>
  <c r="I82" i="24"/>
  <c r="J79" i="24"/>
  <c r="I83" i="24" s="1"/>
  <c r="J78" i="24"/>
  <c r="I81" i="24" s="1"/>
  <c r="H45" i="24"/>
  <c r="F45" i="24"/>
  <c r="D45" i="24"/>
  <c r="K45" i="24"/>
  <c r="J45" i="24"/>
  <c r="K78" i="24"/>
  <c r="I14" i="24"/>
  <c r="G14" i="24"/>
  <c r="E14" i="24"/>
  <c r="M14" i="24"/>
  <c r="L14" i="24"/>
  <c r="J14" i="24"/>
  <c r="H14" i="24"/>
  <c r="F14" i="24"/>
  <c r="D14" i="24"/>
  <c r="K14" i="24"/>
</calcChain>
</file>

<file path=xl/sharedStrings.xml><?xml version="1.0" encoding="utf-8"?>
<sst xmlns="http://schemas.openxmlformats.org/spreadsheetml/2006/main" count="1651" uniqueCount="522">
  <si>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</si>
  <si>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</si>
  <si>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</si>
  <si>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</si>
  <si>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</si>
  <si>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</si>
  <si>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</si>
  <si>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</si>
  <si>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</si>
  <si>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</si>
  <si>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</si>
  <si>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</si>
  <si>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</si>
  <si>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Eberswalde (036)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</si>
  <si>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</si>
  <si>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</si>
  <si>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</si>
  <si>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</si>
  <si>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</si>
  <si>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</si>
  <si>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</si>
  <si>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</si>
  <si>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</si>
  <si>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</si>
  <si>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</si>
  <si>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</si>
  <si>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</si>
  <si>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</si>
  <si>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</si>
  <si>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</si>
  <si>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</si>
  <si>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</si>
  <si>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</si>
  <si>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</si>
  <si>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</si>
  <si>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</si>
  <si>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</si>
  <si>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</si>
  <si>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</si>
  <si>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</si>
  <si>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</si>
  <si>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</si>
  <si>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</si>
  <si>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</si>
  <si>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</si>
  <si>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</si>
  <si>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</si>
  <si>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</si>
  <si>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</si>
  <si>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</si>
  <si>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</si>
  <si>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</si>
  <si>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</si>
  <si>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</si>
  <si>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</si>
  <si>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</si>
  <si>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</si>
  <si>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</si>
  <si>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</si>
  <si>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</si>
  <si>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</si>
  <si>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</si>
  <si>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</si>
  <si>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</si>
  <si>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</si>
  <si>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</si>
  <si>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</si>
  <si>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</si>
  <si>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</si>
  <si>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</si>
  <si>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</si>
  <si>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</si>
  <si>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</si>
  <si>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</si>
  <si>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</si>
  <si>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</si>
  <si>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</si>
  <si>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</si>
  <si>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</si>
  <si>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</si>
  <si>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</si>
  <si>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</si>
  <si>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</si>
  <si>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</si>
  <si>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</si>
  <si>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</si>
  <si>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</si>
  <si>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</si>
  <si>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</si>
  <si>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</si>
  <si>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</si>
  <si>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</si>
  <si>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Eberswalde (036);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</si>
  <si>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</si>
  <si>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</si>
  <si>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</si>
  <si>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</si>
  <si>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</si>
  <si>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</si>
  <si>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</si>
  <si>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</si>
  <si>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</si>
  <si>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</si>
  <si>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</si>
  <si>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</si>
  <si>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</si>
  <si>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</si>
  <si>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</si>
  <si>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</si>
  <si>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</si>
  <si>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</si>
  <si>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</si>
  <si>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</si>
  <si>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</si>
  <si>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</si>
  <si>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</si>
  <si>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</si>
  <si>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</si>
  <si>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</si>
  <si>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</si>
  <si>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</si>
  <si>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</si>
  <si>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</si>
  <si>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</si>
  <si>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</si>
  <si>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</si>
  <si>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</si>
  <si>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</si>
  <si>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</si>
  <si>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Berlin-Brandenburg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</si>
  <si>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</si>
  <si>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</si>
  <si>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</si>
  <si>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</si>
  <si>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</si>
  <si>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</si>
  <si>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</si>
  <si>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</si>
  <si>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</si>
  <si>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</si>
  <si>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</si>
  <si>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</si>
  <si>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</si>
  <si>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</si>
  <si>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</si>
  <si>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</si>
  <si>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</si>
  <si>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</si>
  <si>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</si>
  <si>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</si>
  <si>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</si>
  <si>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</si>
  <si>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</si>
  <si>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</si>
  <si>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</si>
  <si>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</si>
  <si>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</si>
  <si>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</si>
  <si>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</si>
  <si>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</si>
  <si>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</si>
  <si>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</si>
  <si>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</si>
  <si>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</si>
  <si>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</si>
  <si>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</si>
  <si>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</si>
  <si>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</si>
  <si>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</si>
  <si>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</si>
  <si>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</si>
  <si>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</si>
  <si>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</si>
  <si>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</si>
  <si>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</si>
  <si>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</si>
  <si>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</si>
  <si>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</si>
  <si>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</si>
  <si>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</si>
  <si>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</si>
  <si>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</si>
  <si>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</si>
  <si>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Eberswalde (036)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</si>
  <si>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</si>
  <si>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</si>
  <si>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</si>
  <si>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</si>
  <si>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</si>
  <si>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</si>
  <si>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</si>
  <si>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</si>
  <si>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</si>
  <si>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</si>
  <si>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</si>
  <si>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</si>
  <si>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</si>
  <si>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</si>
  <si>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</si>
  <si>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</si>
  <si>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</si>
  <si>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</si>
  <si>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</si>
  <si>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</si>
  <si>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</si>
  <si>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</si>
  <si>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</si>
  <si>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</si>
  <si>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</si>
  <si>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</si>
  <si>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</si>
  <si>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</si>
  <si>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</si>
  <si>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</si>
  <si>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</si>
  <si>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</si>
  <si>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</si>
  <si>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</si>
  <si>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</si>
  <si>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</si>
  <si>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</si>
  <si>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</si>
  <si>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</si>
  <si>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</si>
  <si>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</si>
  <si>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</si>
  <si>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</si>
  <si>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</si>
  <si>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</si>
  <si>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</si>
  <si>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</si>
  <si>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</si>
  <si>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</si>
  <si>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</si>
  <si>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</si>
  <si>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</si>
  <si>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</si>
  <si>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</si>
  <si>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</si>
  <si>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</si>
  <si>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</si>
  <si>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</si>
  <si>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</si>
  <si>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</si>
  <si>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</si>
  <si>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</si>
  <si>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</si>
  <si>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</si>
  <si>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</si>
  <si>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</si>
  <si>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</si>
  <si>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</si>
  <si>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</si>
  <si>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</si>
  <si>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</si>
  <si>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</si>
  <si>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</si>
  <si>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</si>
  <si>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</si>
  <si>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</si>
  <si>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</si>
  <si>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</si>
  <si>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</si>
  <si>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</si>
  <si>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</si>
  <si>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</si>
  <si>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</si>
  <si>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</si>
  <si>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</si>
  <si>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</si>
  <si>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</si>
  <si>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</si>
  <si>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</si>
  <si>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</si>
  <si>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</si>
  <si>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</si>
  <si>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</si>
  <si>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</si>
  <si>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</si>
  <si>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</si>
  <si>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</si>
  <si>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</si>
  <si>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</si>
  <si>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</si>
  <si>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</si>
  <si>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</si>
  <si>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</si>
  <si>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</si>
  <si>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</si>
  <si>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</si>
  <si>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</si>
  <si>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</si>
  <si>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</si>
  <si>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</si>
  <si>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</si>
  <si>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</si>
  <si>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</si>
  <si>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</si>
  <si>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</si>
  <si>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</si>
  <si>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</si>
  <si>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</si>
  <si>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</si>
  <si>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</si>
  <si>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</si>
  <si>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</si>
  <si>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</si>
  <si>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</si>
  <si>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</si>
  <si>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</si>
  <si>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</si>
  <si>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</si>
  <si>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</si>
  <si>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</si>
  <si>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</si>
  <si>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</si>
  <si>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</si>
  <si>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</si>
  <si>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</si>
  <si>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</si>
  <si>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</si>
  <si>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</si>
  <si>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</si>
  <si>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</si>
  <si>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</si>
  <si>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</si>
  <si>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</si>
  <si>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Eberswalde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</si>
  <si>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</si>
  <si>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</si>
  <si>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</si>
  <si>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</si>
  <si>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</si>
  <si>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</si>
  <si>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</si>
  <si>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</si>
  <si>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</si>
  <si>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</si>
  <si>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</si>
  <si>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</si>
  <si>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</si>
  <si>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</si>
  <si>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</si>
  <si>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</si>
  <si>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</si>
  <si>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</si>
  <si>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</si>
  <si>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</si>
  <si>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</si>
  <si>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</si>
  <si>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</si>
  <si>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</si>
  <si>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</si>
  <si>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</si>
  <si>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</si>
  <si>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</si>
  <si>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</si>
  <si>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</si>
  <si>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</si>
  <si>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</si>
  <si>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</si>
  <si>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</si>
  <si>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</si>
  <si>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</si>
  <si>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</si>
  <si>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</si>
  <si>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</si>
  <si>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</si>
  <si>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</si>
  <si>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</si>
  <si>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</si>
  <si>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</si>
  <si>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</si>
  <si>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</si>
  <si>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Eberswalde (036);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</si>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</sst>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{3EB45AD6-35A8-4395-B6BA-75A2ACB06111}</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269D-43AD-A64C-0B79B78E6ACA}"/>
                </c:ext>
              </c:extLst>
            </c:dLbl>
            <c:dLbl>
              <c:idx val="1"/>
              <c:tx>
                <c:strRef>
                  <c:f>Daten_Diagramme!$D$7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{7ADA7935-A167-4F68-9B71-92FCDA5D0BEF}</c15:txfldGUID>
                      <c15:f>Daten_Diagramme!$D$7</c15:f>
                      <c15:dlblFieldTableCache>
                        <c:ptCount val="1"/>
                        <c:pt idx="0">
                          <c:v>2.1</c:v>
                        </c:pt>
                      </c15:dlblFieldTableCache>
                    </c15:dlblFTEntry>
                  </c15:dlblFieldTable>
                  <c15:showDataLabelsRange val="0"/>
                </c:ext>
                <c:ext xmlns:c16="http://schemas.microsoft.com/office/drawing/2014/chart" uri="{C3380CC4-5D6E-409C-BE32-E72D297353CC}">
                  <c16:uniqueId val="{00000001-269D-43AD-A64C-0B79B78E6AC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{A60576FC-588E-4487-A123-ED926A48E7D3}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69D-43AD-A64C-0B79B78E6AC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{04C15FCF-D771-40A1-8BAF-CC29A874CB67}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69D-43AD-A64C-0B79B78E6AC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1.3896233951818888</c:v>
                </c:pt>
                <c:pt idx="1">
                  <c:v>2.0817593018128191</c:v>
                </c:pt>
                <c:pt idx="2">
                  <c:v>0.95490282911153723</c:v>
                </c:pt>
                <c:pt idx="3">
                  <c:v>1.0875687030768</c:v>
                </c:pt>
              </c:numCache>
            </c:numRef>
          </c:val>
          <c:extLst>
            <c:ext xmlns:c16="http://schemas.microsoft.com/office/drawing/2014/chart" uri="{C3380CC4-5D6E-409C-BE32-E72D297353CC}">
              <c16:uniqueId val="{00000004-269D-43AD-A64C-0B79B78E6AC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{E71D4EDF-AC31-4AE1-A19A-B71703ED110A}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69D-43AD-A64C-0B79B78E6AC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{5648AC45-3322-4BE3-AD0C-D01C358E70C6}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69D-43AD-A64C-0B79B78E6AC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{FFFC64D9-D489-4B95-8BBC-BF1A6049D026}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69D-43AD-A64C-0B79B78E6AC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{5B1D1A86-2740-46A4-B7E0-C9A0C7BF15E0}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69D-43AD-A64C-0B79B78E6A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69D-43AD-A64C-0B79B78E6AC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69D-43AD-A64C-0B79B78E6AC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{2713F391-C048-4977-97D2-7AAF1A7216D7}</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6E96-4CD6-AE20-57AC95280B32}"/>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{856734CB-B67F-4766-A295-313B17524F64}</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6E96-4CD6-AE20-57AC95280B32}"/>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{33BDCA74-AE05-47D1-8D55-53F784CF1A72}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E96-4CD6-AE20-57AC95280B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{6AF67D76-AFA6-4DA8-8A73-C742306DF837}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E96-4CD6-AE20-57AC95280B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-4.0758583773036632</c:v>
                </c:pt>
                <c:pt idx="1">
                  <c:v>-4.2180879373564686</c:v>
                </c:pt>
                <c:pt idx="2">
                  <c:v>-3.6279896103654186</c:v>
                </c:pt>
                <c:pt idx="3">
                  <c:v>-2.8655893304673015</c:v>
                </c:pt>
              </c:numCache>
            </c:numRef>
          </c:val>
          <c:extLst>
            <c:ext xmlns:c16="http://schemas.microsoft.com/office/drawing/2014/chart" uri="{C3380CC4-5D6E-409C-BE32-E72D297353CC}">
              <c16:uniqueId val="{00000004-6E96-4CD6-AE20-57AC95280B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{4639DF9B-94F4-431B-8742-8C8DF9CB81E6}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E96-4CD6-AE20-57AC95280B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{4CE930D5-C5F2-49C5-ADE3-7A3537D14F26}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E96-4CD6-AE20-57AC95280B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{E5D27FD1-00B0-40F3-A3CF-B37695AB8CD2}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E96-4CD6-AE20-57AC95280B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{369CFC50-CF2B-4B18-ABF9-3637D9076353}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E96-4CD6-AE20-57AC95280B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96-4CD6-AE20-57AC95280B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96-4CD6-AE20-57AC95280B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{C1130AC4-169A-4E85-B635-2534AA7C34B8}</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4315-4053-9565-83075C672DFF}"/>
                </c:ext>
              </c:extLst>
            </c:dLbl>
            <c:dLbl>
              <c:idx val="1"/>
              <c:tx>
                <c:strRef>
                  <c:f>Daten_Diagramme!$D$15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{49A305E6-38D6-4163-8754-A4BF5A031689}</c15:txfldGUID>
                      <c15:f>Daten_Diagramme!$D$15</c15:f>
                      <c15:dlblFieldTableCache>
                        <c:ptCount val="1"/>
                        <c:pt idx="0">
                          <c:v>-3.0</c:v>
                        </c:pt>
                      </c15:dlblFieldTableCache>
                    </c15:dlblFTEntry>
                  </c15:dlblFieldTable>
                  <c15:showDataLabelsRange val="0"/>
                </c:ext>
                <c:ext xmlns:c16="http://schemas.microsoft.com/office/drawing/2014/chart" uri="{C3380CC4-5D6E-409C-BE32-E72D297353CC}">
                  <c16:uniqueId val="{00000001-4315-4053-9565-83075C672DFF}"/>
                </c:ext>
              </c:extLst>
            </c:dLbl>
            <c:dLbl>
              <c:idx val="2"/>
              <c:tx>
                <c:strRef>
                  <c:f>Daten_Diagramme!$D$16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{9B185EC5-FF42-4758-BEF4-F7229FB8B5F4}</c15:txfldGUID>
                      <c15:f>Daten_Diagramme!$D$16</c15:f>
                      <c15:dlblFieldTableCache>
                        <c:ptCount val="1"/>
                        <c:pt idx="0">
                          <c:v>5.7</c:v>
                        </c:pt>
                      </c15:dlblFieldTableCache>
                    </c15:dlblFTEntry>
                  </c15:dlblFieldTable>
                  <c15:showDataLabelsRange val="0"/>
                </c:ext>
                <c:ext xmlns:c16="http://schemas.microsoft.com/office/drawing/2014/chart" uri="{C3380CC4-5D6E-409C-BE32-E72D297353CC}">
                  <c16:uniqueId val="{00000002-4315-4053-9565-83075C672DFF}"/>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{9BFEA0AE-A857-498A-A029-237FC47B840F}</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4315-4053-9565-83075C672DFF}"/>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{4F6F6503-8EB6-41D3-8502-24921294E57C}</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4315-4053-9565-83075C672DFF}"/>
                </c:ext>
              </c:extLst>
            </c:dLbl>
            <c:dLbl>
              <c:idx val="5"/>
              <c:tx>
                <c:strRef>
                  <c:f>Daten_Diagramme!$D$19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{A1CF59FF-4504-457E-8344-7BAAD1728B9D}</c15:txfldGUID>
                      <c15:f>Daten_Diagramme!$D$19</c15:f>
                      <c15:dlblFieldTableCache>
                        <c:ptCount val="1"/>
                        <c:pt idx="0">
                          <c:v>-3.6</c:v>
                        </c:pt>
                      </c15:dlblFieldTableCache>
                    </c15:dlblFTEntry>
                  </c15:dlblFieldTable>
                  <c15:showDataLabelsRange val="0"/>
                </c:ext>
                <c:ext xmlns:c16="http://schemas.microsoft.com/office/drawing/2014/chart" uri="{C3380CC4-5D6E-409C-BE32-E72D297353CC}">
                  <c16:uniqueId val="{00000005-4315-4053-9565-83075C672DFF}"/>
                </c:ext>
              </c:extLst>
            </c:dLbl>
            <c:dLbl>
              <c:idx val="6"/>
              <c:tx>
                <c:strRef>
                  <c:f>Daten_Diagramme!$D$20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{5D7931BE-9A45-472C-BFEA-778342D6CA3B}</c15:txfldGUID>
                      <c15:f>Daten_Diagramme!$D$20</c15:f>
                      <c15:dlblFieldTableCache>
                        <c:ptCount val="1"/>
                        <c:pt idx="0">
                          <c:v>4.9</c:v>
                        </c:pt>
                      </c15:dlblFieldTableCache>
                    </c15:dlblFTEntry>
                  </c15:dlblFieldTable>
                  <c15:showDataLabelsRange val="0"/>
                </c:ext>
                <c:ext xmlns:c16="http://schemas.microsoft.com/office/drawing/2014/chart" uri="{C3380CC4-5D6E-409C-BE32-E72D297353CC}">
                  <c16:uniqueId val="{00000006-4315-4053-9565-83075C672DFF}"/>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{733EEF8A-4A76-4142-89F8-0A41C03145A7}</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4315-4053-9565-83075C672DFF}"/>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{CD371CC3-5047-45FA-83B7-3084BE366AE3}</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4315-4053-9565-83075C672DFF}"/>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{454225E2-6DD6-4ECF-8970-3D38980FE0B8}</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4315-4053-9565-83075C672DFF}"/>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{0EFFB7D4-E73A-4B36-ABB9-1CBA64BF0942}</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4315-4053-9565-83075C672DFF}"/>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{A12005FD-AE73-451C-9DA3-85EC854AF6D3}</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4315-4053-9565-83075C672DFF}"/>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{89F38F11-4445-4D27-AA12-759E5A171632}</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4315-4053-9565-83075C672DFF}"/>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{7E4E4BD1-08F7-4FBC-B94A-3D27C184DD06}</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4315-4053-9565-83075C672DFF}"/>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{25C08B1C-3D94-44AC-9A33-9A6130EB49B6}</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4315-4053-9565-83075C672DFF}"/>
                </c:ext>
              </c:extLst>
            </c:dLbl>
            <c:dLbl>
              <c:idx val="15"/>
              <c:tx>
                <c:strRef>
                  <c:f>Daten_Diagramme!$D$29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{CF4FE16E-3063-44A0-8876-EB808332D372}</c15:txfldGUID>
                      <c15:f>Daten_Diagramme!$D$29</c15:f>
                      <c15:dlblFieldTableCache>
                        <c:ptCount val="1"/>
                        <c:pt idx="0">
                          <c:v>-4.6</c:v>
                        </c:pt>
                      </c15:dlblFieldTableCache>
                    </c15:dlblFTEntry>
                  </c15:dlblFieldTable>
                  <c15:showDataLabelsRange val="0"/>
                </c:ext>
                <c:ext xmlns:c16="http://schemas.microsoft.com/office/drawing/2014/chart" uri="{C3380CC4-5D6E-409C-BE32-E72D297353CC}">
                  <c16:uniqueId val="{0000000F-4315-4053-9565-83075C672DFF}"/>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{39CDAB9C-BAB2-41B7-94A7-489C6E012001}</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4315-4053-9565-83075C672DFF}"/>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{06633872-D822-43D6-826A-B66F0B1CFEF0}</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4315-4053-9565-83075C672DFF}"/>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{9E57F8D3-7E81-4354-83FF-3C3606ADB65E}</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4315-4053-9565-83075C672DFF}"/>
                </c:ext>
              </c:extLst>
            </c:dLbl>
            <c:dLbl>
              <c:idx val="19"/>
              <c:tx>
                <c:strRef>
                  <c:f>Daten_Diagramme!$D$33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{29300F54-2601-49B6-9EC9-529FA3DCE90A}</c15:txfldGUID>
                      <c15:f>Daten_Diagramme!$D$33</c15:f>
                      <c15:dlblFieldTableCache>
                        <c:ptCount val="1"/>
                        <c:pt idx="0">
                          <c:v>4.5</c:v>
                        </c:pt>
                      </c15:dlblFieldTableCache>
                    </c15:dlblFTEntry>
                  </c15:dlblFieldTable>
                  <c15:showDataLabelsRange val="0"/>
                </c:ext>
                <c:ext xmlns:c16="http://schemas.microsoft.com/office/drawing/2014/chart" uri="{C3380CC4-5D6E-409C-BE32-E72D297353CC}">
                  <c16:uniqueId val="{00000013-4315-4053-9565-83075C672DFF}"/>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{A09F6C8B-6D71-409E-9B02-CB6A20BFE74A}</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4315-4053-9565-83075C672DF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{F7A99715-D076-48D6-B853-C8E85F3F4829}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315-4053-9565-83075C672DF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{6F1BFC18-AE09-4081-9AE6-6E72887C37F1}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315-4053-9565-83075C672DFF}"/>
                </c:ext>
              </c:extLst>
            </c:dLbl>
            <c:dLbl>
              <c:idx val="23"/>
              <c:tx>
                <c:strRef>
                  <c:f>Daten_Diagramme!$D$37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{FE52B809-F524-4EC8-9E92-DABDE972DF57}</c15:txfldGUID>
                      <c15:f>Daten_Diagramme!$D$37</c15:f>
                      <c15:dlblFieldTableCache>
                        <c:ptCount val="1"/>
                        <c:pt idx="0">
                          <c:v>-3.0</c:v>
                        </c:pt>
                      </c15:dlblFieldTableCache>
                    </c15:dlblFTEntry>
                  </c15:dlblFieldTable>
                  <c15:showDataLabelsRange val="0"/>
                </c:ext>
                <c:ext xmlns:c16="http://schemas.microsoft.com/office/drawing/2014/chart" uri="{C3380CC4-5D6E-409C-BE32-E72D297353CC}">
                  <c16:uniqueId val="{00000017-4315-4053-9565-83075C672DFF}"/>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{34B498FC-F04C-4FF4-88E3-E11672A0ED86}</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4315-4053-9565-83075C672DFF}"/>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{149E5B6D-5A17-46AC-9902-76E0A2CB3746}</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4315-4053-9565-83075C672DF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{992C3768-5923-4B50-91C7-9AA20A050726}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315-4053-9565-83075C672DF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{8B237991-E6D2-4DB4-A878-0C1871C5B1F3}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315-4053-9565-83075C672DF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{31CFB2E7-7E13-415B-8A31-DE0A08578292}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315-4053-9565-83075C672DF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{CF43E998-430E-447C-9F1C-718F984826F3}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315-4053-9565-83075C672DF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{2AEEBD58-DDD9-480B-9A78-D33473703470}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315-4053-9565-83075C672DFF}"/>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{05A856DC-C9F1-4D1F-95CB-A3F9AB7EF06F}</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4315-4053-9565-83075C672D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1.3896233951818888</c:v>
                </c:pt>
                <c:pt idx="1">
                  <c:v>-3.0373831775700935</c:v>
                </c:pt>
                <c:pt idx="2">
                  <c:v>5.7295960428689199</c:v>
                </c:pt>
                <c:pt idx="3">
                  <c:v>-0.51383060717650086</c:v>
                </c:pt>
                <c:pt idx="4">
                  <c:v>-1.8897030466640956</c:v>
                </c:pt>
                <c:pt idx="5">
                  <c:v>-3.6489520958083834</c:v>
                </c:pt>
                <c:pt idx="6">
                  <c:v>4.9197860962566846</c:v>
                </c:pt>
                <c:pt idx="7">
                  <c:v>-0.62053149871846758</c:v>
                </c:pt>
                <c:pt idx="8">
                  <c:v>1.6459550654267139</c:v>
                </c:pt>
                <c:pt idx="9">
                  <c:v>1.5592151366503153</c:v>
                </c:pt>
                <c:pt idx="10">
                  <c:v>-3.3119658119658117</c:v>
                </c:pt>
                <c:pt idx="11">
                  <c:v>3.3070866141732282</c:v>
                </c:pt>
                <c:pt idx="12">
                  <c:v>-0.35682426404995538</c:v>
                </c:pt>
                <c:pt idx="13">
                  <c:v>4.0760869565217392</c:v>
                </c:pt>
                <c:pt idx="14">
                  <c:v>0.80350620891161428</c:v>
                </c:pt>
                <c:pt idx="15">
                  <c:v>-4.6112115732368899</c:v>
                </c:pt>
                <c:pt idx="16">
                  <c:v>2.2422750888706591</c:v>
                </c:pt>
                <c:pt idx="17">
                  <c:v>4.3721580972367962</c:v>
                </c:pt>
                <c:pt idx="18">
                  <c:v>2.7572624322993597</c:v>
                </c:pt>
                <c:pt idx="19">
                  <c:v>4.476623130796896</c:v>
                </c:pt>
                <c:pt idx="20">
                  <c:v>-1.0586811857229279</c:v>
                </c:pt>
                <c:pt idx="21">
                  <c:v>0</c:v>
                </c:pt>
                <c:pt idx="23">
                  <c:v>-3.0373831775700935</c:v>
                </c:pt>
                <c:pt idx="24">
                  <c:v>0.15337423312883436</c:v>
                </c:pt>
                <c:pt idx="25">
                  <c:v>1.9756440136442914</c:v>
                </c:pt>
              </c:numCache>
            </c:numRef>
          </c:val>
          <c:extLst>
            <c:ext xmlns:c16="http://schemas.microsoft.com/office/drawing/2014/chart" uri="{C3380CC4-5D6E-409C-BE32-E72D297353CC}">
              <c16:uniqueId val="{00000020-4315-4053-9565-83075C672DF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{7057AACD-1AB1-4226-9D5A-99AB72C43073}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315-4053-9565-83075C672DF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{BC8AABB0-63F9-4E2E-8800-025E33B01790}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315-4053-9565-83075C672DF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{7D444C36-6FB6-4A7E-B22F-2259D7529670}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315-4053-9565-83075C672DF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{EF3077D4-84C0-4DCA-8564-0CBFB1EA0814}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315-4053-9565-83075C672DF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{42ECD357-FCD5-4294-89F5-88894E55B124}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315-4053-9565-83075C672DF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{72A4DA2E-5DA3-4DDD-91CB-A96A90DA36BF}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315-4053-9565-83075C672DF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{269B6C7A-D21D-4A7D-A813-7F23BA009ACE}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315-4053-9565-83075C672DF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{81E8C03E-BE0F-4523-853A-CB7CA0D47581}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315-4053-9565-83075C672DF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{E30EBD44-2B54-44A3-A139-691AEE974CE4}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315-4053-9565-83075C672DF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{C6DC48E2-825E-4731-870F-9B075D5448F7}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315-4053-9565-83075C672DF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{B47A4E97-99C5-4AD2-9280-9D4C7B3126C7}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315-4053-9565-83075C672DF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{E6152DAE-05C8-4EE4-B44C-42092E5EC826}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315-4053-9565-83075C672DF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{35432DB4-2129-4432-8868-E000FC70CA3D}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315-4053-9565-83075C672DF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{254E8BBB-69DD-465B-B7F7-ABD94F08E4B8}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315-4053-9565-83075C672DF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{FD25FDCA-A971-4B37-AA6F-3B831DBCEF14}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315-4053-9565-83075C672DF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{77F58241-24F2-4EBD-B9FA-0DE632064ECF}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315-4053-9565-83075C672DF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{8085A165-E578-4154-BDF6-C0729496554F}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315-4053-9565-83075C672DF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{22954CD6-8765-444F-A1FB-5D6B27948B85}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315-4053-9565-83075C672DF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{8A17EA8E-4DCC-4481-B09E-F2E3C34E2CF2}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315-4053-9565-83075C672DF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{4C5EF1F6-A3B9-404F-806C-33FEC5F86EC0}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315-4053-9565-83075C672DF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{3A108DBF-CEE6-40CF-9279-45DC3A4AC41B}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315-4053-9565-83075C672DF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{A0C9BFDF-9934-4A3F-8901-C564C23354A9}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315-4053-9565-83075C672DF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{76B6F085-A93F-48CD-875B-F47580C45C60}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315-4053-9565-83075C672DF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{22722AC9-B962-4449-BB66-B105095559F7}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315-4053-9565-83075C672DF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{F4F8AB4D-D69C-4474-A1D8-72E26D6EC28F}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315-4053-9565-83075C672DF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{467CA517-16F4-44A3-A765-B7C29B91DCE7}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315-4053-9565-83075C672DF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{F14E98BE-21B0-497F-AE86-B062FC0D0EB9}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315-4053-9565-83075C672DF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{65628655-4DC9-47B6-871A-BF24B3C4D95C}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315-4053-9565-83075C672DF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{79FA660F-8064-4F59-9D00-BEE2F54F8610}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315-4053-9565-83075C672DF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{81A00EFE-442D-4F2E-A532-F1C9005E88DC}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315-4053-9565-83075C672DF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{AD8EA881-B8EE-46AD-8FA8-1279F2DE6F3F}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315-4053-9565-83075C672DF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{B76B2F0C-0CFA-4D49-AAFF-F65016C4617D}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315-4053-9565-83075C672D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315-4053-9565-83075C672DF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315-4053-9565-83075C672DF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{8B96B4E0-EB89-41E8-87A2-93DD1E078A9C}</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CB39-4AE4-AF48-D7E8C6D587BE}"/>
                </c:ext>
              </c:extLst>
            </c:dLbl>
            <c:dLbl>
              <c:idx val="1"/>
              <c:tx>
                <c:strRef>
                  <c:f>Daten_Diagramme!$E$15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{4C06432A-A379-43A0-992D-1C474867EB4E}</c15:txfldGUID>
                      <c15:f>Daten_Diagramme!$E$15</c15:f>
                      <c15:dlblFieldTableCache>
                        <c:ptCount val="1"/>
                        <c:pt idx="0">
                          <c:v>1.6</c:v>
                        </c:pt>
                      </c15:dlblFieldTableCache>
                    </c15:dlblFTEntry>
                  </c15:dlblFieldTable>
                  <c15:showDataLabelsRange val="0"/>
                </c:ext>
                <c:ext xmlns:c16="http://schemas.microsoft.com/office/drawing/2014/chart" uri="{C3380CC4-5D6E-409C-BE32-E72D297353CC}">
                  <c16:uniqueId val="{00000001-CB39-4AE4-AF48-D7E8C6D587BE}"/>
                </c:ext>
              </c:extLst>
            </c:dLbl>
            <c:dLbl>
              <c:idx val="2"/>
              <c:tx>
                <c:strRef>
                  <c:f>Daten_Diagramme!$E$16</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{2D312B8D-62A0-4F09-97CD-1C5AB7ED3456}</c15:txfldGUID>
                      <c15:f>Daten_Diagramme!$E$16</c15:f>
                      <c15:dlblFieldTableCache>
                        <c:ptCount val="1"/>
                        <c:pt idx="0">
                          <c:v>-12.3</c:v>
                        </c:pt>
                      </c15:dlblFieldTableCache>
                    </c15:dlblFTEntry>
                  </c15:dlblFieldTable>
                  <c15:showDataLabelsRange val="0"/>
                </c:ext>
                <c:ext xmlns:c16="http://schemas.microsoft.com/office/drawing/2014/chart" uri="{C3380CC4-5D6E-409C-BE32-E72D297353CC}">
                  <c16:uniqueId val="{00000002-CB39-4AE4-AF48-D7E8C6D587BE}"/>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{6C832A9A-B2A3-4700-85E2-7E53D9601A03}</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CB39-4AE4-AF48-D7E8C6D587BE}"/>
                </c:ext>
              </c:extLst>
            </c:dLbl>
            <c:dLbl>
              <c:idx val="4"/>
              <c:tx>
                <c:strRef>
                  <c:f>Daten_Diagramme!$E$18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{AA36750C-10A3-4F52-BCD8-66BD66A00074}</c15:txfldGUID>
                      <c15:f>Daten_Diagramme!$E$18</c15:f>
                      <c15:dlblFieldTableCache>
                        <c:ptCount val="1"/>
                        <c:pt idx="0">
                          <c:v>6.3</c:v>
                        </c:pt>
                      </c15:dlblFieldTableCache>
                    </c15:dlblFTEntry>
                  </c15:dlblFieldTable>
                  <c15:showDataLabelsRange val="0"/>
                </c:ext>
                <c:ext xmlns:c16="http://schemas.microsoft.com/office/drawing/2014/chart" uri="{C3380CC4-5D6E-409C-BE32-E72D297353CC}">
                  <c16:uniqueId val="{00000004-CB39-4AE4-AF48-D7E8C6D587BE}"/>
                </c:ext>
              </c:extLst>
            </c:dLbl>
            <c:dLbl>
              <c:idx val="5"/>
              <c:tx>
                <c:strRef>
                  <c:f>Daten_Diagramme!$E$19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{4B655951-6407-4719-B820-079C74554601}</c15:txfldGUID>
                      <c15:f>Daten_Diagramme!$E$19</c15:f>
                      <c15:dlblFieldTableCache>
                        <c:ptCount val="1"/>
                        <c:pt idx="0">
                          <c:v>1.5</c:v>
                        </c:pt>
                      </c15:dlblFieldTableCache>
                    </c15:dlblFTEntry>
                  </c15:dlblFieldTable>
                  <c15:showDataLabelsRange val="0"/>
                </c:ext>
                <c:ext xmlns:c16="http://schemas.microsoft.com/office/drawing/2014/chart" uri="{C3380CC4-5D6E-409C-BE32-E72D297353CC}">
                  <c16:uniqueId val="{00000005-CB39-4AE4-AF48-D7E8C6D587BE}"/>
                </c:ext>
              </c:extLst>
            </c:dLbl>
            <c:dLbl>
              <c:idx val="6"/>
              <c:tx>
                <c:strRef>
                  <c:f>Daten_Diagramme!$E$20</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{9ED69EB1-E990-4E03-BD06-10B28FC31A2C}</c15:txfldGUID>
                      <c15:f>Daten_Diagramme!$E$20</c15:f>
                      <c15:dlblFieldTableCache>
                        <c:ptCount val="1"/>
                        <c:pt idx="0">
                          <c:v>-10.9</c:v>
                        </c:pt>
                      </c15:dlblFieldTableCache>
                    </c15:dlblFTEntry>
                  </c15:dlblFieldTable>
                  <c15:showDataLabelsRange val="0"/>
                </c:ext>
                <c:ext xmlns:c16="http://schemas.microsoft.com/office/drawing/2014/chart" uri="{C3380CC4-5D6E-409C-BE32-E72D297353CC}">
                  <c16:uniqueId val="{00000006-CB39-4AE4-AF48-D7E8C6D587BE}"/>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{C248A38C-1F17-4AE8-B8AE-BD007B390FC5}</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CB39-4AE4-AF48-D7E8C6D587BE}"/>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{6EFCA216-7FC2-4D83-97AE-C7CDD80C6520}</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CB39-4AE4-AF48-D7E8C6D587BE}"/>
                </c:ext>
              </c:extLst>
            </c:dLbl>
            <c:dLbl>
              <c:idx val="9"/>
              <c:tx>
                <c:strRef>
                  <c:f>Daten_Diagramme!$E$23</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{99C8AAEE-EF14-447C-A463-5583A28D10F4}</c15:txfldGUID>
                      <c15:f>Daten_Diagramme!$E$23</c15:f>
                      <c15:dlblFieldTableCache>
                        <c:ptCount val="1"/>
                        <c:pt idx="0">
                          <c:v>-11.3</c:v>
                        </c:pt>
                      </c15:dlblFieldTableCache>
                    </c15:dlblFTEntry>
                  </c15:dlblFieldTable>
                  <c15:showDataLabelsRange val="0"/>
                </c:ext>
                <c:ext xmlns:c16="http://schemas.microsoft.com/office/drawing/2014/chart" uri="{C3380CC4-5D6E-409C-BE32-E72D297353CC}">
                  <c16:uniqueId val="{00000009-CB39-4AE4-AF48-D7E8C6D587BE}"/>
                </c:ext>
              </c:extLst>
            </c:dLbl>
            <c:dLbl>
              <c:idx val="10"/>
              <c:tx>
                <c:strRef>
                  <c:f>Daten_Diagramme!$E$24</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{ACCF1662-D951-4DD3-BDFE-079D72DD206E}</c15:txfldGUID>
                      <c15:f>Daten_Diagramme!$E$24</c15:f>
                      <c15:dlblFieldTableCache>
                        <c:ptCount val="1"/>
                        <c:pt idx="0">
                          <c:v>-11.0</c:v>
                        </c:pt>
                      </c15:dlblFieldTableCache>
                    </c15:dlblFTEntry>
                  </c15:dlblFieldTable>
                  <c15:showDataLabelsRange val="0"/>
                </c:ext>
                <c:ext xmlns:c16="http://schemas.microsoft.com/office/drawing/2014/chart" uri="{C3380CC4-5D6E-409C-BE32-E72D297353CC}">
                  <c16:uniqueId val="{0000000A-CB39-4AE4-AF48-D7E8C6D587BE}"/>
                </c:ext>
              </c:extLst>
            </c:dLbl>
            <c:dLbl>
              <c:idx val="11"/>
              <c:tx>
                <c:strRef>
                  <c:f>Daten_Diagramme!$E$25</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{71B95B8B-E2F9-45CF-B537-3FE6F37872AA}</c15:txfldGUID>
                      <c15:f>Daten_Diagramme!$E$25</c15:f>
                      <c15:dlblFieldTableCache>
                        <c:ptCount val="1"/>
                        <c:pt idx="0">
                          <c:v>16.9</c:v>
                        </c:pt>
                      </c15:dlblFieldTableCache>
                    </c15:dlblFTEntry>
                  </c15:dlblFieldTable>
                  <c15:showDataLabelsRange val="0"/>
                </c:ext>
                <c:ext xmlns:c16="http://schemas.microsoft.com/office/drawing/2014/chart" uri="{C3380CC4-5D6E-409C-BE32-E72D297353CC}">
                  <c16:uniqueId val="{0000000B-CB39-4AE4-AF48-D7E8C6D587BE}"/>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{074BE1FC-AE37-415B-A524-D20BDD6069E5}</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CB39-4AE4-AF48-D7E8C6D587BE}"/>
                </c:ext>
              </c:extLst>
            </c:dLbl>
            <c:dLbl>
              <c:idx val="13"/>
              <c:tx>
                <c:strRef>
                  <c:f>Daten_Diagramme!$E$27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{76D95A1C-1907-4025-940C-AD1E3F2BFD7C}</c15:txfldGUID>
                      <c15:f>Daten_Diagramme!$E$27</c15:f>
                      <c15:dlblFieldTableCache>
                        <c:ptCount val="1"/>
                        <c:pt idx="0">
                          <c:v>-5.2</c:v>
                        </c:pt>
                      </c15:dlblFieldTableCache>
                    </c15:dlblFTEntry>
                  </c15:dlblFieldTable>
                  <c15:showDataLabelsRange val="0"/>
                </c:ext>
                <c:ext xmlns:c16="http://schemas.microsoft.com/office/drawing/2014/chart" uri="{C3380CC4-5D6E-409C-BE32-E72D297353CC}">
                  <c16:uniqueId val="{0000000D-CB39-4AE4-AF48-D7E8C6D587BE}"/>
                </c:ext>
              </c:extLst>
            </c:dLbl>
            <c:dLbl>
              <c:idx val="14"/>
              <c:tx>
                <c:strRef>
                  <c:f>Daten_Diagramme!$E$28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{22999FA0-1FC4-4FAC-8FD3-9BF1A7D117DC}</c15:txfldGUID>
                      <c15:f>Daten_Diagramme!$E$28</c15:f>
                      <c15:dlblFieldTableCache>
                        <c:ptCount val="1"/>
                        <c:pt idx="0">
                          <c:v>-7.6</c:v>
                        </c:pt>
                      </c15:dlblFieldTableCache>
                    </c15:dlblFTEntry>
                  </c15:dlblFieldTable>
                  <c15:showDataLabelsRange val="0"/>
                </c:ext>
                <c:ext xmlns:c16="http://schemas.microsoft.com/office/drawing/2014/chart" uri="{C3380CC4-5D6E-409C-BE32-E72D297353CC}">
                  <c16:uniqueId val="{0000000E-CB39-4AE4-AF48-D7E8C6D587B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{C841DC69-B545-44BC-87FC-B1B6201D93DB}</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CB39-4AE4-AF48-D7E8C6D587BE}"/>
                </c:ext>
              </c:extLst>
            </c:dLbl>
            <c:dLbl>
              <c:idx val="16"/>
              <c:tx>
                <c:strRef>
                  <c:f>Daten_Diagramme!$E$30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{81505C8D-0881-4F69-B602-59B501BEBC6E}</c15:txfldGUID>
                      <c15:f>Daten_Diagramme!$E$30</c15:f>
                      <c15:dlblFieldTableCache>
                        <c:ptCount val="1"/>
                        <c:pt idx="0">
                          <c:v>-5.2</c:v>
                        </c:pt>
                      </c15:dlblFieldTableCache>
                    </c15:dlblFTEntry>
                  </c15:dlblFieldTable>
                  <c15:showDataLabelsRange val="0"/>
                </c:ext>
                <c:ext xmlns:c16="http://schemas.microsoft.com/office/drawing/2014/chart" uri="{C3380CC4-5D6E-409C-BE32-E72D297353CC}">
                  <c16:uniqueId val="{00000010-CB39-4AE4-AF48-D7E8C6D587BE}"/>
                </c:ext>
              </c:extLst>
            </c:dLbl>
            <c:dLbl>
              <c:idx val="17"/>
              <c:tx>
                <c:strRef>
                  <c:f>Daten_Diagramme!$E$31</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{54861AD3-0AE6-44F1-A6F4-EEC874A48B29}</c15:txfldGUID>
                      <c15:f>Daten_Diagramme!$E$31</c15:f>
                      <c15:dlblFieldTableCache>
                        <c:ptCount val="1"/>
                        <c:pt idx="0">
                          <c:v>-11.4</c:v>
                        </c:pt>
                      </c15:dlblFieldTableCache>
                    </c15:dlblFTEntry>
                  </c15:dlblFieldTable>
                  <c15:showDataLabelsRange val="0"/>
                </c:ext>
                <c:ext xmlns:c16="http://schemas.microsoft.com/office/drawing/2014/chart" uri="{C3380CC4-5D6E-409C-BE32-E72D297353CC}">
                  <c16:uniqueId val="{00000011-CB39-4AE4-AF48-D7E8C6D587BE}"/>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{4D97AFA9-4E44-479D-9139-A128EF5DF04F}</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CB39-4AE4-AF48-D7E8C6D587BE}"/>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{CAAF4B52-9EF8-4004-BDCF-0D0997C9BFD8}</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CB39-4AE4-AF48-D7E8C6D587BE}"/>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{CED940A0-49FA-497C-B708-2973A764C6FC}</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CB39-4AE4-AF48-D7E8C6D587B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{0DDF3F26-4DD4-4D1A-B185-34DBF931C841}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B39-4AE4-AF48-D7E8C6D587B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{69FB578F-9DBD-4569-A8A5-E51EA650AE38}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B39-4AE4-AF48-D7E8C6D587BE}"/>
                </c:ext>
              </c:extLst>
            </c:dLbl>
            <c:dLbl>
              <c:idx val="23"/>
              <c:tx>
                <c:strRef>
                  <c:f>Daten_Diagramme!$E$37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{75D6D0C2-C08B-4D64-943B-A5802AF47263}</c15:txfldGUID>
                      <c15:f>Daten_Diagramme!$E$37</c15:f>
                      <c15:dlblFieldTableCache>
                        <c:ptCount val="1"/>
                        <c:pt idx="0">
                          <c:v>1.6</c:v>
                        </c:pt>
                      </c15:dlblFieldTableCache>
                    </c15:dlblFTEntry>
                  </c15:dlblFieldTable>
                  <c15:showDataLabelsRange val="0"/>
                </c:ext>
                <c:ext xmlns:c16="http://schemas.microsoft.com/office/drawing/2014/chart" uri="{C3380CC4-5D6E-409C-BE32-E72D297353CC}">
                  <c16:uniqueId val="{00000017-CB39-4AE4-AF48-D7E8C6D587BE}"/>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{AC6C0299-C79C-433F-B6AA-B391C373815F}</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CB39-4AE4-AF48-D7E8C6D587BE}"/>
                </c:ext>
              </c:extLst>
            </c:dLbl>
            <c:dLbl>
              <c:idx val="25"/>
              <c:tx>
                <c:strRef>
                  <c:f>Daten_Diagramme!$E$39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{B322F0A1-6791-4A78-9447-F4185DAB694B}</c15:txfldGUID>
                      <c15:f>Daten_Diagramme!$E$39</c15:f>
                      <c15:dlblFieldTableCache>
                        <c:ptCount val="1"/>
                        <c:pt idx="0">
                          <c:v>-4.8</c:v>
                        </c:pt>
                      </c15:dlblFieldTableCache>
                    </c15:dlblFTEntry>
                  </c15:dlblFieldTable>
                  <c15:showDataLabelsRange val="0"/>
                </c:ext>
                <c:ext xmlns:c16="http://schemas.microsoft.com/office/drawing/2014/chart" uri="{C3380CC4-5D6E-409C-BE32-E72D297353CC}">
                  <c16:uniqueId val="{00000019-CB39-4AE4-AF48-D7E8C6D587B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{23DD8BC8-E450-4E9C-903A-CD4CAFF8222E}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B39-4AE4-AF48-D7E8C6D587B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{B8C425F7-E53F-4D59-A91C-31BD8AD207AA}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B39-4AE4-AF48-D7E8C6D587B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{7D516D02-887D-49B6-8E5C-76C1E6D46C95}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B39-4AE4-AF48-D7E8C6D587B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{05A4BA73-0476-450F-9F2A-48BB6EFE69BE}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B39-4AE4-AF48-D7E8C6D587B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{8E4C096A-B3EC-4CE6-8C45-7A9AD8759356}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B39-4AE4-AF48-D7E8C6D587BE}"/>
                </c:ext>
              </c:extLst>
            </c:dLbl>
            <c:dLbl>
              <c:idx val="31"/>
              <c:tx>
                <c:strRef>
                  <c:f>Daten_Diagramme!$E$45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{68EAF068-C9FB-429C-94FA-F3FF20CD0482}</c15:txfldGUID>
                      <c15:f>Daten_Diagramme!$E$45</c15:f>
                      <c15:dlblFieldTableCache>
                        <c:ptCount val="1"/>
                        <c:pt idx="0">
                          <c:v>-4.8</c:v>
                        </c:pt>
                      </c15:dlblFieldTableCache>
                    </c15:dlblFTEntry>
                  </c15:dlblFieldTable>
                  <c15:showDataLabelsRange val="0"/>
                </c:ext>
                <c:ext xmlns:c16="http://schemas.microsoft.com/office/drawing/2014/chart" uri="{C3380CC4-5D6E-409C-BE32-E72D297353CC}">
                  <c16:uniqueId val="{0000001F-CB39-4AE4-AF48-D7E8C6D587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-4.0758583773036632</c:v>
                </c:pt>
                <c:pt idx="1">
                  <c:v>1.6494845360824741</c:v>
                </c:pt>
                <c:pt idx="2">
                  <c:v>-12.280701754385966</c:v>
                </c:pt>
                <c:pt idx="3">
                  <c:v>0.61728395061728392</c:v>
                </c:pt>
                <c:pt idx="4">
                  <c:v>6.25</c:v>
                </c:pt>
                <c:pt idx="5">
                  <c:v>1.4760147601476015</c:v>
                </c:pt>
                <c:pt idx="6">
                  <c:v>-10.948905109489051</c:v>
                </c:pt>
                <c:pt idx="7">
                  <c:v>-1.0741138560687433</c:v>
                </c:pt>
                <c:pt idx="8">
                  <c:v>-2.8791773778920309</c:v>
                </c:pt>
                <c:pt idx="9">
                  <c:v>-11.254237288135593</c:v>
                </c:pt>
                <c:pt idx="10">
                  <c:v>-11.035337879727216</c:v>
                </c:pt>
                <c:pt idx="11">
                  <c:v>16.853932584269664</c:v>
                </c:pt>
                <c:pt idx="12">
                  <c:v>2.3809523809523809</c:v>
                </c:pt>
                <c:pt idx="13">
                  <c:v>-5.1785714285714288</c:v>
                </c:pt>
                <c:pt idx="14">
                  <c:v>-7.6278290025146687</c:v>
                </c:pt>
                <c:pt idx="15">
                  <c:v>51.92307692307692</c:v>
                </c:pt>
                <c:pt idx="16">
                  <c:v>-5.2325581395348841</c:v>
                </c:pt>
                <c:pt idx="17">
                  <c:v>-11.371237458193979</c:v>
                </c:pt>
                <c:pt idx="18">
                  <c:v>3.7530266343825667</c:v>
                </c:pt>
                <c:pt idx="19">
                  <c:v>5.4101221640488655</c:v>
                </c:pt>
                <c:pt idx="20">
                  <c:v>-2.4005486968449929</c:v>
                </c:pt>
                <c:pt idx="21">
                  <c:v>0</c:v>
                </c:pt>
                <c:pt idx="23">
                  <c:v>1.6494845360824741</c:v>
                </c:pt>
                <c:pt idx="24">
                  <c:v>-1.1813349084465445</c:v>
                </c:pt>
                <c:pt idx="25">
                  <c:v>-4.7802550692724104</c:v>
                </c:pt>
              </c:numCache>
            </c:numRef>
          </c:val>
          <c:extLst>
            <c:ext xmlns:c16="http://schemas.microsoft.com/office/drawing/2014/chart" uri="{C3380CC4-5D6E-409C-BE32-E72D297353CC}">
              <c16:uniqueId val="{00000020-CB39-4AE4-AF48-D7E8C6D587B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{051F5549-7DFE-4DB5-B7B9-667C6C9FC90D}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B39-4AE4-AF48-D7E8C6D587B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{785F5569-C008-4DDD-833E-75D64B797901}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B39-4AE4-AF48-D7E8C6D587B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{8B640F13-6EF0-4255-8E41-6673E612E23E}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B39-4AE4-AF48-D7E8C6D587B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{0CF39E9D-7E86-41A6-AEFB-9FBA6BF728A8}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B39-4AE4-AF48-D7E8C6D587B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{24282FDF-8878-436C-AFD3-13CDDACA2299}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B39-4AE4-AF48-D7E8C6D587B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{F7D7E358-08B1-416F-845D-DF630A45F4CB}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B39-4AE4-AF48-D7E8C6D587B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{E7BE8B77-A83B-412D-AC7A-5AFBACBB752B}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B39-4AE4-AF48-D7E8C6D587B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{273838D1-1039-4023-9DB3-5AF9A5EEB3D9}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B39-4AE4-AF48-D7E8C6D587B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{6647C989-AA1E-4E6A-A338-37CF2C38D820}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B39-4AE4-AF48-D7E8C6D587B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{D0DC938D-68C6-4E28-8313-01515371B50D}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B39-4AE4-AF48-D7E8C6D587B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{4F8E53D4-E9A6-4AC9-BE53-D5CE13B3A557}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B39-4AE4-AF48-D7E8C6D587B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{3872DC49-B584-4965-96A2-E37906DA551C}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B39-4AE4-AF48-D7E8C6D587B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{110A6250-57B4-4E94-93A6-C247D4E93CEB}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B39-4AE4-AF48-D7E8C6D587B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{0D2308CF-E55B-4A04-9E88-5F87FEBCB366}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B39-4AE4-AF48-D7E8C6D587B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{A87645CC-34F7-4B51-B063-C6F017420E1E}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B39-4AE4-AF48-D7E8C6D587BE}"/>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{437B8F8E-82D7-43AB-89D8-A80936D7F0C7}</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CB39-4AE4-AF48-D7E8C6D587B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{E86AA854-7872-49A6-9CB9-34BD1DCB7A50}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B39-4AE4-AF48-D7E8C6D587B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{200E8BD4-6A5F-4B26-8756-39F2904225B8}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B39-4AE4-AF48-D7E8C6D587B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{7610EEC7-1A6E-48D2-87E0-4997510D8809}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B39-4AE4-AF48-D7E8C6D587B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{B7DA4ADA-5BBA-4784-B8DE-3F0CE6F3BDC0}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B39-4AE4-AF48-D7E8C6D587B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{FD2B733E-D18C-4C14-89B3-DEE82759705F}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B39-4AE4-AF48-D7E8C6D587B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{184E0174-78D5-46F6-ADA9-FCBE2E3B91C4}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B39-4AE4-AF48-D7E8C6D587B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{AE0738CB-E665-44FD-AAD2-F4581EAC9207}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B39-4AE4-AF48-D7E8C6D587B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{94B22C2D-0A33-458B-8896-CF4C4F2BB1C5}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B39-4AE4-AF48-D7E8C6D587B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{86205445-3A39-41AB-8ABB-B23FC02CE66F}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B39-4AE4-AF48-D7E8C6D587B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{38EA2F70-8AF9-453C-9C35-5D527F3B765C}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B39-4AE4-AF48-D7E8C6D587B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{59EA338D-D46A-43B3-94AB-4B228E1D430B}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B39-4AE4-AF48-D7E8C6D587B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{4518156A-D1B3-40FF-BB2D-FD6E21FC6F99}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B39-4AE4-AF48-D7E8C6D587B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{EEA7DA3F-CA74-4DA3-9DC3-4CD7007E1C6E}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B39-4AE4-AF48-D7E8C6D587B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{3C84CB20-21C2-4976-8656-DC934A80BE13}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B39-4AE4-AF48-D7E8C6D587B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{1F59572E-8B0B-4729-A4D0-AD43230DB6A6}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B39-4AE4-AF48-D7E8C6D587B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{D671FE46-5B16-46D3-92A0-BCFA495870F1}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B39-4AE4-AF48-D7E8C6D587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B39-4AE4-AF48-D7E8C6D587B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B39-4AE4-AF48-D7E8C6D587B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{CC098966-3007-4ABA-BEE2-AC5B5A6F2B68}</c15:txfldGUID>
                      <c15:f>Diagramm!$I$46</c15:f>
                      <c15:dlblFieldTableCache>
                        <c:ptCount val="1"/>
                      </c15:dlblFieldTableCache>
                    </c15:dlblFTEntry>
                  </c15:dlblFieldTable>
                  <c15:showDataLabelsRange val="0"/>
                </c:ext>
                <c:ext xmlns:c16="http://schemas.microsoft.com/office/drawing/2014/chart" uri="{C3380CC4-5D6E-409C-BE32-E72D297353CC}">
                  <c16:uniqueId val="{00000000-BC36-472B-A7AE-E04062DC4FD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{E26FCBC3-9746-46EA-AD7A-5D27D0676F10}</c15:txfldGUID>
                      <c15:f>Diagramm!$I$47</c15:f>
                      <c15:dlblFieldTableCache>
                        <c:ptCount val="1"/>
                      </c15:dlblFieldTableCache>
                    </c15:dlblFTEntry>
                  </c15:dlblFieldTable>
                  <c15:showDataLabelsRange val="0"/>
                </c:ext>
                <c:ext xmlns:c16="http://schemas.microsoft.com/office/drawing/2014/chart" uri="{C3380CC4-5D6E-409C-BE32-E72D297353CC}">
                  <c16:uniqueId val="{00000001-BC36-472B-A7AE-E04062DC4FD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{B205090B-D2C9-4C92-B81D-6E67EE780177}</c15:txfldGUID>
                      <c15:f>Diagramm!$I$48</c15:f>
                      <c15:dlblFieldTableCache>
                        <c:ptCount val="1"/>
                      </c15:dlblFieldTableCache>
                    </c15:dlblFTEntry>
                  </c15:dlblFieldTable>
                  <c15:showDataLabelsRange val="0"/>
                </c:ext>
                <c:ext xmlns:c16="http://schemas.microsoft.com/office/drawing/2014/chart" uri="{C3380CC4-5D6E-409C-BE32-E72D297353CC}">
                  <c16:uniqueId val="{00000002-BC36-472B-A7AE-E04062DC4FD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{239BD2AD-49B4-4129-9856-99DBD3C50A54}</c15:txfldGUID>
                      <c15:f>Diagramm!$I$49</c15:f>
                      <c15:dlblFieldTableCache>
                        <c:ptCount val="1"/>
                      </c15:dlblFieldTableCache>
                    </c15:dlblFTEntry>
                  </c15:dlblFieldTable>
                  <c15:showDataLabelsRange val="0"/>
                </c:ext>
                <c:ext xmlns:c16="http://schemas.microsoft.com/office/drawing/2014/chart" uri="{C3380CC4-5D6E-409C-BE32-E72D297353CC}">
                  <c16:uniqueId val="{00000003-BC36-472B-A7AE-E04062DC4FD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{71248980-8A16-4BF5-9F52-AF8096728A0C}</c15:txfldGUID>
                      <c15:f>Diagramm!$I$50</c15:f>
                      <c15:dlblFieldTableCache>
                        <c:ptCount val="1"/>
                      </c15:dlblFieldTableCache>
                    </c15:dlblFTEntry>
                  </c15:dlblFieldTable>
                  <c15:showDataLabelsRange val="0"/>
                </c:ext>
                <c:ext xmlns:c16="http://schemas.microsoft.com/office/drawing/2014/chart" uri="{C3380CC4-5D6E-409C-BE32-E72D297353CC}">
                  <c16:uniqueId val="{00000004-BC36-472B-A7AE-E04062DC4FD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{FD2D448A-7941-47FB-9C0E-B5DC0ACF90B5}</c15:txfldGUID>
                      <c15:f>Diagramm!$I$51</c15:f>
                      <c15:dlblFieldTableCache>
                        <c:ptCount val="1"/>
                      </c15:dlblFieldTableCache>
                    </c15:dlblFTEntry>
                  </c15:dlblFieldTable>
                  <c15:showDataLabelsRange val="0"/>
                </c:ext>
                <c:ext xmlns:c16="http://schemas.microsoft.com/office/drawing/2014/chart" uri="{C3380CC4-5D6E-409C-BE32-E72D297353CC}">
                  <c16:uniqueId val="{00000005-BC36-472B-A7AE-E04062DC4FD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{57572C51-CCB7-4E54-8E2B-2E2A188D9E33}</c15:txfldGUID>
                      <c15:f>Diagramm!$I$52</c15:f>
                      <c15:dlblFieldTableCache>
                        <c:ptCount val="1"/>
                      </c15:dlblFieldTableCache>
                    </c15:dlblFTEntry>
                  </c15:dlblFieldTable>
                  <c15:showDataLabelsRange val="0"/>
                </c:ext>
                <c:ext xmlns:c16="http://schemas.microsoft.com/office/drawing/2014/chart" uri="{C3380CC4-5D6E-409C-BE32-E72D297353CC}">
                  <c16:uniqueId val="{00000006-BC36-472B-A7AE-E04062DC4FD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{A2C20A2A-DC1C-478E-B9D7-08C4F302A935}</c15:txfldGUID>
                      <c15:f>Diagramm!$I$53</c15:f>
                      <c15:dlblFieldTableCache>
                        <c:ptCount val="1"/>
                      </c15:dlblFieldTableCache>
                    </c15:dlblFTEntry>
                  </c15:dlblFieldTable>
                  <c15:showDataLabelsRange val="0"/>
                </c:ext>
                <c:ext xmlns:c16="http://schemas.microsoft.com/office/drawing/2014/chart" uri="{C3380CC4-5D6E-409C-BE32-E72D297353CC}">
                  <c16:uniqueId val="{00000007-BC36-472B-A7AE-E04062DC4FD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{58E740E4-0A60-4113-BB75-EA15F8FF8AD6}</c15:txfldGUID>
                      <c15:f>Diagramm!$I$54</c15:f>
                      <c15:dlblFieldTableCache>
                        <c:ptCount val="1"/>
                      </c15:dlblFieldTableCache>
                    </c15:dlblFTEntry>
                  </c15:dlblFieldTable>
                  <c15:showDataLabelsRange val="0"/>
                </c:ext>
                <c:ext xmlns:c16="http://schemas.microsoft.com/office/drawing/2014/chart" uri="{C3380CC4-5D6E-409C-BE32-E72D297353CC}">
                  <c16:uniqueId val="{00000008-BC36-472B-A7AE-E04062DC4FD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{DC8F2E99-555B-4B91-ACB8-E51EB57409CE}</c15:txfldGUID>
                      <c15:f>Diagramm!$I$55</c15:f>
                      <c15:dlblFieldTableCache>
                        <c:ptCount val="1"/>
                      </c15:dlblFieldTableCache>
                    </c15:dlblFTEntry>
                  </c15:dlblFieldTable>
                  <c15:showDataLabelsRange val="0"/>
                </c:ext>
                <c:ext xmlns:c16="http://schemas.microsoft.com/office/drawing/2014/chart" uri="{C3380CC4-5D6E-409C-BE32-E72D297353CC}">
                  <c16:uniqueId val="{00000009-BC36-472B-A7AE-E04062DC4FD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{5193E48B-9AD9-4F88-89AA-0E72E089288E}</c15:txfldGUID>
                      <c15:f>Diagramm!$I$56</c15:f>
                      <c15:dlblFieldTableCache>
                        <c:ptCount val="1"/>
                      </c15:dlblFieldTableCache>
                    </c15:dlblFTEntry>
                  </c15:dlblFieldTable>
                  <c15:showDataLabelsRange val="0"/>
                </c:ext>
                <c:ext xmlns:c16="http://schemas.microsoft.com/office/drawing/2014/chart" uri="{C3380CC4-5D6E-409C-BE32-E72D297353CC}">
                  <c16:uniqueId val="{0000000A-BC36-472B-A7AE-E04062DC4FD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{D5F5B0D4-BB6A-4E5A-8100-B7D2FAC59DD1}</c15:txfldGUID>
                      <c15:f>Diagramm!$I$57</c15:f>
                      <c15:dlblFieldTableCache>
                        <c:ptCount val="1"/>
                      </c15:dlblFieldTableCache>
                    </c15:dlblFTEntry>
                  </c15:dlblFieldTable>
                  <c15:showDataLabelsRange val="0"/>
                </c:ext>
                <c:ext xmlns:c16="http://schemas.microsoft.com/office/drawing/2014/chart" uri="{C3380CC4-5D6E-409C-BE32-E72D297353CC}">
                  <c16:uniqueId val="{0000000B-BC36-472B-A7AE-E04062DC4FD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{7BEA59F3-7E09-4405-A360-F50478DF60AD}</c15:txfldGUID>
                      <c15:f>Diagramm!$I$58</c15:f>
                      <c15:dlblFieldTableCache>
                        <c:ptCount val="1"/>
                      </c15:dlblFieldTableCache>
                    </c15:dlblFTEntry>
                  </c15:dlblFieldTable>
                  <c15:showDataLabelsRange val="0"/>
                </c:ext>
                <c:ext xmlns:c16="http://schemas.microsoft.com/office/drawing/2014/chart" uri="{C3380CC4-5D6E-409C-BE32-E72D297353CC}">
                  <c16:uniqueId val="{0000000C-BC36-472B-A7AE-E04062DC4FD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{6FCEA5EE-58D5-40D7-B1A4-3A35802DB900}</c15:txfldGUID>
                      <c15:f>Diagramm!$I$59</c15:f>
                      <c15:dlblFieldTableCache>
                        <c:ptCount val="1"/>
                      </c15:dlblFieldTableCache>
                    </c15:dlblFTEntry>
                  </c15:dlblFieldTable>
                  <c15:showDataLabelsRange val="0"/>
                </c:ext>
                <c:ext xmlns:c16="http://schemas.microsoft.com/office/drawing/2014/chart" uri="{C3380CC4-5D6E-409C-BE32-E72D297353CC}">
                  <c16:uniqueId val="{0000000D-BC36-472B-A7AE-E04062DC4FD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{B47784C8-58B5-4242-B353-8ECA43F43983}</c15:txfldGUID>
                      <c15:f>Diagramm!$I$60</c15:f>
                      <c15:dlblFieldTableCache>
                        <c:ptCount val="1"/>
                      </c15:dlblFieldTableCache>
                    </c15:dlblFTEntry>
                  </c15:dlblFieldTable>
                  <c15:showDataLabelsRange val="0"/>
                </c:ext>
                <c:ext xmlns:c16="http://schemas.microsoft.com/office/drawing/2014/chart" uri="{C3380CC4-5D6E-409C-BE32-E72D297353CC}">
                  <c16:uniqueId val="{0000000E-BC36-472B-A7AE-E04062DC4FD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{C72266FF-1000-43A3-B004-810FF8EB8967}</c15:txfldGUID>
                      <c15:f>Diagramm!$I$61</c15:f>
                      <c15:dlblFieldTableCache>
                        <c:ptCount val="1"/>
                      </c15:dlblFieldTableCache>
                    </c15:dlblFTEntry>
                  </c15:dlblFieldTable>
                  <c15:showDataLabelsRange val="0"/>
                </c:ext>
                <c:ext xmlns:c16="http://schemas.microsoft.com/office/drawing/2014/chart" uri="{C3380CC4-5D6E-409C-BE32-E72D297353CC}">
                  <c16:uniqueId val="{0000000F-BC36-472B-A7AE-E04062DC4FD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{76C121B4-8DE1-44F8-8355-1135838877D9}</c15:txfldGUID>
                      <c15:f>Diagramm!$I$62</c15:f>
                      <c15:dlblFieldTableCache>
                        <c:ptCount val="1"/>
                      </c15:dlblFieldTableCache>
                    </c15:dlblFTEntry>
                  </c15:dlblFieldTable>
                  <c15:showDataLabelsRange val="0"/>
                </c:ext>
                <c:ext xmlns:c16="http://schemas.microsoft.com/office/drawing/2014/chart" uri="{C3380CC4-5D6E-409C-BE32-E72D297353CC}">
                  <c16:uniqueId val="{00000010-BC36-472B-A7AE-E04062DC4FD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{6F42E75F-F0BD-4C96-98EE-8661AE3AAB39}</c15:txfldGUID>
                      <c15:f>Diagramm!$I$63</c15:f>
                      <c15:dlblFieldTableCache>
                        <c:ptCount val="1"/>
                      </c15:dlblFieldTableCache>
                    </c15:dlblFTEntry>
                  </c15:dlblFieldTable>
                  <c15:showDataLabelsRange val="0"/>
                </c:ext>
                <c:ext xmlns:c16="http://schemas.microsoft.com/office/drawing/2014/chart" uri="{C3380CC4-5D6E-409C-BE32-E72D297353CC}">
                  <c16:uniqueId val="{00000011-BC36-472B-A7AE-E04062DC4FD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{2BDDEE8A-E77F-4D9B-8BC5-D9C114438E76}</c15:txfldGUID>
                      <c15:f>Diagramm!$I$64</c15:f>
                      <c15:dlblFieldTableCache>
                        <c:ptCount val="1"/>
                      </c15:dlblFieldTableCache>
                    </c15:dlblFTEntry>
                  </c15:dlblFieldTable>
                  <c15:showDataLabelsRange val="0"/>
                </c:ext>
                <c:ext xmlns:c16="http://schemas.microsoft.com/office/drawing/2014/chart" uri="{C3380CC4-5D6E-409C-BE32-E72D297353CC}">
                  <c16:uniqueId val="{00000012-BC36-472B-A7AE-E04062DC4FD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{2F3E0E13-24CC-4E86-BF22-3D79115EF7F9}</c15:txfldGUID>
                      <c15:f>Diagramm!$I$65</c15:f>
                      <c15:dlblFieldTableCache>
                        <c:ptCount val="1"/>
                      </c15:dlblFieldTableCache>
                    </c15:dlblFTEntry>
                  </c15:dlblFieldTable>
                  <c15:showDataLabelsRange val="0"/>
                </c:ext>
                <c:ext xmlns:c16="http://schemas.microsoft.com/office/drawing/2014/chart" uri="{C3380CC4-5D6E-409C-BE32-E72D297353CC}">
                  <c16:uniqueId val="{00000013-BC36-472B-A7AE-E04062DC4FD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{49E0BCA5-1C10-4814-A3D5-4A5F6E9B5FE0}</c15:txfldGUID>
                      <c15:f>Diagramm!$I$66</c15:f>
                      <c15:dlblFieldTableCache>
                        <c:ptCount val="1"/>
                      </c15:dlblFieldTableCache>
                    </c15:dlblFTEntry>
                  </c15:dlblFieldTable>
                  <c15:showDataLabelsRange val="0"/>
                </c:ext>
                <c:ext xmlns:c16="http://schemas.microsoft.com/office/drawing/2014/chart" uri="{C3380CC4-5D6E-409C-BE32-E72D297353CC}">
                  <c16:uniqueId val="{00000014-BC36-472B-A7AE-E04062DC4FD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{C96021D1-8A5C-45C5-B3E3-5F3626A62F71}</c15:txfldGUID>
                      <c15:f>Diagramm!$I$67</c15:f>
                      <c15:dlblFieldTableCache>
                        <c:ptCount val="1"/>
                      </c15:dlblFieldTableCache>
                    </c15:dlblFTEntry>
                  </c15:dlblFieldTable>
                  <c15:showDataLabelsRange val="0"/>
                </c:ext>
                <c:ext xmlns:c16="http://schemas.microsoft.com/office/drawing/2014/chart" uri="{C3380CC4-5D6E-409C-BE32-E72D297353CC}">
                  <c16:uniqueId val="{00000015-BC36-472B-A7AE-E04062DC4FD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36-472B-A7AE-E04062DC4FD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{5E254B37-6130-4124-9DF3-DA46DDC9BDE4}</c15:txfldGUID>
                      <c15:f>Diagramm!$K$46</c15:f>
                      <c15:dlblFieldTableCache>
                        <c:ptCount val="1"/>
                      </c15:dlblFieldTableCache>
                    </c15:dlblFTEntry>
                  </c15:dlblFieldTable>
                  <c15:showDataLabelsRange val="0"/>
                </c:ext>
                <c:ext xmlns:c16="http://schemas.microsoft.com/office/drawing/2014/chart" uri="{C3380CC4-5D6E-409C-BE32-E72D297353CC}">
                  <c16:uniqueId val="{00000017-BC36-472B-A7AE-E04062DC4FD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{C33209AA-F101-491F-A48D-8F8D02DB8AA9}</c15:txfldGUID>
                      <c15:f>Diagramm!$K$47</c15:f>
                      <c15:dlblFieldTableCache>
                        <c:ptCount val="1"/>
                      </c15:dlblFieldTableCache>
                    </c15:dlblFTEntry>
                  </c15:dlblFieldTable>
                  <c15:showDataLabelsRange val="0"/>
                </c:ext>
                <c:ext xmlns:c16="http://schemas.microsoft.com/office/drawing/2014/chart" uri="{C3380CC4-5D6E-409C-BE32-E72D297353CC}">
                  <c16:uniqueId val="{00000018-BC36-472B-A7AE-E04062DC4FD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{D5E2EF99-4DB8-434F-AC15-407BCEFB063C}</c15:txfldGUID>
                      <c15:f>Diagramm!$K$48</c15:f>
                      <c15:dlblFieldTableCache>
                        <c:ptCount val="1"/>
                      </c15:dlblFieldTableCache>
                    </c15:dlblFTEntry>
                  </c15:dlblFieldTable>
                  <c15:showDataLabelsRange val="0"/>
                </c:ext>
                <c:ext xmlns:c16="http://schemas.microsoft.com/office/drawing/2014/chart" uri="{C3380CC4-5D6E-409C-BE32-E72D297353CC}">
                  <c16:uniqueId val="{00000019-BC36-472B-A7AE-E04062DC4FD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{C55028E6-4FF0-4082-A81E-66936E131229}</c15:txfldGUID>
                      <c15:f>Diagramm!$K$49</c15:f>
                      <c15:dlblFieldTableCache>
                        <c:ptCount val="1"/>
                      </c15:dlblFieldTableCache>
                    </c15:dlblFTEntry>
                  </c15:dlblFieldTable>
                  <c15:showDataLabelsRange val="0"/>
                </c:ext>
                <c:ext xmlns:c16="http://schemas.microsoft.com/office/drawing/2014/chart" uri="{C3380CC4-5D6E-409C-BE32-E72D297353CC}">
                  <c16:uniqueId val="{0000001A-BC36-472B-A7AE-E04062DC4FD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{0B54AC77-A93B-458C-95B9-395CEE3452FC}</c15:txfldGUID>
                      <c15:f>Diagramm!$K$50</c15:f>
                      <c15:dlblFieldTableCache>
                        <c:ptCount val="1"/>
                      </c15:dlblFieldTableCache>
                    </c15:dlblFTEntry>
                  </c15:dlblFieldTable>
                  <c15:showDataLabelsRange val="0"/>
                </c:ext>
                <c:ext xmlns:c16="http://schemas.microsoft.com/office/drawing/2014/chart" uri="{C3380CC4-5D6E-409C-BE32-E72D297353CC}">
                  <c16:uniqueId val="{0000001B-BC36-472B-A7AE-E04062DC4FD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{F19DF879-AAB4-4BB4-9048-F652C70A1276}</c15:txfldGUID>
                      <c15:f>Diagramm!$K$51</c15:f>
                      <c15:dlblFieldTableCache>
                        <c:ptCount val="1"/>
                      </c15:dlblFieldTableCache>
                    </c15:dlblFTEntry>
                  </c15:dlblFieldTable>
                  <c15:showDataLabelsRange val="0"/>
                </c:ext>
                <c:ext xmlns:c16="http://schemas.microsoft.com/office/drawing/2014/chart" uri="{C3380CC4-5D6E-409C-BE32-E72D297353CC}">
                  <c16:uniqueId val="{0000001C-BC36-472B-A7AE-E04062DC4FD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{F340BDD4-CB9C-49F7-968C-F75AFDD5692C}</c15:txfldGUID>
                      <c15:f>Diagramm!$K$52</c15:f>
                      <c15:dlblFieldTableCache>
                        <c:ptCount val="1"/>
                      </c15:dlblFieldTableCache>
                    </c15:dlblFTEntry>
                  </c15:dlblFieldTable>
                  <c15:showDataLabelsRange val="0"/>
                </c:ext>
                <c:ext xmlns:c16="http://schemas.microsoft.com/office/drawing/2014/chart" uri="{C3380CC4-5D6E-409C-BE32-E72D297353CC}">
                  <c16:uniqueId val="{0000001D-BC36-472B-A7AE-E04062DC4FD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{7F92EE7F-C0DD-4CC5-8C5B-DBD2EB6B1E3C}</c15:txfldGUID>
                      <c15:f>Diagramm!$K$53</c15:f>
                      <c15:dlblFieldTableCache>
                        <c:ptCount val="1"/>
                      </c15:dlblFieldTableCache>
                    </c15:dlblFTEntry>
                  </c15:dlblFieldTable>
                  <c15:showDataLabelsRange val="0"/>
                </c:ext>
                <c:ext xmlns:c16="http://schemas.microsoft.com/office/drawing/2014/chart" uri="{C3380CC4-5D6E-409C-BE32-E72D297353CC}">
                  <c16:uniqueId val="{0000001E-BC36-472B-A7AE-E04062DC4FD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{2772D2B7-9CAB-4D5C-9455-C8EFFC5EEDC8}</c15:txfldGUID>
                      <c15:f>Diagramm!$K$54</c15:f>
                      <c15:dlblFieldTableCache>
                        <c:ptCount val="1"/>
                      </c15:dlblFieldTableCache>
                    </c15:dlblFTEntry>
                  </c15:dlblFieldTable>
                  <c15:showDataLabelsRange val="0"/>
                </c:ext>
                <c:ext xmlns:c16="http://schemas.microsoft.com/office/drawing/2014/chart" uri="{C3380CC4-5D6E-409C-BE32-E72D297353CC}">
                  <c16:uniqueId val="{0000001F-BC36-472B-A7AE-E04062DC4FD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{41BBF2A4-345A-46C5-811A-748C7EAC34CB}</c15:txfldGUID>
                      <c15:f>Diagramm!$K$55</c15:f>
                      <c15:dlblFieldTableCache>
                        <c:ptCount val="1"/>
                      </c15:dlblFieldTableCache>
                    </c15:dlblFTEntry>
                  </c15:dlblFieldTable>
                  <c15:showDataLabelsRange val="0"/>
                </c:ext>
                <c:ext xmlns:c16="http://schemas.microsoft.com/office/drawing/2014/chart" uri="{C3380CC4-5D6E-409C-BE32-E72D297353CC}">
                  <c16:uniqueId val="{00000020-BC36-472B-A7AE-E04062DC4FD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{040FF801-191F-4A74-9BFA-DDAC365E6B67}</c15:txfldGUID>
                      <c15:f>Diagramm!$K$56</c15:f>
                      <c15:dlblFieldTableCache>
                        <c:ptCount val="1"/>
                      </c15:dlblFieldTableCache>
                    </c15:dlblFTEntry>
                  </c15:dlblFieldTable>
                  <c15:showDataLabelsRange val="0"/>
                </c:ext>
                <c:ext xmlns:c16="http://schemas.microsoft.com/office/drawing/2014/chart" uri="{C3380CC4-5D6E-409C-BE32-E72D297353CC}">
                  <c16:uniqueId val="{00000021-BC36-472B-A7AE-E04062DC4FD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{53A80DBE-EE74-4F2A-9A2E-B242E9DBDA19}</c15:txfldGUID>
                      <c15:f>Diagramm!$K$57</c15:f>
                      <c15:dlblFieldTableCache>
                        <c:ptCount val="1"/>
                      </c15:dlblFieldTableCache>
                    </c15:dlblFTEntry>
                  </c15:dlblFieldTable>
                  <c15:showDataLabelsRange val="0"/>
                </c:ext>
                <c:ext xmlns:c16="http://schemas.microsoft.com/office/drawing/2014/chart" uri="{C3380CC4-5D6E-409C-BE32-E72D297353CC}">
                  <c16:uniqueId val="{00000022-BC36-472B-A7AE-E04062DC4FD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{E0A636B1-B5EB-486D-9C49-51E8C69828E0}</c15:txfldGUID>
                      <c15:f>Diagramm!$K$58</c15:f>
                      <c15:dlblFieldTableCache>
                        <c:ptCount val="1"/>
                      </c15:dlblFieldTableCache>
                    </c15:dlblFTEntry>
                  </c15:dlblFieldTable>
                  <c15:showDataLabelsRange val="0"/>
                </c:ext>
                <c:ext xmlns:c16="http://schemas.microsoft.com/office/drawing/2014/chart" uri="{C3380CC4-5D6E-409C-BE32-E72D297353CC}">
                  <c16:uniqueId val="{00000023-BC36-472B-A7AE-E04062DC4FD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{64750BD1-6BD3-4113-87B8-F7D446382058}</c15:txfldGUID>
                      <c15:f>Diagramm!$K$59</c15:f>
                      <c15:dlblFieldTableCache>
                        <c:ptCount val="1"/>
                      </c15:dlblFieldTableCache>
                    </c15:dlblFTEntry>
                  </c15:dlblFieldTable>
                  <c15:showDataLabelsRange val="0"/>
                </c:ext>
                <c:ext xmlns:c16="http://schemas.microsoft.com/office/drawing/2014/chart" uri="{C3380CC4-5D6E-409C-BE32-E72D297353CC}">
                  <c16:uniqueId val="{00000024-BC36-472B-A7AE-E04062DC4FD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{EB4B030A-D42C-482A-AFFE-A9B6F806C092}</c15:txfldGUID>
                      <c15:f>Diagramm!$K$60</c15:f>
                      <c15:dlblFieldTableCache>
                        <c:ptCount val="1"/>
                      </c15:dlblFieldTableCache>
                    </c15:dlblFTEntry>
                  </c15:dlblFieldTable>
                  <c15:showDataLabelsRange val="0"/>
                </c:ext>
                <c:ext xmlns:c16="http://schemas.microsoft.com/office/drawing/2014/chart" uri="{C3380CC4-5D6E-409C-BE32-E72D297353CC}">
                  <c16:uniqueId val="{00000025-BC36-472B-A7AE-E04062DC4FD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{24E30F3E-4F52-405F-B7CB-62CAF842E431}</c15:txfldGUID>
                      <c15:f>Diagramm!$K$61</c15:f>
                      <c15:dlblFieldTableCache>
                        <c:ptCount val="1"/>
                      </c15:dlblFieldTableCache>
                    </c15:dlblFTEntry>
                  </c15:dlblFieldTable>
                  <c15:showDataLabelsRange val="0"/>
                </c:ext>
                <c:ext xmlns:c16="http://schemas.microsoft.com/office/drawing/2014/chart" uri="{C3380CC4-5D6E-409C-BE32-E72D297353CC}">
                  <c16:uniqueId val="{00000026-BC36-472B-A7AE-E04062DC4FD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{BC1962D8-7B98-4217-BFEA-675E884FC754}</c15:txfldGUID>
                      <c15:f>Diagramm!$K$62</c15:f>
                      <c15:dlblFieldTableCache>
                        <c:ptCount val="1"/>
                      </c15:dlblFieldTableCache>
                    </c15:dlblFTEntry>
                  </c15:dlblFieldTable>
                  <c15:showDataLabelsRange val="0"/>
                </c:ext>
                <c:ext xmlns:c16="http://schemas.microsoft.com/office/drawing/2014/chart" uri="{C3380CC4-5D6E-409C-BE32-E72D297353CC}">
                  <c16:uniqueId val="{00000027-BC36-472B-A7AE-E04062DC4FD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{0DB93A89-9D36-4E21-B159-9AD6B9E1945E}</c15:txfldGUID>
                      <c15:f>Diagramm!$K$63</c15:f>
                      <c15:dlblFieldTableCache>
                        <c:ptCount val="1"/>
                      </c15:dlblFieldTableCache>
                    </c15:dlblFTEntry>
                  </c15:dlblFieldTable>
                  <c15:showDataLabelsRange val="0"/>
                </c:ext>
                <c:ext xmlns:c16="http://schemas.microsoft.com/office/drawing/2014/chart" uri="{C3380CC4-5D6E-409C-BE32-E72D297353CC}">
                  <c16:uniqueId val="{00000028-BC36-472B-A7AE-E04062DC4FD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{8D972E22-ED3B-4636-A295-5FCDF796931F}</c15:txfldGUID>
                      <c15:f>Diagramm!$K$64</c15:f>
                      <c15:dlblFieldTableCache>
                        <c:ptCount val="1"/>
                      </c15:dlblFieldTableCache>
                    </c15:dlblFTEntry>
                  </c15:dlblFieldTable>
                  <c15:showDataLabelsRange val="0"/>
                </c:ext>
                <c:ext xmlns:c16="http://schemas.microsoft.com/office/drawing/2014/chart" uri="{C3380CC4-5D6E-409C-BE32-E72D297353CC}">
                  <c16:uniqueId val="{00000029-BC36-472B-A7AE-E04062DC4FD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{E505790C-0414-4625-B942-CDDDD78ABBD3}</c15:txfldGUID>
                      <c15:f>Diagramm!$K$65</c15:f>
                      <c15:dlblFieldTableCache>
                        <c:ptCount val="1"/>
                      </c15:dlblFieldTableCache>
                    </c15:dlblFTEntry>
                  </c15:dlblFieldTable>
                  <c15:showDataLabelsRange val="0"/>
                </c:ext>
                <c:ext xmlns:c16="http://schemas.microsoft.com/office/drawing/2014/chart" uri="{C3380CC4-5D6E-409C-BE32-E72D297353CC}">
                  <c16:uniqueId val="{0000002A-BC36-472B-A7AE-E04062DC4FD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{7FF95BE8-6329-4A4B-B0C8-F0A10BFD23E0}</c15:txfldGUID>
                      <c15:f>Diagramm!$K$66</c15:f>
                      <c15:dlblFieldTableCache>
                        <c:ptCount val="1"/>
                      </c15:dlblFieldTableCache>
                    </c15:dlblFTEntry>
                  </c15:dlblFieldTable>
                  <c15:showDataLabelsRange val="0"/>
                </c:ext>
                <c:ext xmlns:c16="http://schemas.microsoft.com/office/drawing/2014/chart" uri="{C3380CC4-5D6E-409C-BE32-E72D297353CC}">
                  <c16:uniqueId val="{0000002B-BC36-472B-A7AE-E04062DC4FD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{EC929FD1-ACE7-4088-9855-7A205BC184C9}</c15:txfldGUID>
                      <c15:f>Diagramm!$K$67</c15:f>
                      <c15:dlblFieldTableCache>
                        <c:ptCount val="1"/>
                      </c15:dlblFieldTableCache>
                    </c15:dlblFTEntry>
                  </c15:dlblFieldTable>
                  <c15:showDataLabelsRange val="0"/>
                </c:ext>
                <c:ext xmlns:c16="http://schemas.microsoft.com/office/drawing/2014/chart" uri="{C3380CC4-5D6E-409C-BE32-E72D297353CC}">
                  <c16:uniqueId val="{0000002C-BC36-472B-A7AE-E04062DC4FD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36-472B-A7AE-E04062DC4FD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{3E56384A-9E5E-46C5-8934-11D85E666559}</c15:txfldGUID>
                      <c15:f>Diagramm!$J$46</c15:f>
                      <c15:dlblFieldTableCache>
                        <c:ptCount val="1"/>
                      </c15:dlblFieldTableCache>
                    </c15:dlblFTEntry>
                  </c15:dlblFieldTable>
                  <c15:showDataLabelsRange val="0"/>
                </c:ext>
                <c:ext xmlns:c16="http://schemas.microsoft.com/office/drawing/2014/chart" uri="{C3380CC4-5D6E-409C-BE32-E72D297353CC}">
                  <c16:uniqueId val="{0000002E-BC36-472B-A7AE-E04062DC4FD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{F032B4AE-0EC9-4A45-9008-8B7ED5D7C038}</c15:txfldGUID>
                      <c15:f>Diagramm!$J$47</c15:f>
                      <c15:dlblFieldTableCache>
                        <c:ptCount val="1"/>
                      </c15:dlblFieldTableCache>
                    </c15:dlblFTEntry>
                  </c15:dlblFieldTable>
                  <c15:showDataLabelsRange val="0"/>
                </c:ext>
                <c:ext xmlns:c16="http://schemas.microsoft.com/office/drawing/2014/chart" uri="{C3380CC4-5D6E-409C-BE32-E72D297353CC}">
                  <c16:uniqueId val="{0000002F-BC36-472B-A7AE-E04062DC4FD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{F444A447-E6AB-4C7F-B320-E50935C645CA}</c15:txfldGUID>
                      <c15:f>Diagramm!$J$48</c15:f>
                      <c15:dlblFieldTableCache>
                        <c:ptCount val="1"/>
                      </c15:dlblFieldTableCache>
                    </c15:dlblFTEntry>
                  </c15:dlblFieldTable>
                  <c15:showDataLabelsRange val="0"/>
                </c:ext>
                <c:ext xmlns:c16="http://schemas.microsoft.com/office/drawing/2014/chart" uri="{C3380CC4-5D6E-409C-BE32-E72D297353CC}">
                  <c16:uniqueId val="{00000030-BC36-472B-A7AE-E04062DC4FD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{03051221-E0B9-494F-B3AE-D2C5E6A86AEC}</c15:txfldGUID>
                      <c15:f>Diagramm!$J$49</c15:f>
                      <c15:dlblFieldTableCache>
                        <c:ptCount val="1"/>
                      </c15:dlblFieldTableCache>
                    </c15:dlblFTEntry>
                  </c15:dlblFieldTable>
                  <c15:showDataLabelsRange val="0"/>
                </c:ext>
                <c:ext xmlns:c16="http://schemas.microsoft.com/office/drawing/2014/chart" uri="{C3380CC4-5D6E-409C-BE32-E72D297353CC}">
                  <c16:uniqueId val="{00000031-BC36-472B-A7AE-E04062DC4FD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{06FBB464-23D9-477D-B652-E6724E08A5AF}</c15:txfldGUID>
                      <c15:f>Diagramm!$J$50</c15:f>
                      <c15:dlblFieldTableCache>
                        <c:ptCount val="1"/>
                      </c15:dlblFieldTableCache>
                    </c15:dlblFTEntry>
                  </c15:dlblFieldTable>
                  <c15:showDataLabelsRange val="0"/>
                </c:ext>
                <c:ext xmlns:c16="http://schemas.microsoft.com/office/drawing/2014/chart" uri="{C3380CC4-5D6E-409C-BE32-E72D297353CC}">
                  <c16:uniqueId val="{00000032-BC36-472B-A7AE-E04062DC4FD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{1CBFDCAE-9D3A-4A3C-9D80-BA39EAD37674}</c15:txfldGUID>
                      <c15:f>Diagramm!$J$51</c15:f>
                      <c15:dlblFieldTableCache>
                        <c:ptCount val="1"/>
                      </c15:dlblFieldTableCache>
                    </c15:dlblFTEntry>
                  </c15:dlblFieldTable>
                  <c15:showDataLabelsRange val="0"/>
                </c:ext>
                <c:ext xmlns:c16="http://schemas.microsoft.com/office/drawing/2014/chart" uri="{C3380CC4-5D6E-409C-BE32-E72D297353CC}">
                  <c16:uniqueId val="{00000033-BC36-472B-A7AE-E04062DC4FD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{127C3569-391F-4D8C-B048-027897DAF52B}</c15:txfldGUID>
                      <c15:f>Diagramm!$J$52</c15:f>
                      <c15:dlblFieldTableCache>
                        <c:ptCount val="1"/>
                      </c15:dlblFieldTableCache>
                    </c15:dlblFTEntry>
                  </c15:dlblFieldTable>
                  <c15:showDataLabelsRange val="0"/>
                </c:ext>
                <c:ext xmlns:c16="http://schemas.microsoft.com/office/drawing/2014/chart" uri="{C3380CC4-5D6E-409C-BE32-E72D297353CC}">
                  <c16:uniqueId val="{00000034-BC36-472B-A7AE-E04062DC4FD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{AA6CA33B-4DFA-430B-B0D4-4303818E8504}</c15:txfldGUID>
                      <c15:f>Diagramm!$J$53</c15:f>
                      <c15:dlblFieldTableCache>
                        <c:ptCount val="1"/>
                      </c15:dlblFieldTableCache>
                    </c15:dlblFTEntry>
                  </c15:dlblFieldTable>
                  <c15:showDataLabelsRange val="0"/>
                </c:ext>
                <c:ext xmlns:c16="http://schemas.microsoft.com/office/drawing/2014/chart" uri="{C3380CC4-5D6E-409C-BE32-E72D297353CC}">
                  <c16:uniqueId val="{00000035-BC36-472B-A7AE-E04062DC4FD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{C3D20799-D432-45C0-B2BB-507698EA57CC}</c15:txfldGUID>
                      <c15:f>Diagramm!$J$54</c15:f>
                      <c15:dlblFieldTableCache>
                        <c:ptCount val="1"/>
                      </c15:dlblFieldTableCache>
                    </c15:dlblFTEntry>
                  </c15:dlblFieldTable>
                  <c15:showDataLabelsRange val="0"/>
                </c:ext>
                <c:ext xmlns:c16="http://schemas.microsoft.com/office/drawing/2014/chart" uri="{C3380CC4-5D6E-409C-BE32-E72D297353CC}">
                  <c16:uniqueId val="{00000036-BC36-472B-A7AE-E04062DC4FD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{6935ED35-B313-4375-A7EE-DA7288E15125}</c15:txfldGUID>
                      <c15:f>Diagramm!$J$55</c15:f>
                      <c15:dlblFieldTableCache>
                        <c:ptCount val="1"/>
                      </c15:dlblFieldTableCache>
                    </c15:dlblFTEntry>
                  </c15:dlblFieldTable>
                  <c15:showDataLabelsRange val="0"/>
                </c:ext>
                <c:ext xmlns:c16="http://schemas.microsoft.com/office/drawing/2014/chart" uri="{C3380CC4-5D6E-409C-BE32-E72D297353CC}">
                  <c16:uniqueId val="{00000037-BC36-472B-A7AE-E04062DC4FD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{125B4655-F4EE-489C-8D2D-6E98A44B2EA8}</c15:txfldGUID>
                      <c15:f>Diagramm!$J$56</c15:f>
                      <c15:dlblFieldTableCache>
                        <c:ptCount val="1"/>
                      </c15:dlblFieldTableCache>
                    </c15:dlblFTEntry>
                  </c15:dlblFieldTable>
                  <c15:showDataLabelsRange val="0"/>
                </c:ext>
                <c:ext xmlns:c16="http://schemas.microsoft.com/office/drawing/2014/chart" uri="{C3380CC4-5D6E-409C-BE32-E72D297353CC}">
                  <c16:uniqueId val="{00000038-BC36-472B-A7AE-E04062DC4FD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{83F5B57C-7965-420B-A849-15456F20FCC1}</c15:txfldGUID>
                      <c15:f>Diagramm!$J$57</c15:f>
                      <c15:dlblFieldTableCache>
                        <c:ptCount val="1"/>
                      </c15:dlblFieldTableCache>
                    </c15:dlblFTEntry>
                  </c15:dlblFieldTable>
                  <c15:showDataLabelsRange val="0"/>
                </c:ext>
                <c:ext xmlns:c16="http://schemas.microsoft.com/office/drawing/2014/chart" uri="{C3380CC4-5D6E-409C-BE32-E72D297353CC}">
                  <c16:uniqueId val="{00000039-BC36-472B-A7AE-E04062DC4FD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{26F0C518-2308-4584-9280-A389483B15B3}</c15:txfldGUID>
                      <c15:f>Diagramm!$J$58</c15:f>
                      <c15:dlblFieldTableCache>
                        <c:ptCount val="1"/>
                      </c15:dlblFieldTableCache>
                    </c15:dlblFTEntry>
                  </c15:dlblFieldTable>
                  <c15:showDataLabelsRange val="0"/>
                </c:ext>
                <c:ext xmlns:c16="http://schemas.microsoft.com/office/drawing/2014/chart" uri="{C3380CC4-5D6E-409C-BE32-E72D297353CC}">
                  <c16:uniqueId val="{0000003A-BC36-472B-A7AE-E04062DC4FD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{E8B7FB1D-B4AD-49F7-9F84-214913979544}</c15:txfldGUID>
                      <c15:f>Diagramm!$J$59</c15:f>
                      <c15:dlblFieldTableCache>
                        <c:ptCount val="1"/>
                      </c15:dlblFieldTableCache>
                    </c15:dlblFTEntry>
                  </c15:dlblFieldTable>
                  <c15:showDataLabelsRange val="0"/>
                </c:ext>
                <c:ext xmlns:c16="http://schemas.microsoft.com/office/drawing/2014/chart" uri="{C3380CC4-5D6E-409C-BE32-E72D297353CC}">
                  <c16:uniqueId val="{0000003B-BC36-472B-A7AE-E04062DC4FD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{5C9C14F0-A514-4D3C-A016-D1EEB216C1D1}</c15:txfldGUID>
                      <c15:f>Diagramm!$J$60</c15:f>
                      <c15:dlblFieldTableCache>
                        <c:ptCount val="1"/>
                      </c15:dlblFieldTableCache>
                    </c15:dlblFTEntry>
                  </c15:dlblFieldTable>
                  <c15:showDataLabelsRange val="0"/>
                </c:ext>
                <c:ext xmlns:c16="http://schemas.microsoft.com/office/drawing/2014/chart" uri="{C3380CC4-5D6E-409C-BE32-E72D297353CC}">
                  <c16:uniqueId val="{0000003C-BC36-472B-A7AE-E04062DC4FD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{A014823D-2102-49AE-B360-8888D47FB1D0}</c15:txfldGUID>
                      <c15:f>Diagramm!$J$61</c15:f>
                      <c15:dlblFieldTableCache>
                        <c:ptCount val="1"/>
                      </c15:dlblFieldTableCache>
                    </c15:dlblFTEntry>
                  </c15:dlblFieldTable>
                  <c15:showDataLabelsRange val="0"/>
                </c:ext>
                <c:ext xmlns:c16="http://schemas.microsoft.com/office/drawing/2014/chart" uri="{C3380CC4-5D6E-409C-BE32-E72D297353CC}">
                  <c16:uniqueId val="{0000003D-BC36-472B-A7AE-E04062DC4FD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{1AA8DE58-C077-4793-8A98-4862C2FE57BE}</c15:txfldGUID>
                      <c15:f>Diagramm!$J$62</c15:f>
                      <c15:dlblFieldTableCache>
                        <c:ptCount val="1"/>
                      </c15:dlblFieldTableCache>
                    </c15:dlblFTEntry>
                  </c15:dlblFieldTable>
                  <c15:showDataLabelsRange val="0"/>
                </c:ext>
                <c:ext xmlns:c16="http://schemas.microsoft.com/office/drawing/2014/chart" uri="{C3380CC4-5D6E-409C-BE32-E72D297353CC}">
                  <c16:uniqueId val="{0000003E-BC36-472B-A7AE-E04062DC4FD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{DC614C59-5213-44E1-9784-7FBE29B926B4}</c15:txfldGUID>
                      <c15:f>Diagramm!$J$63</c15:f>
                      <c15:dlblFieldTableCache>
                        <c:ptCount val="1"/>
                      </c15:dlblFieldTableCache>
                    </c15:dlblFTEntry>
                  </c15:dlblFieldTable>
                  <c15:showDataLabelsRange val="0"/>
                </c:ext>
                <c:ext xmlns:c16="http://schemas.microsoft.com/office/drawing/2014/chart" uri="{C3380CC4-5D6E-409C-BE32-E72D297353CC}">
                  <c16:uniqueId val="{0000003F-BC36-472B-A7AE-E04062DC4FD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{C8414B75-73CE-4C36-969D-D3123FF18C46}</c15:txfldGUID>
                      <c15:f>Diagramm!$J$64</c15:f>
                      <c15:dlblFieldTableCache>
                        <c:ptCount val="1"/>
                      </c15:dlblFieldTableCache>
                    </c15:dlblFTEntry>
                  </c15:dlblFieldTable>
                  <c15:showDataLabelsRange val="0"/>
                </c:ext>
                <c:ext xmlns:c16="http://schemas.microsoft.com/office/drawing/2014/chart" uri="{C3380CC4-5D6E-409C-BE32-E72D297353CC}">
                  <c16:uniqueId val="{00000040-BC36-472B-A7AE-E04062DC4FD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{E7FCC4E4-CD1A-47BD-9F73-6F8DCB6527E3}</c15:txfldGUID>
                      <c15:f>Diagramm!$J$65</c15:f>
                      <c15:dlblFieldTableCache>
                        <c:ptCount val="1"/>
                      </c15:dlblFieldTableCache>
                    </c15:dlblFTEntry>
                  </c15:dlblFieldTable>
                  <c15:showDataLabelsRange val="0"/>
                </c:ext>
                <c:ext xmlns:c16="http://schemas.microsoft.com/office/drawing/2014/chart" uri="{C3380CC4-5D6E-409C-BE32-E72D297353CC}">
                  <c16:uniqueId val="{00000041-BC36-472B-A7AE-E04062DC4FD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{9B7F7FA6-80E5-4139-943E-FE469059AC53}</c15:txfldGUID>
                      <c15:f>Diagramm!$J$66</c15:f>
                      <c15:dlblFieldTableCache>
                        <c:ptCount val="1"/>
                      </c15:dlblFieldTableCache>
                    </c15:dlblFTEntry>
                  </c15:dlblFieldTable>
                  <c15:showDataLabelsRange val="0"/>
                </c:ext>
                <c:ext xmlns:c16="http://schemas.microsoft.com/office/drawing/2014/chart" uri="{C3380CC4-5D6E-409C-BE32-E72D297353CC}">
                  <c16:uniqueId val="{00000042-BC36-472B-A7AE-E04062DC4FD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{B9B952D8-B751-4FD1-91A4-E955175AF3B0}</c15:txfldGUID>
                      <c15:f>Diagramm!$J$67</c15:f>
                      <c15:dlblFieldTableCache>
                        <c:ptCount val="1"/>
                      </c15:dlblFieldTableCache>
                    </c15:dlblFTEntry>
                  </c15:dlblFieldTable>
                  <c15:showDataLabelsRange val="0"/>
                </c:ext>
                <c:ext xmlns:c16="http://schemas.microsoft.com/office/drawing/2014/chart" uri="{C3380CC4-5D6E-409C-BE32-E72D297353CC}">
                  <c16:uniqueId val="{00000043-BC36-472B-A7AE-E04062DC4FD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36-472B-A7AE-E04062DC4FD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19-4CBA-B439-0E41EDC333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19-4CBA-B439-0E41EDC333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19-4CBA-B439-0E41EDC333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19-4CBA-B439-0E41EDC333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19-4CBA-B439-0E41EDC333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19-4CBA-B439-0E41EDC333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19-4CBA-B439-0E41EDC333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19-4CBA-B439-0E41EDC333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19-4CBA-B439-0E41EDC333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19-4CBA-B439-0E41EDC333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19-4CBA-B439-0E41EDC333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19-4CBA-B439-0E41EDC333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19-4CBA-B439-0E41EDC333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719-4CBA-B439-0E41EDC333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719-4CBA-B439-0E41EDC333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719-4CBA-B439-0E41EDC333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19-4CBA-B439-0E41EDC333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719-4CBA-B439-0E41EDC333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719-4CBA-B439-0E41EDC333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719-4CBA-B439-0E41EDC333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719-4CBA-B439-0E41EDC333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719-4CBA-B439-0E41EDC333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719-4CBA-B439-0E41EDC3331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719-4CBA-B439-0E41EDC333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719-4CBA-B439-0E41EDC333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719-4CBA-B439-0E41EDC333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719-4CBA-B439-0E41EDC333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719-4CBA-B439-0E41EDC333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719-4CBA-B439-0E41EDC333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719-4CBA-B439-0E41EDC333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719-4CBA-B439-0E41EDC333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719-4CBA-B439-0E41EDC333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719-4CBA-B439-0E41EDC333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719-4CBA-B439-0E41EDC333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719-4CBA-B439-0E41EDC333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719-4CBA-B439-0E41EDC333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719-4CBA-B439-0E41EDC333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719-4CBA-B439-0E41EDC333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719-4CBA-B439-0E41EDC333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719-4CBA-B439-0E41EDC333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719-4CBA-B439-0E41EDC333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719-4CBA-B439-0E41EDC333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719-4CBA-B439-0E41EDC333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719-4CBA-B439-0E41EDC333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719-4CBA-B439-0E41EDC3331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719-4CBA-B439-0E41EDC3331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719-4CBA-B439-0E41EDC3331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719-4CBA-B439-0E41EDC3331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719-4CBA-B439-0E41EDC3331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719-4CBA-B439-0E41EDC3331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719-4CBA-B439-0E41EDC3331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719-4CBA-B439-0E41EDC3331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719-4CBA-B439-0E41EDC3331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719-4CBA-B439-0E41EDC3331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719-4CBA-B439-0E41EDC3331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719-4CBA-B439-0E41EDC3331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719-4CBA-B439-0E41EDC3331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719-4CBA-B439-0E41EDC3331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719-4CBA-B439-0E41EDC3331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719-4CBA-B439-0E41EDC3331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719-4CBA-B439-0E41EDC3331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719-4CBA-B439-0E41EDC3331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719-4CBA-B439-0E41EDC3331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719-4CBA-B439-0E41EDC3331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719-4CBA-B439-0E41EDC3331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719-4CBA-B439-0E41EDC3331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719-4CBA-B439-0E41EDC3331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719-4CBA-B439-0E41EDC3331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719-4CBA-B439-0E41EDC3331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101.89737165375399</c:v>
                </c:pt>
                <c:pt idx="2">
                  <c:v>102.99687420182684</c:v>
                </c:pt>
                <c:pt idx="3">
                  <c:v>101.24910300538805</c:v>
                </c:pt>
                <c:pt idx="4">
                  <c:v>101.84628857076832</c:v>
                </c:pt>
                <c:pt idx="5">
                  <c:v>103.77771561317944</c:v>
                </c:pt>
                <c:pt idx="6">
                  <c:v>105.0280348824481</c:v>
                </c:pt>
                <c:pt idx="7">
                  <c:v>103.77528308541821</c:v>
                </c:pt>
                <c:pt idx="8">
                  <c:v>103.55878811466937</c:v>
                </c:pt>
                <c:pt idx="9">
                  <c:v>105.18128413140515</c:v>
                </c:pt>
                <c:pt idx="10">
                  <c:v>106.35984383171773</c:v>
                </c:pt>
                <c:pt idx="11">
                  <c:v>104.69599484304115</c:v>
                </c:pt>
                <c:pt idx="12">
                  <c:v>105.09492939588172</c:v>
                </c:pt>
                <c:pt idx="13">
                  <c:v>106.84270059232051</c:v>
                </c:pt>
                <c:pt idx="14">
                  <c:v>108.32654252666659</c:v>
                </c:pt>
                <c:pt idx="15">
                  <c:v>107.20514722874275</c:v>
                </c:pt>
                <c:pt idx="16">
                  <c:v>107.16257799292134</c:v>
                </c:pt>
                <c:pt idx="17">
                  <c:v>108.41776231771246</c:v>
                </c:pt>
                <c:pt idx="18">
                  <c:v>109.55861783772608</c:v>
                </c:pt>
                <c:pt idx="19">
                  <c:v>108.36789549860737</c:v>
                </c:pt>
                <c:pt idx="20">
                  <c:v>108.09301986158917</c:v>
                </c:pt>
                <c:pt idx="21">
                  <c:v>108.9918388693611</c:v>
                </c:pt>
                <c:pt idx="22">
                  <c:v>110.94394239774262</c:v>
                </c:pt>
                <c:pt idx="23">
                  <c:v>109.77389654459431</c:v>
                </c:pt>
                <c:pt idx="24">
                  <c:v>109.59510575414441</c:v>
                </c:pt>
              </c:numCache>
            </c:numRef>
          </c:val>
          <c:smooth val="0"/>
          <c:extLst>
            <c:ext xmlns:c16="http://schemas.microsoft.com/office/drawing/2014/chart" uri="{C3380CC4-5D6E-409C-BE32-E72D297353CC}">
              <c16:uniqueId val="{00000000-67B4-43F6-B18C-54D49AFB81B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104.26808936312104</c:v>
                </c:pt>
                <c:pt idx="2">
                  <c:v>104.80160053351118</c:v>
                </c:pt>
                <c:pt idx="3">
                  <c:v>102.03401133711236</c:v>
                </c:pt>
                <c:pt idx="4">
                  <c:v>100.50016672224076</c:v>
                </c:pt>
                <c:pt idx="5">
                  <c:v>106.60220073357787</c:v>
                </c:pt>
                <c:pt idx="6">
                  <c:v>109.53651217072358</c:v>
                </c:pt>
                <c:pt idx="7">
                  <c:v>105.70190063354453</c:v>
                </c:pt>
                <c:pt idx="8">
                  <c:v>106.80226742247416</c:v>
                </c:pt>
                <c:pt idx="9">
                  <c:v>112.60420140046683</c:v>
                </c:pt>
                <c:pt idx="10">
                  <c:v>115.73857952650883</c:v>
                </c:pt>
                <c:pt idx="11">
                  <c:v>111.63721240413471</c:v>
                </c:pt>
                <c:pt idx="12">
                  <c:v>111.80393464488164</c:v>
                </c:pt>
                <c:pt idx="13">
                  <c:v>117.70590196732245</c:v>
                </c:pt>
                <c:pt idx="14">
                  <c:v>123.74124708236079</c:v>
                </c:pt>
                <c:pt idx="15">
                  <c:v>121.87395798599535</c:v>
                </c:pt>
                <c:pt idx="16">
                  <c:v>121.40713571190396</c:v>
                </c:pt>
                <c:pt idx="17">
                  <c:v>126.94231410470155</c:v>
                </c:pt>
                <c:pt idx="18">
                  <c:v>126.94231410470155</c:v>
                </c:pt>
                <c:pt idx="19">
                  <c:v>125.80860286762254</c:v>
                </c:pt>
                <c:pt idx="20">
                  <c:v>125.27509169723241</c:v>
                </c:pt>
                <c:pt idx="21">
                  <c:v>129.4431477159053</c:v>
                </c:pt>
                <c:pt idx="22">
                  <c:v>132.07735911970659</c:v>
                </c:pt>
                <c:pt idx="23">
                  <c:v>129.243081027009</c:v>
                </c:pt>
                <c:pt idx="24">
                  <c:v>126.6755585195065</c:v>
                </c:pt>
              </c:numCache>
            </c:numRef>
          </c:val>
          <c:smooth val="0"/>
          <c:extLst>
            <c:ext xmlns:c16="http://schemas.microsoft.com/office/drawing/2014/chart" uri="{C3380CC4-5D6E-409C-BE32-E72D297353CC}">
              <c16:uniqueId val="{00000001-67B4-43F6-B18C-54D49AFB81B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99.841992750255599</c:v>
                </c:pt>
                <c:pt idx="2">
                  <c:v>98.522167487684726</c:v>
                </c:pt>
                <c:pt idx="3">
                  <c:v>99.302909192304128</c:v>
                </c:pt>
                <c:pt idx="4">
                  <c:v>93.958546333302351</c:v>
                </c:pt>
                <c:pt idx="5">
                  <c:v>91.346779440468438</c:v>
                </c:pt>
                <c:pt idx="6">
                  <c:v>90.473092294822948</c:v>
                </c:pt>
                <c:pt idx="7">
                  <c:v>90.724044985593451</c:v>
                </c:pt>
                <c:pt idx="8">
                  <c:v>91.216655823031871</c:v>
                </c:pt>
                <c:pt idx="9">
                  <c:v>92.62013198252626</c:v>
                </c:pt>
                <c:pt idx="10">
                  <c:v>92.099637512779992</c:v>
                </c:pt>
                <c:pt idx="11">
                  <c:v>92.043870248164325</c:v>
                </c:pt>
                <c:pt idx="12">
                  <c:v>91.160888558416204</c:v>
                </c:pt>
                <c:pt idx="13">
                  <c:v>92.508597453294911</c:v>
                </c:pt>
                <c:pt idx="14">
                  <c:v>90.426619574309882</c:v>
                </c:pt>
                <c:pt idx="15">
                  <c:v>90.584626824054283</c:v>
                </c:pt>
                <c:pt idx="16">
                  <c:v>88.800074356352823</c:v>
                </c:pt>
                <c:pt idx="17">
                  <c:v>91.923041174830374</c:v>
                </c:pt>
                <c:pt idx="18">
                  <c:v>89.274096105586025</c:v>
                </c:pt>
                <c:pt idx="19">
                  <c:v>88.298168974811787</c:v>
                </c:pt>
                <c:pt idx="20">
                  <c:v>86.625151036341663</c:v>
                </c:pt>
                <c:pt idx="21">
                  <c:v>88.233107166093504</c:v>
                </c:pt>
                <c:pt idx="22">
                  <c:v>85.779347523004006</c:v>
                </c:pt>
                <c:pt idx="23">
                  <c:v>84.394460451714849</c:v>
                </c:pt>
                <c:pt idx="24">
                  <c:v>81.2807881773399</c:v>
                </c:pt>
              </c:numCache>
            </c:numRef>
          </c:val>
          <c:smooth val="0"/>
          <c:extLst>
            <c:ext xmlns:c16="http://schemas.microsoft.com/office/drawing/2014/chart" uri="{C3380CC4-5D6E-409C-BE32-E72D297353CC}">
              <c16:uniqueId val="{00000002-67B4-43F6-B18C-54D49AFB81B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7B4-43F6-B18C-54D49AFB81BD}"/>
                </c:ext>
              </c:extLst>
            </c:dLbl>
            <c:dLbl>
              <c:idx val="1"/>
              <c:delete val="1"/>
              <c:extLst>
                <c:ext xmlns:c15="http://schemas.microsoft.com/office/drawing/2012/chart" uri="{CE6537A1-D6FC-4f65-9D91-7224C49458BB}"/>
                <c:ext xmlns:c16="http://schemas.microsoft.com/office/drawing/2014/chart" uri="{C3380CC4-5D6E-409C-BE32-E72D297353CC}">
                  <c16:uniqueId val="{00000004-67B4-43F6-B18C-54D49AFB81BD}"/>
                </c:ext>
              </c:extLst>
            </c:dLbl>
            <c:dLbl>
              <c:idx val="2"/>
              <c:delete val="1"/>
              <c:extLst>
                <c:ext xmlns:c15="http://schemas.microsoft.com/office/drawing/2012/chart" uri="{CE6537A1-D6FC-4f65-9D91-7224C49458BB}"/>
                <c:ext xmlns:c16="http://schemas.microsoft.com/office/drawing/2014/chart" uri="{C3380CC4-5D6E-409C-BE32-E72D297353CC}">
                  <c16:uniqueId val="{00000005-67B4-43F6-B18C-54D49AFB81BD}"/>
                </c:ext>
              </c:extLst>
            </c:dLbl>
            <c:dLbl>
              <c:idx val="3"/>
              <c:delete val="1"/>
              <c:extLst>
                <c:ext xmlns:c15="http://schemas.microsoft.com/office/drawing/2012/chart" uri="{CE6537A1-D6FC-4f65-9D91-7224C49458BB}"/>
                <c:ext xmlns:c16="http://schemas.microsoft.com/office/drawing/2014/chart" uri="{C3380CC4-5D6E-409C-BE32-E72D297353CC}">
                  <c16:uniqueId val="{00000006-67B4-43F6-B18C-54D49AFB81BD}"/>
                </c:ext>
              </c:extLst>
            </c:dLbl>
            <c:dLbl>
              <c:idx val="4"/>
              <c:delete val="1"/>
              <c:extLst>
                <c:ext xmlns:c15="http://schemas.microsoft.com/office/drawing/2012/chart" uri="{CE6537A1-D6FC-4f65-9D91-7224C49458BB}"/>
                <c:ext xmlns:c16="http://schemas.microsoft.com/office/drawing/2014/chart" uri="{C3380CC4-5D6E-409C-BE32-E72D297353CC}">
                  <c16:uniqueId val="{00000007-67B4-43F6-B18C-54D49AFB81BD}"/>
                </c:ext>
              </c:extLst>
            </c:dLbl>
            <c:dLbl>
              <c:idx val="5"/>
              <c:delete val="1"/>
              <c:extLst>
                <c:ext xmlns:c15="http://schemas.microsoft.com/office/drawing/2012/chart" uri="{CE6537A1-D6FC-4f65-9D91-7224C49458BB}"/>
                <c:ext xmlns:c16="http://schemas.microsoft.com/office/drawing/2014/chart" uri="{C3380CC4-5D6E-409C-BE32-E72D297353CC}">
                  <c16:uniqueId val="{00000008-67B4-43F6-B18C-54D49AFB81BD}"/>
                </c:ext>
              </c:extLst>
            </c:dLbl>
            <c:dLbl>
              <c:idx val="6"/>
              <c:delete val="1"/>
              <c:extLst>
                <c:ext xmlns:c15="http://schemas.microsoft.com/office/drawing/2012/chart" uri="{CE6537A1-D6FC-4f65-9D91-7224C49458BB}"/>
                <c:ext xmlns:c16="http://schemas.microsoft.com/office/drawing/2014/chart" uri="{C3380CC4-5D6E-409C-BE32-E72D297353CC}">
                  <c16:uniqueId val="{00000009-67B4-43F6-B18C-54D49AFB81BD}"/>
                </c:ext>
              </c:extLst>
            </c:dLbl>
            <c:dLbl>
              <c:idx val="7"/>
              <c:delete val="1"/>
              <c:extLst>
                <c:ext xmlns:c15="http://schemas.microsoft.com/office/drawing/2012/chart" uri="{CE6537A1-D6FC-4f65-9D91-7224C49458BB}"/>
                <c:ext xmlns:c16="http://schemas.microsoft.com/office/drawing/2014/chart" uri="{C3380CC4-5D6E-409C-BE32-E72D297353CC}">
                  <c16:uniqueId val="{0000000A-67B4-43F6-B18C-54D49AFB81BD}"/>
                </c:ext>
              </c:extLst>
            </c:dLbl>
            <c:dLbl>
              <c:idx val="8"/>
              <c:delete val="1"/>
              <c:extLst>
                <c:ext xmlns:c15="http://schemas.microsoft.com/office/drawing/2012/chart" uri="{CE6537A1-D6FC-4f65-9D91-7224C49458BB}"/>
                <c:ext xmlns:c16="http://schemas.microsoft.com/office/drawing/2014/chart" uri="{C3380CC4-5D6E-409C-BE32-E72D297353CC}">
                  <c16:uniqueId val="{0000000B-67B4-43F6-B18C-54D49AFB81BD}"/>
                </c:ext>
              </c:extLst>
            </c:dLbl>
            <c:dLbl>
              <c:idx val="9"/>
              <c:delete val="1"/>
              <c:extLst>
                <c:ext xmlns:c15="http://schemas.microsoft.com/office/drawing/2012/chart" uri="{CE6537A1-D6FC-4f65-9D91-7224C49458BB}"/>
                <c:ext xmlns:c16="http://schemas.microsoft.com/office/drawing/2014/chart" uri="{C3380CC4-5D6E-409C-BE32-E72D297353CC}">
                  <c16:uniqueId val="{0000000C-67B4-43F6-B18C-54D49AFB81BD}"/>
                </c:ext>
              </c:extLst>
            </c:dLbl>
            <c:dLbl>
              <c:idx val="10"/>
              <c:delete val="1"/>
              <c:extLst>
                <c:ext xmlns:c15="http://schemas.microsoft.com/office/drawing/2012/chart" uri="{CE6537A1-D6FC-4f65-9D91-7224C49458BB}"/>
                <c:ext xmlns:c16="http://schemas.microsoft.com/office/drawing/2014/chart" uri="{C3380CC4-5D6E-409C-BE32-E72D297353CC}">
                  <c16:uniqueId val="{0000000D-67B4-43F6-B18C-54D49AFB81BD}"/>
                </c:ext>
              </c:extLst>
            </c:dLbl>
            <c:dLbl>
              <c:idx val="11"/>
              <c:delete val="1"/>
              <c:extLst>
                <c:ext xmlns:c15="http://schemas.microsoft.com/office/drawing/2012/chart" uri="{CE6537A1-D6FC-4f65-9D91-7224C49458BB}"/>
                <c:ext xmlns:c16="http://schemas.microsoft.com/office/drawing/2014/chart" uri="{C3380CC4-5D6E-409C-BE32-E72D297353CC}">
                  <c16:uniqueId val="{0000000E-67B4-43F6-B18C-54D49AFB81BD}"/>
                </c:ext>
              </c:extLst>
            </c:dLbl>
            <c:dLbl>
              <c:idx val="12"/>
              <c:delete val="1"/>
              <c:extLst>
                <c:ext xmlns:c15="http://schemas.microsoft.com/office/drawing/2012/chart" uri="{CE6537A1-D6FC-4f65-9D91-7224C49458BB}"/>
                <c:ext xmlns:c16="http://schemas.microsoft.com/office/drawing/2014/chart" uri="{C3380CC4-5D6E-409C-BE32-E72D297353CC}">
                  <c16:uniqueId val="{0000000F-67B4-43F6-B18C-54D49AFB81B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B4-43F6-B18C-54D49AFB81BD}"/>
                </c:ext>
              </c:extLst>
            </c:dLbl>
            <c:dLbl>
              <c:idx val="14"/>
              <c:delete val="1"/>
              <c:extLst>
                <c:ext xmlns:c15="http://schemas.microsoft.com/office/drawing/2012/chart" uri="{CE6537A1-D6FC-4f65-9D91-7224C49458BB}"/>
                <c:ext xmlns:c16="http://schemas.microsoft.com/office/drawing/2014/chart" uri="{C3380CC4-5D6E-409C-BE32-E72D297353CC}">
                  <c16:uniqueId val="{00000011-67B4-43F6-B18C-54D49AFB81BD}"/>
                </c:ext>
              </c:extLst>
            </c:dLbl>
            <c:dLbl>
              <c:idx val="15"/>
              <c:delete val="1"/>
              <c:extLst>
                <c:ext xmlns:c15="http://schemas.microsoft.com/office/drawing/2012/chart" uri="{CE6537A1-D6FC-4f65-9D91-7224C49458BB}"/>
                <c:ext xmlns:c16="http://schemas.microsoft.com/office/drawing/2014/chart" uri="{C3380CC4-5D6E-409C-BE32-E72D297353CC}">
                  <c16:uniqueId val="{00000012-67B4-43F6-B18C-54D49AFB81BD}"/>
                </c:ext>
              </c:extLst>
            </c:dLbl>
            <c:dLbl>
              <c:idx val="16"/>
              <c:delete val="1"/>
              <c:extLst>
                <c:ext xmlns:c15="http://schemas.microsoft.com/office/drawing/2012/chart" uri="{CE6537A1-D6FC-4f65-9D91-7224C49458BB}"/>
                <c:ext xmlns:c16="http://schemas.microsoft.com/office/drawing/2014/chart" uri="{C3380CC4-5D6E-409C-BE32-E72D297353CC}">
                  <c16:uniqueId val="{00000013-67B4-43F6-B18C-54D49AFB81BD}"/>
                </c:ext>
              </c:extLst>
            </c:dLbl>
            <c:dLbl>
              <c:idx val="17"/>
              <c:delete val="1"/>
              <c:extLst>
                <c:ext xmlns:c15="http://schemas.microsoft.com/office/drawing/2012/chart" uri="{CE6537A1-D6FC-4f65-9D91-7224C49458BB}"/>
                <c:ext xmlns:c16="http://schemas.microsoft.com/office/drawing/2014/chart" uri="{C3380CC4-5D6E-409C-BE32-E72D297353CC}">
                  <c16:uniqueId val="{00000014-67B4-43F6-B18C-54D49AFB81BD}"/>
                </c:ext>
              </c:extLst>
            </c:dLbl>
            <c:dLbl>
              <c:idx val="18"/>
              <c:delete val="1"/>
              <c:extLst>
                <c:ext xmlns:c15="http://schemas.microsoft.com/office/drawing/2012/chart" uri="{CE6537A1-D6FC-4f65-9D91-7224C49458BB}"/>
                <c:ext xmlns:c16="http://schemas.microsoft.com/office/drawing/2014/chart" uri="{C3380CC4-5D6E-409C-BE32-E72D297353CC}">
                  <c16:uniqueId val="{00000015-67B4-43F6-B18C-54D49AFB81BD}"/>
                </c:ext>
              </c:extLst>
            </c:dLbl>
            <c:dLbl>
              <c:idx val="19"/>
              <c:delete val="1"/>
              <c:extLst>
                <c:ext xmlns:c15="http://schemas.microsoft.com/office/drawing/2012/chart" uri="{CE6537A1-D6FC-4f65-9D91-7224C49458BB}"/>
                <c:ext xmlns:c16="http://schemas.microsoft.com/office/drawing/2014/chart" uri="{C3380CC4-5D6E-409C-BE32-E72D297353CC}">
                  <c16:uniqueId val="{00000016-67B4-43F6-B18C-54D49AFB81BD}"/>
                </c:ext>
              </c:extLst>
            </c:dLbl>
            <c:dLbl>
              <c:idx val="20"/>
              <c:delete val="1"/>
              <c:extLst>
                <c:ext xmlns:c15="http://schemas.microsoft.com/office/drawing/2012/chart" uri="{CE6537A1-D6FC-4f65-9D91-7224C49458BB}"/>
                <c:ext xmlns:c16="http://schemas.microsoft.com/office/drawing/2014/chart" uri="{C3380CC4-5D6E-409C-BE32-E72D297353CC}">
                  <c16:uniqueId val="{00000017-67B4-43F6-B18C-54D49AFB81BD}"/>
                </c:ext>
              </c:extLst>
            </c:dLbl>
            <c:dLbl>
              <c:idx val="21"/>
              <c:delete val="1"/>
              <c:extLst>
                <c:ext xmlns:c15="http://schemas.microsoft.com/office/drawing/2012/chart" uri="{CE6537A1-D6FC-4f65-9D91-7224C49458BB}"/>
                <c:ext xmlns:c16="http://schemas.microsoft.com/office/drawing/2014/chart" uri="{C3380CC4-5D6E-409C-BE32-E72D297353CC}">
                  <c16:uniqueId val="{00000018-67B4-43F6-B18C-54D49AFB81BD}"/>
                </c:ext>
              </c:extLst>
            </c:dLbl>
            <c:dLbl>
              <c:idx val="22"/>
              <c:delete val="1"/>
              <c:extLst>
                <c:ext xmlns:c15="http://schemas.microsoft.com/office/drawing/2012/chart" uri="{CE6537A1-D6FC-4f65-9D91-7224C49458BB}"/>
                <c:ext xmlns:c16="http://schemas.microsoft.com/office/drawing/2014/chart" uri="{C3380CC4-5D6E-409C-BE32-E72D297353CC}">
                  <c16:uniqueId val="{00000019-67B4-43F6-B18C-54D49AFB81BD}"/>
                </c:ext>
              </c:extLst>
            </c:dLbl>
            <c:dLbl>
              <c:idx val="23"/>
              <c:delete val="1"/>
              <c:extLst>
                <c:ext xmlns:c15="http://schemas.microsoft.com/office/drawing/2012/chart" uri="{CE6537A1-D6FC-4f65-9D91-7224C49458BB}"/>
                <c:ext xmlns:c16="http://schemas.microsoft.com/office/drawing/2014/chart" uri="{C3380CC4-5D6E-409C-BE32-E72D297353CC}">
                  <c16:uniqueId val="{0000001A-67B4-43F6-B18C-54D49AFB81BD}"/>
                </c:ext>
              </c:extLst>
            </c:dLbl>
            <c:dLbl>
              <c:idx val="24"/>
              <c:delete val="1"/>
              <c:extLst>
                <c:ext xmlns:c15="http://schemas.microsoft.com/office/drawing/2012/chart" uri="{CE6537A1-D6FC-4f65-9D91-7224C49458BB}"/>
                <c:ext xmlns:c16="http://schemas.microsoft.com/office/drawing/2014/chart" uri="{C3380CC4-5D6E-409C-BE32-E72D297353CC}">
                  <c16:uniqueId val="{0000001B-67B4-43F6-B18C-54D49AFB81B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7B4-43F6-B18C-54D49AFB81B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Eberswalde (036)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90108</v>
      </c>
      <c r="F11" s="238">
        <v>90255</v>
      </c>
      <c r="G11" s="238">
        <v>91217</v>
      </c>
      <c r="H11" s="238">
        <v>89612</v>
      </c>
      <c r="I11" s="265">
        <v>88873</v>
      </c>
      <c r="J11" s="263">
        <v>1235</v>
      </c>
      <c r="K11" s="266">
        <v>1.3896233951818888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16.247170062591557</v>
      </c>
      <c r="E13" s="115">
        <v>14640</v>
      </c>
      <c r="F13" s="114">
        <v>14564</v>
      </c>
      <c r="G13" s="114">
        <v>14949</v>
      </c>
      <c r="H13" s="114">
        <v>14952</v>
      </c>
      <c r="I13" s="140">
        <v>14591</v>
      </c>
      <c r="J13" s="115">
        <v>49</v>
      </c>
      <c r="K13" s="116">
        <v>0.33582345281337811</v>
      </c>
    </row>
    <row r="14" spans="1:255" ht="14.1" customHeight="1" x14ac:dyDescent="0.2">
      <c r="A14" s="306" t="s">
        <v>230</v>
      </c>
      <c r="B14" s="307"/>
      <c r="C14" s="308"/>
      <c r="D14" s="113">
        <v>63.858924845740667</v>
      </c>
      <c r="E14" s="115">
        <v>57542</v>
      </c>
      <c r="F14" s="114">
        <v>57692</v>
      </c>
      <c r="G14" s="114">
        <v>58317</v>
      </c>
      <c r="H14" s="114">
        <v>56999</v>
      </c>
      <c r="I14" s="140">
        <v>56612</v>
      </c>
      <c r="J14" s="115">
        <v>930</v>
      </c>
      <c r="K14" s="116">
        <v>1.6427612520313715</v>
      </c>
    </row>
    <row r="15" spans="1:255" ht="14.1" customHeight="1" x14ac:dyDescent="0.2">
      <c r="A15" s="306" t="s">
        <v>231</v>
      </c>
      <c r="B15" s="307"/>
      <c r="C15" s="308"/>
      <c r="D15" s="113">
        <v>9.9058907089270658</v>
      </c>
      <c r="E15" s="115">
        <v>8926</v>
      </c>
      <c r="F15" s="114">
        <v>8918</v>
      </c>
      <c r="G15" s="114">
        <v>8858</v>
      </c>
      <c r="H15" s="114">
        <v>8717</v>
      </c>
      <c r="I15" s="140">
        <v>8694</v>
      </c>
      <c r="J15" s="115">
        <v>232</v>
      </c>
      <c r="K15" s="116">
        <v>2.6685070163331033</v>
      </c>
    </row>
    <row r="16" spans="1:255" ht="14.1" customHeight="1" x14ac:dyDescent="0.2">
      <c r="A16" s="306" t="s">
        <v>232</v>
      </c>
      <c r="B16" s="307"/>
      <c r="C16" s="308"/>
      <c r="D16" s="113">
        <v>9.4075997691658895</v>
      </c>
      <c r="E16" s="115">
        <v>8477</v>
      </c>
      <c r="F16" s="114">
        <v>8529</v>
      </c>
      <c r="G16" s="114">
        <v>8527</v>
      </c>
      <c r="H16" s="114">
        <v>8399</v>
      </c>
      <c r="I16" s="140">
        <v>8418</v>
      </c>
      <c r="J16" s="115">
        <v>59</v>
      </c>
      <c r="K16" s="116">
        <v>0.70087906866239014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2.4004527899853509</v>
      </c>
      <c r="E18" s="115">
        <v>2163</v>
      </c>
      <c r="F18" s="114">
        <v>2137</v>
      </c>
      <c r="G18" s="114">
        <v>2276</v>
      </c>
      <c r="H18" s="114">
        <v>2215</v>
      </c>
      <c r="I18" s="140">
        <v>2128</v>
      </c>
      <c r="J18" s="115">
        <v>35</v>
      </c>
      <c r="K18" s="116">
        <v>1.6447368421052631</v>
      </c>
    </row>
    <row r="19" spans="1:255" ht="14.1" customHeight="1" x14ac:dyDescent="0.2">
      <c r="A19" s="306" t="s">
        <v>235</v>
      </c>
      <c r="B19" s="307" t="s">
        <v>236</v>
      </c>
      <c r="C19" s="308"/>
      <c r="D19" s="113">
        <v>1.2196475340702269</v>
      </c>
      <c r="E19" s="115">
        <v>1099</v>
      </c>
      <c r="F19" s="114">
        <v>1075</v>
      </c>
      <c r="G19" s="114">
        <v>1211</v>
      </c>
      <c r="H19" s="114">
        <v>1164</v>
      </c>
      <c r="I19" s="140">
        <v>1072</v>
      </c>
      <c r="J19" s="115">
        <v>27</v>
      </c>
      <c r="K19" s="116">
        <v>2.5186567164179103</v>
      </c>
    </row>
    <row r="20" spans="1:255" ht="14.1" customHeight="1" x14ac:dyDescent="0.2">
      <c r="A20" s="306">
        <v>12</v>
      </c>
      <c r="B20" s="307" t="s">
        <v>237</v>
      </c>
      <c r="C20" s="308"/>
      <c r="D20" s="113">
        <v>1.0609490833222355</v>
      </c>
      <c r="E20" s="115">
        <v>956</v>
      </c>
      <c r="F20" s="114">
        <v>936</v>
      </c>
      <c r="G20" s="114">
        <v>1032</v>
      </c>
      <c r="H20" s="114">
        <v>1029</v>
      </c>
      <c r="I20" s="140">
        <v>949</v>
      </c>
      <c r="J20" s="115">
        <v>7</v>
      </c>
      <c r="K20" s="116">
        <v>0.7376185458377239</v>
      </c>
    </row>
    <row r="21" spans="1:255" ht="14.1" customHeight="1" x14ac:dyDescent="0.2">
      <c r="A21" s="306">
        <v>21</v>
      </c>
      <c r="B21" s="307" t="s">
        <v>238</v>
      </c>
      <c r="C21" s="308"/>
      <c r="D21" s="113">
        <v>0.21862653704443558</v>
      </c>
      <c r="E21" s="115">
        <v>197</v>
      </c>
      <c r="F21" s="114">
        <v>199</v>
      </c>
      <c r="G21" s="114">
        <v>201</v>
      </c>
      <c r="H21" s="114">
        <v>207</v>
      </c>
      <c r="I21" s="140">
        <v>187</v>
      </c>
      <c r="J21" s="115">
        <v>10</v>
      </c>
      <c r="K21" s="116">
        <v>5.3475935828877006</v>
      </c>
    </row>
    <row r="22" spans="1:255" ht="14.1" customHeight="1" x14ac:dyDescent="0.2">
      <c r="A22" s="306">
        <v>22</v>
      </c>
      <c r="B22" s="307" t="s">
        <v>239</v>
      </c>
      <c r="C22" s="308"/>
      <c r="D22" s="113">
        <v>1.5969725218626538</v>
      </c>
      <c r="E22" s="115">
        <v>1439</v>
      </c>
      <c r="F22" s="114">
        <v>1451</v>
      </c>
      <c r="G22" s="114">
        <v>1470</v>
      </c>
      <c r="H22" s="114">
        <v>1421</v>
      </c>
      <c r="I22" s="140">
        <v>1407</v>
      </c>
      <c r="J22" s="115">
        <v>32</v>
      </c>
      <c r="K22" s="116">
        <v>2.2743425728500357</v>
      </c>
    </row>
    <row r="23" spans="1:255" ht="14.1" customHeight="1" x14ac:dyDescent="0.2">
      <c r="A23" s="306">
        <v>23</v>
      </c>
      <c r="B23" s="307" t="s">
        <v>240</v>
      </c>
      <c r="C23" s="308"/>
      <c r="D23" s="113">
        <v>0.90114085319838411</v>
      </c>
      <c r="E23" s="115">
        <v>812</v>
      </c>
      <c r="F23" s="114">
        <v>831</v>
      </c>
      <c r="G23" s="114">
        <v>803</v>
      </c>
      <c r="H23" s="114">
        <v>781</v>
      </c>
      <c r="I23" s="140">
        <v>768</v>
      </c>
      <c r="J23" s="115">
        <v>44</v>
      </c>
      <c r="K23" s="116">
        <v>5.729166666666667</v>
      </c>
    </row>
    <row r="24" spans="1:255" ht="14.1" customHeight="1" x14ac:dyDescent="0.2">
      <c r="A24" s="306">
        <v>24</v>
      </c>
      <c r="B24" s="307" t="s">
        <v>241</v>
      </c>
      <c r="C24" s="308"/>
      <c r="D24" s="113">
        <v>2.9631109335464108</v>
      </c>
      <c r="E24" s="115">
        <v>2670</v>
      </c>
      <c r="F24" s="114">
        <v>2683</v>
      </c>
      <c r="G24" s="114">
        <v>2776</v>
      </c>
      <c r="H24" s="114">
        <v>2789</v>
      </c>
      <c r="I24" s="140">
        <v>2781</v>
      </c>
      <c r="J24" s="115">
        <v>-111</v>
      </c>
      <c r="K24" s="116">
        <v>-3.9913700107874863</v>
      </c>
    </row>
    <row r="25" spans="1:255" ht="14.1" customHeight="1" x14ac:dyDescent="0.2">
      <c r="A25" s="306">
        <v>25</v>
      </c>
      <c r="B25" s="307" t="s">
        <v>242</v>
      </c>
      <c r="C25" s="308"/>
      <c r="D25" s="113">
        <v>4.1849780263683583</v>
      </c>
      <c r="E25" s="115">
        <v>3771</v>
      </c>
      <c r="F25" s="114">
        <v>3797</v>
      </c>
      <c r="G25" s="114">
        <v>3858</v>
      </c>
      <c r="H25" s="114">
        <v>3853</v>
      </c>
      <c r="I25" s="140">
        <v>3832</v>
      </c>
      <c r="J25" s="115">
        <v>-61</v>
      </c>
      <c r="K25" s="116">
        <v>-1.591858037578288</v>
      </c>
    </row>
    <row r="26" spans="1:255" ht="14.1" customHeight="1" x14ac:dyDescent="0.2">
      <c r="A26" s="306">
        <v>26</v>
      </c>
      <c r="B26" s="307" t="s">
        <v>243</v>
      </c>
      <c r="C26" s="308"/>
      <c r="D26" s="113">
        <v>2.9464642429085099</v>
      </c>
      <c r="E26" s="115">
        <v>2655</v>
      </c>
      <c r="F26" s="114">
        <v>2649</v>
      </c>
      <c r="G26" s="114">
        <v>2661</v>
      </c>
      <c r="H26" s="114">
        <v>2596</v>
      </c>
      <c r="I26" s="140">
        <v>2601</v>
      </c>
      <c r="J26" s="115">
        <v>54</v>
      </c>
      <c r="K26" s="116">
        <v>2.0761245674740483</v>
      </c>
    </row>
    <row r="27" spans="1:255" ht="14.1" customHeight="1" x14ac:dyDescent="0.2">
      <c r="A27" s="306">
        <v>27</v>
      </c>
      <c r="B27" s="307" t="s">
        <v>244</v>
      </c>
      <c r="C27" s="308"/>
      <c r="D27" s="113">
        <v>1.6269365650108758</v>
      </c>
      <c r="E27" s="115">
        <v>1466</v>
      </c>
      <c r="F27" s="114">
        <v>1478</v>
      </c>
      <c r="G27" s="114">
        <v>1506</v>
      </c>
      <c r="H27" s="114">
        <v>1449</v>
      </c>
      <c r="I27" s="140">
        <v>1419</v>
      </c>
      <c r="J27" s="115">
        <v>47</v>
      </c>
      <c r="K27" s="116">
        <v>3.3121916842847074</v>
      </c>
    </row>
    <row r="28" spans="1:255" ht="14.1" customHeight="1" x14ac:dyDescent="0.2">
      <c r="A28" s="306">
        <v>28</v>
      </c>
      <c r="B28" s="307" t="s">
        <v>245</v>
      </c>
      <c r="C28" s="308"/>
      <c r="D28" s="113">
        <v>0.18644293514449328</v>
      </c>
      <c r="E28" s="115">
        <v>168</v>
      </c>
      <c r="F28" s="114">
        <v>167</v>
      </c>
      <c r="G28" s="114">
        <v>170</v>
      </c>
      <c r="H28" s="114">
        <v>166</v>
      </c>
      <c r="I28" s="140">
        <v>170</v>
      </c>
      <c r="J28" s="115">
        <v>-2</v>
      </c>
      <c r="K28" s="116">
        <v>-1.1764705882352942</v>
      </c>
    </row>
    <row r="29" spans="1:255" ht="14.1" customHeight="1" x14ac:dyDescent="0.2">
      <c r="A29" s="306">
        <v>29</v>
      </c>
      <c r="B29" s="307" t="s">
        <v>246</v>
      </c>
      <c r="C29" s="308"/>
      <c r="D29" s="113">
        <v>2.7200692502330535</v>
      </c>
      <c r="E29" s="115">
        <v>2451</v>
      </c>
      <c r="F29" s="114">
        <v>2445</v>
      </c>
      <c r="G29" s="114">
        <v>2507</v>
      </c>
      <c r="H29" s="114">
        <v>2567</v>
      </c>
      <c r="I29" s="140">
        <v>2570</v>
      </c>
      <c r="J29" s="115">
        <v>-119</v>
      </c>
      <c r="K29" s="116">
        <v>-4.6303501945525296</v>
      </c>
    </row>
    <row r="30" spans="1:255" ht="14.1" customHeight="1" x14ac:dyDescent="0.2">
      <c r="A30" s="306" t="s">
        <v>247</v>
      </c>
      <c r="B30" s="307" t="s">
        <v>248</v>
      </c>
      <c r="C30" s="308"/>
      <c r="D30" s="113">
        <v>1.0775957739601367</v>
      </c>
      <c r="E30" s="115">
        <v>971</v>
      </c>
      <c r="F30" s="114">
        <v>879</v>
      </c>
      <c r="G30" s="114">
        <v>850</v>
      </c>
      <c r="H30" s="114">
        <v>916</v>
      </c>
      <c r="I30" s="140">
        <v>976</v>
      </c>
      <c r="J30" s="115">
        <v>-5</v>
      </c>
      <c r="K30" s="116">
        <v>-0.51229508196721307</v>
      </c>
    </row>
    <row r="31" spans="1:255" ht="14.1" customHeight="1" x14ac:dyDescent="0.2">
      <c r="A31" s="306" t="s">
        <v>249</v>
      </c>
      <c r="B31" s="307" t="s">
        <v>250</v>
      </c>
      <c r="C31" s="308"/>
      <c r="D31" s="113">
        <v>1.6335952412660364</v>
      </c>
      <c r="E31" s="115">
        <v>1472</v>
      </c>
      <c r="F31" s="114">
        <v>1557</v>
      </c>
      <c r="G31" s="114">
        <v>1645</v>
      </c>
      <c r="H31" s="114">
        <v>1642</v>
      </c>
      <c r="I31" s="140">
        <v>1585</v>
      </c>
      <c r="J31" s="115">
        <v>-113</v>
      </c>
      <c r="K31" s="116">
        <v>-7.1293375394321767</v>
      </c>
    </row>
    <row r="32" spans="1:255" ht="14.1" customHeight="1" x14ac:dyDescent="0.2">
      <c r="A32" s="306">
        <v>31</v>
      </c>
      <c r="B32" s="307" t="s">
        <v>251</v>
      </c>
      <c r="C32" s="308"/>
      <c r="D32" s="113">
        <v>0.76019887246415407</v>
      </c>
      <c r="E32" s="115">
        <v>685</v>
      </c>
      <c r="F32" s="114">
        <v>681</v>
      </c>
      <c r="G32" s="114">
        <v>699</v>
      </c>
      <c r="H32" s="114">
        <v>696</v>
      </c>
      <c r="I32" s="140">
        <v>710</v>
      </c>
      <c r="J32" s="115">
        <v>-25</v>
      </c>
      <c r="K32" s="116">
        <v>-3.5211267605633805</v>
      </c>
    </row>
    <row r="33" spans="1:11" ht="14.1" customHeight="1" x14ac:dyDescent="0.2">
      <c r="A33" s="306">
        <v>32</v>
      </c>
      <c r="B33" s="307" t="s">
        <v>252</v>
      </c>
      <c r="C33" s="308"/>
      <c r="D33" s="113">
        <v>3.2039330581080483</v>
      </c>
      <c r="E33" s="115">
        <v>2887</v>
      </c>
      <c r="F33" s="114">
        <v>2781</v>
      </c>
      <c r="G33" s="114">
        <v>2995</v>
      </c>
      <c r="H33" s="114">
        <v>2936</v>
      </c>
      <c r="I33" s="140">
        <v>2918</v>
      </c>
      <c r="J33" s="115">
        <v>-31</v>
      </c>
      <c r="K33" s="116">
        <v>-1.0623714873200822</v>
      </c>
    </row>
    <row r="34" spans="1:11" ht="14.1" customHeight="1" x14ac:dyDescent="0.2">
      <c r="A34" s="306">
        <v>33</v>
      </c>
      <c r="B34" s="307" t="s">
        <v>253</v>
      </c>
      <c r="C34" s="308"/>
      <c r="D34" s="113">
        <v>1.4560305411284236</v>
      </c>
      <c r="E34" s="115">
        <v>1312</v>
      </c>
      <c r="F34" s="114">
        <v>1314</v>
      </c>
      <c r="G34" s="114">
        <v>1392</v>
      </c>
      <c r="H34" s="114">
        <v>1385</v>
      </c>
      <c r="I34" s="140">
        <v>1335</v>
      </c>
      <c r="J34" s="115">
        <v>-23</v>
      </c>
      <c r="K34" s="116">
        <v>-1.7228464419475655</v>
      </c>
    </row>
    <row r="35" spans="1:11" ht="14.1" customHeight="1" x14ac:dyDescent="0.2">
      <c r="A35" s="306">
        <v>34</v>
      </c>
      <c r="B35" s="307" t="s">
        <v>254</v>
      </c>
      <c r="C35" s="308"/>
      <c r="D35" s="113">
        <v>3.7088826741243839</v>
      </c>
      <c r="E35" s="115">
        <v>3342</v>
      </c>
      <c r="F35" s="114">
        <v>3276</v>
      </c>
      <c r="G35" s="114">
        <v>3284</v>
      </c>
      <c r="H35" s="114">
        <v>3250</v>
      </c>
      <c r="I35" s="140">
        <v>3207</v>
      </c>
      <c r="J35" s="115">
        <v>135</v>
      </c>
      <c r="K35" s="116">
        <v>4.2095416276894291</v>
      </c>
    </row>
    <row r="36" spans="1:11" ht="14.1" customHeight="1" x14ac:dyDescent="0.2">
      <c r="A36" s="306">
        <v>41</v>
      </c>
      <c r="B36" s="307" t="s">
        <v>255</v>
      </c>
      <c r="C36" s="308"/>
      <c r="D36" s="113">
        <v>1.3472721622941359</v>
      </c>
      <c r="E36" s="115">
        <v>1214</v>
      </c>
      <c r="F36" s="114">
        <v>1233</v>
      </c>
      <c r="G36" s="114">
        <v>1241</v>
      </c>
      <c r="H36" s="114">
        <v>1176</v>
      </c>
      <c r="I36" s="140">
        <v>1177</v>
      </c>
      <c r="J36" s="115">
        <v>37</v>
      </c>
      <c r="K36" s="116">
        <v>3.1435853865760408</v>
      </c>
    </row>
    <row r="37" spans="1:11" ht="14.1" customHeight="1" x14ac:dyDescent="0.2">
      <c r="A37" s="306">
        <v>42</v>
      </c>
      <c r="B37" s="307" t="s">
        <v>256</v>
      </c>
      <c r="C37" s="308"/>
      <c r="D37" s="113">
        <v>0.12651484884804901</v>
      </c>
      <c r="E37" s="115">
        <v>114</v>
      </c>
      <c r="F37" s="114">
        <v>112</v>
      </c>
      <c r="G37" s="114">
        <v>114</v>
      </c>
      <c r="H37" s="114">
        <v>113</v>
      </c>
      <c r="I37" s="140">
        <v>111</v>
      </c>
      <c r="J37" s="115">
        <v>3</v>
      </c>
      <c r="K37" s="116">
        <v>2.7027027027027026</v>
      </c>
    </row>
    <row r="38" spans="1:11" ht="14.1" customHeight="1" x14ac:dyDescent="0.2">
      <c r="A38" s="306">
        <v>43</v>
      </c>
      <c r="B38" s="307" t="s">
        <v>257</v>
      </c>
      <c r="C38" s="308"/>
      <c r="D38" s="113">
        <v>0.67918497802636835</v>
      </c>
      <c r="E38" s="115">
        <v>612</v>
      </c>
      <c r="F38" s="114">
        <v>572</v>
      </c>
      <c r="G38" s="114">
        <v>569</v>
      </c>
      <c r="H38" s="114">
        <v>553</v>
      </c>
      <c r="I38" s="140">
        <v>558</v>
      </c>
      <c r="J38" s="115">
        <v>54</v>
      </c>
      <c r="K38" s="116">
        <v>9.67741935483871</v>
      </c>
    </row>
    <row r="39" spans="1:11" ht="14.1" customHeight="1" x14ac:dyDescent="0.2">
      <c r="A39" s="306">
        <v>51</v>
      </c>
      <c r="B39" s="307" t="s">
        <v>258</v>
      </c>
      <c r="C39" s="308"/>
      <c r="D39" s="113">
        <v>4.937408443201492</v>
      </c>
      <c r="E39" s="115">
        <v>4449</v>
      </c>
      <c r="F39" s="114">
        <v>4440</v>
      </c>
      <c r="G39" s="114">
        <v>4509</v>
      </c>
      <c r="H39" s="114">
        <v>4418</v>
      </c>
      <c r="I39" s="140">
        <v>4382</v>
      </c>
      <c r="J39" s="115">
        <v>67</v>
      </c>
      <c r="K39" s="116">
        <v>1.5289821999087174</v>
      </c>
    </row>
    <row r="40" spans="1:11" ht="14.1" customHeight="1" x14ac:dyDescent="0.2">
      <c r="A40" s="306" t="s">
        <v>259</v>
      </c>
      <c r="B40" s="307" t="s">
        <v>260</v>
      </c>
      <c r="C40" s="308"/>
      <c r="D40" s="113">
        <v>3.9719003862032229</v>
      </c>
      <c r="E40" s="115">
        <v>3579</v>
      </c>
      <c r="F40" s="114">
        <v>3565</v>
      </c>
      <c r="G40" s="114">
        <v>3633</v>
      </c>
      <c r="H40" s="114">
        <v>3609</v>
      </c>
      <c r="I40" s="140">
        <v>3571</v>
      </c>
      <c r="J40" s="115">
        <v>8</v>
      </c>
      <c r="K40" s="116">
        <v>0.22402688322598713</v>
      </c>
    </row>
    <row r="41" spans="1:11" ht="14.1" customHeight="1" x14ac:dyDescent="0.2">
      <c r="A41" s="306"/>
      <c r="B41" s="307" t="s">
        <v>261</v>
      </c>
      <c r="C41" s="308"/>
      <c r="D41" s="113">
        <v>2.6490433701780085</v>
      </c>
      <c r="E41" s="115">
        <v>2387</v>
      </c>
      <c r="F41" s="114">
        <v>2366</v>
      </c>
      <c r="G41" s="114">
        <v>2452</v>
      </c>
      <c r="H41" s="114">
        <v>2436</v>
      </c>
      <c r="I41" s="140">
        <v>2394</v>
      </c>
      <c r="J41" s="115">
        <v>-7</v>
      </c>
      <c r="K41" s="116">
        <v>-0.29239766081871343</v>
      </c>
    </row>
    <row r="42" spans="1:11" ht="14.1" customHeight="1" x14ac:dyDescent="0.2">
      <c r="A42" s="306">
        <v>52</v>
      </c>
      <c r="B42" s="307" t="s">
        <v>262</v>
      </c>
      <c r="C42" s="308"/>
      <c r="D42" s="113">
        <v>5.2758911528388159</v>
      </c>
      <c r="E42" s="115">
        <v>4754</v>
      </c>
      <c r="F42" s="114">
        <v>4711</v>
      </c>
      <c r="G42" s="114">
        <v>4781</v>
      </c>
      <c r="H42" s="114">
        <v>4676</v>
      </c>
      <c r="I42" s="140">
        <v>4690</v>
      </c>
      <c r="J42" s="115">
        <v>64</v>
      </c>
      <c r="K42" s="116">
        <v>1.3646055437100213</v>
      </c>
    </row>
    <row r="43" spans="1:11" ht="14.1" customHeight="1" x14ac:dyDescent="0.2">
      <c r="A43" s="306" t="s">
        <v>263</v>
      </c>
      <c r="B43" s="307" t="s">
        <v>264</v>
      </c>
      <c r="C43" s="308"/>
      <c r="D43" s="113">
        <v>4.3814089758955923</v>
      </c>
      <c r="E43" s="115">
        <v>3948</v>
      </c>
      <c r="F43" s="114">
        <v>3896</v>
      </c>
      <c r="G43" s="114">
        <v>3922</v>
      </c>
      <c r="H43" s="114">
        <v>3842</v>
      </c>
      <c r="I43" s="140">
        <v>3865</v>
      </c>
      <c r="J43" s="115">
        <v>83</v>
      </c>
      <c r="K43" s="116">
        <v>2.1474773609314362</v>
      </c>
    </row>
    <row r="44" spans="1:11" ht="14.1" customHeight="1" x14ac:dyDescent="0.2">
      <c r="A44" s="306">
        <v>53</v>
      </c>
      <c r="B44" s="307" t="s">
        <v>265</v>
      </c>
      <c r="C44" s="308"/>
      <c r="D44" s="113">
        <v>1.0842544502152971</v>
      </c>
      <c r="E44" s="115">
        <v>977</v>
      </c>
      <c r="F44" s="114">
        <v>984</v>
      </c>
      <c r="G44" s="114">
        <v>1022</v>
      </c>
      <c r="H44" s="114">
        <v>1022</v>
      </c>
      <c r="I44" s="140">
        <v>1015</v>
      </c>
      <c r="J44" s="115">
        <v>-38</v>
      </c>
      <c r="K44" s="116">
        <v>-3.7438423645320196</v>
      </c>
    </row>
    <row r="45" spans="1:11" ht="14.1" customHeight="1" x14ac:dyDescent="0.2">
      <c r="A45" s="306" t="s">
        <v>266</v>
      </c>
      <c r="B45" s="307" t="s">
        <v>267</v>
      </c>
      <c r="C45" s="308"/>
      <c r="D45" s="113">
        <v>0.98881342389133042</v>
      </c>
      <c r="E45" s="115">
        <v>891</v>
      </c>
      <c r="F45" s="114">
        <v>896</v>
      </c>
      <c r="G45" s="114">
        <v>932</v>
      </c>
      <c r="H45" s="114">
        <v>932</v>
      </c>
      <c r="I45" s="140">
        <v>926</v>
      </c>
      <c r="J45" s="115">
        <v>-35</v>
      </c>
      <c r="K45" s="116">
        <v>-3.7796976241900646</v>
      </c>
    </row>
    <row r="46" spans="1:11" ht="14.1" customHeight="1" x14ac:dyDescent="0.2">
      <c r="A46" s="306">
        <v>54</v>
      </c>
      <c r="B46" s="307" t="s">
        <v>268</v>
      </c>
      <c r="C46" s="308"/>
      <c r="D46" s="113">
        <v>2.5147600656989391</v>
      </c>
      <c r="E46" s="115">
        <v>2266</v>
      </c>
      <c r="F46" s="114">
        <v>2286</v>
      </c>
      <c r="G46" s="114">
        <v>2352</v>
      </c>
      <c r="H46" s="114">
        <v>2336</v>
      </c>
      <c r="I46" s="140">
        <v>2308</v>
      </c>
      <c r="J46" s="115">
        <v>-42</v>
      </c>
      <c r="K46" s="116">
        <v>-1.8197573656845754</v>
      </c>
    </row>
    <row r="47" spans="1:11" ht="14.1" customHeight="1" x14ac:dyDescent="0.2">
      <c r="A47" s="306">
        <v>61</v>
      </c>
      <c r="B47" s="307" t="s">
        <v>269</v>
      </c>
      <c r="C47" s="308"/>
      <c r="D47" s="113">
        <v>1.7456829582279043</v>
      </c>
      <c r="E47" s="115">
        <v>1573</v>
      </c>
      <c r="F47" s="114">
        <v>1579</v>
      </c>
      <c r="G47" s="114">
        <v>1580</v>
      </c>
      <c r="H47" s="114">
        <v>1456</v>
      </c>
      <c r="I47" s="140">
        <v>1451</v>
      </c>
      <c r="J47" s="115">
        <v>122</v>
      </c>
      <c r="K47" s="116">
        <v>8.4079944865609928</v>
      </c>
    </row>
    <row r="48" spans="1:11" ht="14.1" customHeight="1" x14ac:dyDescent="0.2">
      <c r="A48" s="306">
        <v>62</v>
      </c>
      <c r="B48" s="307" t="s">
        <v>270</v>
      </c>
      <c r="C48" s="308"/>
      <c r="D48" s="113">
        <v>7.9682159186753676</v>
      </c>
      <c r="E48" s="115">
        <v>7180</v>
      </c>
      <c r="F48" s="114">
        <v>7218</v>
      </c>
      <c r="G48" s="114">
        <v>7245</v>
      </c>
      <c r="H48" s="114">
        <v>7111</v>
      </c>
      <c r="I48" s="140">
        <v>7058</v>
      </c>
      <c r="J48" s="115">
        <v>122</v>
      </c>
      <c r="K48" s="116">
        <v>1.7285349957495042</v>
      </c>
    </row>
    <row r="49" spans="1:11" ht="14.1" customHeight="1" x14ac:dyDescent="0.2">
      <c r="A49" s="306">
        <v>63</v>
      </c>
      <c r="B49" s="307" t="s">
        <v>271</v>
      </c>
      <c r="C49" s="308"/>
      <c r="D49" s="113">
        <v>2.4881253606782971</v>
      </c>
      <c r="E49" s="115">
        <v>2242</v>
      </c>
      <c r="F49" s="114">
        <v>2379</v>
      </c>
      <c r="G49" s="114">
        <v>2516</v>
      </c>
      <c r="H49" s="114">
        <v>2521</v>
      </c>
      <c r="I49" s="140">
        <v>2339</v>
      </c>
      <c r="J49" s="115">
        <v>-97</v>
      </c>
      <c r="K49" s="116">
        <v>-4.147071398033348</v>
      </c>
    </row>
    <row r="50" spans="1:11" ht="14.1" customHeight="1" x14ac:dyDescent="0.2">
      <c r="A50" s="306" t="s">
        <v>272</v>
      </c>
      <c r="B50" s="307" t="s">
        <v>273</v>
      </c>
      <c r="C50" s="308"/>
      <c r="D50" s="113">
        <v>0.4960713810094553</v>
      </c>
      <c r="E50" s="115">
        <v>447</v>
      </c>
      <c r="F50" s="114">
        <v>515</v>
      </c>
      <c r="G50" s="114">
        <v>526</v>
      </c>
      <c r="H50" s="114">
        <v>520</v>
      </c>
      <c r="I50" s="140">
        <v>480</v>
      </c>
      <c r="J50" s="115">
        <v>-33</v>
      </c>
      <c r="K50" s="116">
        <v>-6.875</v>
      </c>
    </row>
    <row r="51" spans="1:11" ht="14.1" customHeight="1" x14ac:dyDescent="0.2">
      <c r="A51" s="306" t="s">
        <v>274</v>
      </c>
      <c r="B51" s="307" t="s">
        <v>275</v>
      </c>
      <c r="C51" s="308"/>
      <c r="D51" s="113">
        <v>1.7068406800728015</v>
      </c>
      <c r="E51" s="115">
        <v>1538</v>
      </c>
      <c r="F51" s="114">
        <v>1602</v>
      </c>
      <c r="G51" s="114">
        <v>1711</v>
      </c>
      <c r="H51" s="114">
        <v>1733</v>
      </c>
      <c r="I51" s="140">
        <v>1602</v>
      </c>
      <c r="J51" s="115">
        <v>-64</v>
      </c>
      <c r="K51" s="116">
        <v>-3.9950062421972534</v>
      </c>
    </row>
    <row r="52" spans="1:11" ht="14.1" customHeight="1" x14ac:dyDescent="0.2">
      <c r="A52" s="306">
        <v>71</v>
      </c>
      <c r="B52" s="307" t="s">
        <v>276</v>
      </c>
      <c r="C52" s="308"/>
      <c r="D52" s="113">
        <v>9.0469214720113644</v>
      </c>
      <c r="E52" s="115">
        <v>8152</v>
      </c>
      <c r="F52" s="114">
        <v>8144</v>
      </c>
      <c r="G52" s="114">
        <v>8158</v>
      </c>
      <c r="H52" s="114">
        <v>8062</v>
      </c>
      <c r="I52" s="140">
        <v>8026</v>
      </c>
      <c r="J52" s="115">
        <v>126</v>
      </c>
      <c r="K52" s="116">
        <v>1.569897832045851</v>
      </c>
    </row>
    <row r="53" spans="1:11" ht="14.1" customHeight="1" x14ac:dyDescent="0.2">
      <c r="A53" s="306" t="s">
        <v>277</v>
      </c>
      <c r="B53" s="307" t="s">
        <v>278</v>
      </c>
      <c r="C53" s="308"/>
      <c r="D53" s="113">
        <v>3.4514138589248455</v>
      </c>
      <c r="E53" s="115">
        <v>3110</v>
      </c>
      <c r="F53" s="114">
        <v>3075</v>
      </c>
      <c r="G53" s="114">
        <v>3078</v>
      </c>
      <c r="H53" s="114">
        <v>3015</v>
      </c>
      <c r="I53" s="140">
        <v>2993</v>
      </c>
      <c r="J53" s="115">
        <v>117</v>
      </c>
      <c r="K53" s="116">
        <v>3.9091212829936519</v>
      </c>
    </row>
    <row r="54" spans="1:11" ht="14.1" customHeight="1" x14ac:dyDescent="0.2">
      <c r="A54" s="306" t="s">
        <v>279</v>
      </c>
      <c r="B54" s="307" t="s">
        <v>280</v>
      </c>
      <c r="C54" s="308"/>
      <c r="D54" s="113">
        <v>4.4690815465885381</v>
      </c>
      <c r="E54" s="115">
        <v>4027</v>
      </c>
      <c r="F54" s="114">
        <v>4040</v>
      </c>
      <c r="G54" s="114">
        <v>4053</v>
      </c>
      <c r="H54" s="114">
        <v>4040</v>
      </c>
      <c r="I54" s="140">
        <v>4016</v>
      </c>
      <c r="J54" s="115">
        <v>11</v>
      </c>
      <c r="K54" s="116">
        <v>0.2739043824701195</v>
      </c>
    </row>
    <row r="55" spans="1:11" ht="14.1" customHeight="1" x14ac:dyDescent="0.2">
      <c r="A55" s="306">
        <v>72</v>
      </c>
      <c r="B55" s="307" t="s">
        <v>281</v>
      </c>
      <c r="C55" s="308"/>
      <c r="D55" s="113">
        <v>2.6368357970435476</v>
      </c>
      <c r="E55" s="115">
        <v>2376</v>
      </c>
      <c r="F55" s="114">
        <v>2389</v>
      </c>
      <c r="G55" s="114">
        <v>2413</v>
      </c>
      <c r="H55" s="114">
        <v>2374</v>
      </c>
      <c r="I55" s="140">
        <v>2395</v>
      </c>
      <c r="J55" s="115">
        <v>-19</v>
      </c>
      <c r="K55" s="116">
        <v>-0.79331941544885176</v>
      </c>
    </row>
    <row r="56" spans="1:11" ht="14.1" customHeight="1" x14ac:dyDescent="0.2">
      <c r="A56" s="306" t="s">
        <v>282</v>
      </c>
      <c r="B56" s="307" t="s">
        <v>283</v>
      </c>
      <c r="C56" s="308"/>
      <c r="D56" s="113">
        <v>1.138633639632441</v>
      </c>
      <c r="E56" s="115">
        <v>1026</v>
      </c>
      <c r="F56" s="114">
        <v>1038</v>
      </c>
      <c r="G56" s="114">
        <v>1051</v>
      </c>
      <c r="H56" s="114">
        <v>1031</v>
      </c>
      <c r="I56" s="140">
        <v>1044</v>
      </c>
      <c r="J56" s="115">
        <v>-18</v>
      </c>
      <c r="K56" s="116">
        <v>-1.7241379310344827</v>
      </c>
    </row>
    <row r="57" spans="1:11" ht="14.1" customHeight="1" x14ac:dyDescent="0.2">
      <c r="A57" s="306" t="s">
        <v>284</v>
      </c>
      <c r="B57" s="307" t="s">
        <v>285</v>
      </c>
      <c r="C57" s="308"/>
      <c r="D57" s="113">
        <v>1.1586096683979226</v>
      </c>
      <c r="E57" s="115">
        <v>1044</v>
      </c>
      <c r="F57" s="114">
        <v>1041</v>
      </c>
      <c r="G57" s="114">
        <v>1052</v>
      </c>
      <c r="H57" s="114">
        <v>1039</v>
      </c>
      <c r="I57" s="140">
        <v>1043</v>
      </c>
      <c r="J57" s="115">
        <v>1</v>
      </c>
      <c r="K57" s="116">
        <v>9.5877277085330781E-2</v>
      </c>
    </row>
    <row r="58" spans="1:11" ht="14.1" customHeight="1" x14ac:dyDescent="0.2">
      <c r="A58" s="306">
        <v>73</v>
      </c>
      <c r="B58" s="307" t="s">
        <v>286</v>
      </c>
      <c r="C58" s="308"/>
      <c r="D58" s="113">
        <v>3.4236693745283437</v>
      </c>
      <c r="E58" s="115">
        <v>3085</v>
      </c>
      <c r="F58" s="114">
        <v>3095</v>
      </c>
      <c r="G58" s="114">
        <v>3084</v>
      </c>
      <c r="H58" s="114">
        <v>2997</v>
      </c>
      <c r="I58" s="140">
        <v>2997</v>
      </c>
      <c r="J58" s="115">
        <v>88</v>
      </c>
      <c r="K58" s="116">
        <v>2.9362696029362696</v>
      </c>
    </row>
    <row r="59" spans="1:11" ht="14.1" customHeight="1" x14ac:dyDescent="0.2">
      <c r="A59" s="306" t="s">
        <v>287</v>
      </c>
      <c r="B59" s="307" t="s">
        <v>288</v>
      </c>
      <c r="C59" s="308"/>
      <c r="D59" s="113">
        <v>3.076308429884139</v>
      </c>
      <c r="E59" s="115">
        <v>2772</v>
      </c>
      <c r="F59" s="114">
        <v>2779</v>
      </c>
      <c r="G59" s="114">
        <v>2764</v>
      </c>
      <c r="H59" s="114">
        <v>2678</v>
      </c>
      <c r="I59" s="140">
        <v>2683</v>
      </c>
      <c r="J59" s="115">
        <v>89</v>
      </c>
      <c r="K59" s="116">
        <v>3.3171822586656727</v>
      </c>
    </row>
    <row r="60" spans="1:11" ht="14.1" customHeight="1" x14ac:dyDescent="0.2">
      <c r="A60" s="306">
        <v>81</v>
      </c>
      <c r="B60" s="307" t="s">
        <v>289</v>
      </c>
      <c r="C60" s="308"/>
      <c r="D60" s="113">
        <v>10.702712300794602</v>
      </c>
      <c r="E60" s="115">
        <v>9644</v>
      </c>
      <c r="F60" s="114">
        <v>9681</v>
      </c>
      <c r="G60" s="114">
        <v>9430</v>
      </c>
      <c r="H60" s="114">
        <v>9053</v>
      </c>
      <c r="I60" s="140">
        <v>9015</v>
      </c>
      <c r="J60" s="115">
        <v>629</v>
      </c>
      <c r="K60" s="116">
        <v>6.9772601220188575</v>
      </c>
    </row>
    <row r="61" spans="1:11" ht="14.1" customHeight="1" x14ac:dyDescent="0.2">
      <c r="A61" s="306" t="s">
        <v>290</v>
      </c>
      <c r="B61" s="307" t="s">
        <v>291</v>
      </c>
      <c r="C61" s="308"/>
      <c r="D61" s="113">
        <v>1.7922936920140276</v>
      </c>
      <c r="E61" s="115">
        <v>1615</v>
      </c>
      <c r="F61" s="114">
        <v>1639</v>
      </c>
      <c r="G61" s="114">
        <v>1652</v>
      </c>
      <c r="H61" s="114">
        <v>1635</v>
      </c>
      <c r="I61" s="140">
        <v>1649</v>
      </c>
      <c r="J61" s="115">
        <v>-34</v>
      </c>
      <c r="K61" s="116">
        <v>-2.0618556701030926</v>
      </c>
    </row>
    <row r="62" spans="1:11" ht="14.1" customHeight="1" x14ac:dyDescent="0.2">
      <c r="A62" s="306" t="s">
        <v>292</v>
      </c>
      <c r="B62" s="307" t="s">
        <v>293</v>
      </c>
      <c r="C62" s="308"/>
      <c r="D62" s="113">
        <v>5.8563057664136373</v>
      </c>
      <c r="E62" s="115">
        <v>5277</v>
      </c>
      <c r="F62" s="114">
        <v>5287</v>
      </c>
      <c r="G62" s="114">
        <v>5105</v>
      </c>
      <c r="H62" s="114">
        <v>4762</v>
      </c>
      <c r="I62" s="140">
        <v>4735</v>
      </c>
      <c r="J62" s="115">
        <v>542</v>
      </c>
      <c r="K62" s="116">
        <v>11.446673706441393</v>
      </c>
    </row>
    <row r="63" spans="1:11" ht="14.1" customHeight="1" x14ac:dyDescent="0.2">
      <c r="A63" s="306"/>
      <c r="B63" s="307" t="s">
        <v>294</v>
      </c>
      <c r="C63" s="308"/>
      <c r="D63" s="113">
        <v>5.0961068939494831</v>
      </c>
      <c r="E63" s="115">
        <v>4592</v>
      </c>
      <c r="F63" s="114">
        <v>4604</v>
      </c>
      <c r="G63" s="114">
        <v>4430</v>
      </c>
      <c r="H63" s="114">
        <v>4103</v>
      </c>
      <c r="I63" s="140">
        <v>4072</v>
      </c>
      <c r="J63" s="115">
        <v>520</v>
      </c>
      <c r="K63" s="116">
        <v>12.770137524557956</v>
      </c>
    </row>
    <row r="64" spans="1:11" ht="14.1" customHeight="1" x14ac:dyDescent="0.2">
      <c r="A64" s="306" t="s">
        <v>295</v>
      </c>
      <c r="B64" s="307" t="s">
        <v>296</v>
      </c>
      <c r="C64" s="308"/>
      <c r="D64" s="113">
        <v>1.0731566564566963</v>
      </c>
      <c r="E64" s="115">
        <v>967</v>
      </c>
      <c r="F64" s="114">
        <v>964</v>
      </c>
      <c r="G64" s="114">
        <v>961</v>
      </c>
      <c r="H64" s="114">
        <v>953</v>
      </c>
      <c r="I64" s="140">
        <v>958</v>
      </c>
      <c r="J64" s="115">
        <v>9</v>
      </c>
      <c r="K64" s="116">
        <v>0.93945720250521925</v>
      </c>
    </row>
    <row r="65" spans="1:11" ht="14.1" customHeight="1" x14ac:dyDescent="0.2">
      <c r="A65" s="306" t="s">
        <v>297</v>
      </c>
      <c r="B65" s="307" t="s">
        <v>298</v>
      </c>
      <c r="C65" s="308"/>
      <c r="D65" s="113">
        <v>1.1408531983841612</v>
      </c>
      <c r="E65" s="115">
        <v>1028</v>
      </c>
      <c r="F65" s="114">
        <v>1033</v>
      </c>
      <c r="G65" s="114">
        <v>967</v>
      </c>
      <c r="H65" s="114">
        <v>951</v>
      </c>
      <c r="I65" s="140">
        <v>930</v>
      </c>
      <c r="J65" s="115">
        <v>98</v>
      </c>
      <c r="K65" s="116">
        <v>10.53763440860215</v>
      </c>
    </row>
    <row r="66" spans="1:11" ht="14.1" customHeight="1" x14ac:dyDescent="0.2">
      <c r="A66" s="306">
        <v>82</v>
      </c>
      <c r="B66" s="307" t="s">
        <v>299</v>
      </c>
      <c r="C66" s="308"/>
      <c r="D66" s="113">
        <v>4.4413370621920363</v>
      </c>
      <c r="E66" s="115">
        <v>4002</v>
      </c>
      <c r="F66" s="114">
        <v>4036</v>
      </c>
      <c r="G66" s="114">
        <v>4032</v>
      </c>
      <c r="H66" s="114">
        <v>3972</v>
      </c>
      <c r="I66" s="140">
        <v>3958</v>
      </c>
      <c r="J66" s="115">
        <v>44</v>
      </c>
      <c r="K66" s="116">
        <v>1.1116725618999495</v>
      </c>
    </row>
    <row r="67" spans="1:11" ht="14.1" customHeight="1" x14ac:dyDescent="0.2">
      <c r="A67" s="306" t="s">
        <v>300</v>
      </c>
      <c r="B67" s="307" t="s">
        <v>301</v>
      </c>
      <c r="C67" s="308"/>
      <c r="D67" s="113">
        <v>3.1107115905358014</v>
      </c>
      <c r="E67" s="115">
        <v>2803</v>
      </c>
      <c r="F67" s="114">
        <v>2838</v>
      </c>
      <c r="G67" s="114">
        <v>2824</v>
      </c>
      <c r="H67" s="114">
        <v>2780</v>
      </c>
      <c r="I67" s="140">
        <v>2770</v>
      </c>
      <c r="J67" s="115">
        <v>33</v>
      </c>
      <c r="K67" s="116">
        <v>1.1913357400722022</v>
      </c>
    </row>
    <row r="68" spans="1:11" ht="14.1" customHeight="1" x14ac:dyDescent="0.2">
      <c r="A68" s="306" t="s">
        <v>302</v>
      </c>
      <c r="B68" s="307" t="s">
        <v>303</v>
      </c>
      <c r="C68" s="308"/>
      <c r="D68" s="113">
        <v>0.78683357748479599</v>
      </c>
      <c r="E68" s="115">
        <v>709</v>
      </c>
      <c r="F68" s="114">
        <v>720</v>
      </c>
      <c r="G68" s="114">
        <v>724</v>
      </c>
      <c r="H68" s="114">
        <v>728</v>
      </c>
      <c r="I68" s="140">
        <v>731</v>
      </c>
      <c r="J68" s="115">
        <v>-22</v>
      </c>
      <c r="K68" s="116">
        <v>-3.0095759233926129</v>
      </c>
    </row>
    <row r="69" spans="1:11" ht="14.1" customHeight="1" x14ac:dyDescent="0.2">
      <c r="A69" s="306">
        <v>83</v>
      </c>
      <c r="B69" s="307" t="s">
        <v>304</v>
      </c>
      <c r="C69" s="308"/>
      <c r="D69" s="113">
        <v>7.5897811515070801</v>
      </c>
      <c r="E69" s="115">
        <v>6839</v>
      </c>
      <c r="F69" s="114">
        <v>6858</v>
      </c>
      <c r="G69" s="114">
        <v>6846</v>
      </c>
      <c r="H69" s="114">
        <v>6686</v>
      </c>
      <c r="I69" s="140">
        <v>6673</v>
      </c>
      <c r="J69" s="115">
        <v>166</v>
      </c>
      <c r="K69" s="116">
        <v>2.4876367450921624</v>
      </c>
    </row>
    <row r="70" spans="1:11" ht="14.1" customHeight="1" x14ac:dyDescent="0.2">
      <c r="A70" s="306" t="s">
        <v>305</v>
      </c>
      <c r="B70" s="307" t="s">
        <v>306</v>
      </c>
      <c r="C70" s="308"/>
      <c r="D70" s="113">
        <v>6.8773027922049099</v>
      </c>
      <c r="E70" s="115">
        <v>6197</v>
      </c>
      <c r="F70" s="114">
        <v>6211</v>
      </c>
      <c r="G70" s="114">
        <v>6196</v>
      </c>
      <c r="H70" s="114">
        <v>6050</v>
      </c>
      <c r="I70" s="140">
        <v>6046</v>
      </c>
      <c r="J70" s="115">
        <v>151</v>
      </c>
      <c r="K70" s="116">
        <v>2.4975190208402251</v>
      </c>
    </row>
    <row r="71" spans="1:11" ht="14.1" customHeight="1" x14ac:dyDescent="0.2">
      <c r="A71" s="306"/>
      <c r="B71" s="307" t="s">
        <v>307</v>
      </c>
      <c r="C71" s="308"/>
      <c r="D71" s="113">
        <v>4.2515647889199624</v>
      </c>
      <c r="E71" s="115">
        <v>3831</v>
      </c>
      <c r="F71" s="114">
        <v>3834</v>
      </c>
      <c r="G71" s="114">
        <v>3816</v>
      </c>
      <c r="H71" s="114">
        <v>3725</v>
      </c>
      <c r="I71" s="140">
        <v>3712</v>
      </c>
      <c r="J71" s="115">
        <v>119</v>
      </c>
      <c r="K71" s="116">
        <v>3.2058189655172415</v>
      </c>
    </row>
    <row r="72" spans="1:11" ht="14.1" customHeight="1" x14ac:dyDescent="0.2">
      <c r="A72" s="306">
        <v>84</v>
      </c>
      <c r="B72" s="307" t="s">
        <v>308</v>
      </c>
      <c r="C72" s="308"/>
      <c r="D72" s="113">
        <v>1.7856350157588672</v>
      </c>
      <c r="E72" s="115">
        <v>1609</v>
      </c>
      <c r="F72" s="114">
        <v>1634</v>
      </c>
      <c r="G72" s="114">
        <v>1606</v>
      </c>
      <c r="H72" s="114">
        <v>1569</v>
      </c>
      <c r="I72" s="140">
        <v>1551</v>
      </c>
      <c r="J72" s="115">
        <v>58</v>
      </c>
      <c r="K72" s="116">
        <v>3.7395228884590588</v>
      </c>
    </row>
    <row r="73" spans="1:11" ht="14.1" customHeight="1" x14ac:dyDescent="0.2">
      <c r="A73" s="306" t="s">
        <v>309</v>
      </c>
      <c r="B73" s="307" t="s">
        <v>310</v>
      </c>
      <c r="C73" s="308"/>
      <c r="D73" s="113">
        <v>0.84898122253296049</v>
      </c>
      <c r="E73" s="115">
        <v>765</v>
      </c>
      <c r="F73" s="114">
        <v>797</v>
      </c>
      <c r="G73" s="114">
        <v>780</v>
      </c>
      <c r="H73" s="114">
        <v>758</v>
      </c>
      <c r="I73" s="140">
        <v>765</v>
      </c>
      <c r="J73" s="115">
        <v>0</v>
      </c>
      <c r="K73" s="116">
        <v>0</v>
      </c>
    </row>
    <row r="74" spans="1:11" ht="14.1" customHeight="1" x14ac:dyDescent="0.2">
      <c r="A74" s="306" t="s">
        <v>311</v>
      </c>
      <c r="B74" s="307" t="s">
        <v>312</v>
      </c>
      <c r="C74" s="308"/>
      <c r="D74" s="113">
        <v>0.28743285834776044</v>
      </c>
      <c r="E74" s="115">
        <v>259</v>
      </c>
      <c r="F74" s="114">
        <v>267</v>
      </c>
      <c r="G74" s="114">
        <v>267</v>
      </c>
      <c r="H74" s="114">
        <v>256</v>
      </c>
      <c r="I74" s="140">
        <v>260</v>
      </c>
      <c r="J74" s="115">
        <v>-1</v>
      </c>
      <c r="K74" s="116">
        <v>-0.38461538461538464</v>
      </c>
    </row>
    <row r="75" spans="1:11" ht="14.1" customHeight="1" x14ac:dyDescent="0.2">
      <c r="A75" s="306" t="s">
        <v>313</v>
      </c>
      <c r="B75" s="307" t="s">
        <v>314</v>
      </c>
      <c r="C75" s="308"/>
      <c r="D75" s="113">
        <v>0.28410352022018021</v>
      </c>
      <c r="E75" s="115">
        <v>256</v>
      </c>
      <c r="F75" s="114">
        <v>263</v>
      </c>
      <c r="G75" s="114">
        <v>241</v>
      </c>
      <c r="H75" s="114">
        <v>245</v>
      </c>
      <c r="I75" s="140">
        <v>226</v>
      </c>
      <c r="J75" s="115">
        <v>30</v>
      </c>
      <c r="K75" s="116">
        <v>13.274336283185841</v>
      </c>
    </row>
    <row r="76" spans="1:11" ht="14.1" customHeight="1" x14ac:dyDescent="0.2">
      <c r="A76" s="306">
        <v>91</v>
      </c>
      <c r="B76" s="307" t="s">
        <v>315</v>
      </c>
      <c r="C76" s="308"/>
      <c r="D76" s="113">
        <v>0.34403160651662451</v>
      </c>
      <c r="E76" s="115">
        <v>310</v>
      </c>
      <c r="F76" s="114">
        <v>319</v>
      </c>
      <c r="G76" s="114">
        <v>315</v>
      </c>
      <c r="H76" s="114">
        <v>321</v>
      </c>
      <c r="I76" s="140">
        <v>316</v>
      </c>
      <c r="J76" s="115">
        <v>-6</v>
      </c>
      <c r="K76" s="116">
        <v>-1.8987341772151898</v>
      </c>
    </row>
    <row r="77" spans="1:11" ht="14.1" customHeight="1" x14ac:dyDescent="0.2">
      <c r="A77" s="306">
        <v>92</v>
      </c>
      <c r="B77" s="307" t="s">
        <v>316</v>
      </c>
      <c r="C77" s="308"/>
      <c r="D77" s="113">
        <v>0.99214276201891061</v>
      </c>
      <c r="E77" s="115">
        <v>894</v>
      </c>
      <c r="F77" s="114">
        <v>904</v>
      </c>
      <c r="G77" s="114">
        <v>897</v>
      </c>
      <c r="H77" s="114">
        <v>998</v>
      </c>
      <c r="I77" s="140">
        <v>1014</v>
      </c>
      <c r="J77" s="115">
        <v>-120</v>
      </c>
      <c r="K77" s="116">
        <v>-11.834319526627219</v>
      </c>
    </row>
    <row r="78" spans="1:11" ht="14.1" customHeight="1" x14ac:dyDescent="0.2">
      <c r="A78" s="306">
        <v>93</v>
      </c>
      <c r="B78" s="307" t="s">
        <v>317</v>
      </c>
      <c r="C78" s="308"/>
      <c r="D78" s="113">
        <v>9.655080569982688E-2</v>
      </c>
      <c r="E78" s="115">
        <v>87</v>
      </c>
      <c r="F78" s="114">
        <v>81</v>
      </c>
      <c r="G78" s="114">
        <v>80</v>
      </c>
      <c r="H78" s="114">
        <v>82</v>
      </c>
      <c r="I78" s="140">
        <v>76</v>
      </c>
      <c r="J78" s="115">
        <v>11</v>
      </c>
      <c r="K78" s="116">
        <v>14.473684210526315</v>
      </c>
    </row>
    <row r="79" spans="1:11" ht="14.1" customHeight="1" x14ac:dyDescent="0.2">
      <c r="A79" s="306">
        <v>94</v>
      </c>
      <c r="B79" s="307" t="s">
        <v>318</v>
      </c>
      <c r="C79" s="308"/>
      <c r="D79" s="113">
        <v>0.24970035956851777</v>
      </c>
      <c r="E79" s="115">
        <v>225</v>
      </c>
      <c r="F79" s="114">
        <v>216</v>
      </c>
      <c r="G79" s="114">
        <v>224</v>
      </c>
      <c r="H79" s="114">
        <v>223</v>
      </c>
      <c r="I79" s="140">
        <v>215</v>
      </c>
      <c r="J79" s="115">
        <v>10</v>
      </c>
      <c r="K79" s="116">
        <v>4.6511627906976747</v>
      </c>
    </row>
    <row r="80" spans="1:11" ht="14.1" customHeight="1" x14ac:dyDescent="0.2">
      <c r="A80" s="306" t="s">
        <v>319</v>
      </c>
      <c r="B80" s="307" t="s">
        <v>320</v>
      </c>
      <c r="C80" s="308"/>
      <c r="D80" s="113">
        <v>7.7684556310205531E-3</v>
      </c>
      <c r="E80" s="115">
        <v>7</v>
      </c>
      <c r="F80" s="114">
        <v>7</v>
      </c>
      <c r="G80" s="114">
        <v>7</v>
      </c>
      <c r="H80" s="114">
        <v>8</v>
      </c>
      <c r="I80" s="140">
        <v>8</v>
      </c>
      <c r="J80" s="115">
        <v>-1</v>
      </c>
      <c r="K80" s="116">
        <v>-12.5</v>
      </c>
    </row>
    <row r="81" spans="1:11" ht="14.1" customHeight="1" x14ac:dyDescent="0.2">
      <c r="A81" s="310" t="s">
        <v>321</v>
      </c>
      <c r="B81" s="311" t="s">
        <v>224</v>
      </c>
      <c r="C81" s="312"/>
      <c r="D81" s="125">
        <v>0.58041461357482138</v>
      </c>
      <c r="E81" s="143">
        <v>523</v>
      </c>
      <c r="F81" s="144">
        <v>552</v>
      </c>
      <c r="G81" s="144">
        <v>566</v>
      </c>
      <c r="H81" s="144">
        <v>545</v>
      </c>
      <c r="I81" s="145">
        <v>558</v>
      </c>
      <c r="J81" s="143">
        <v>-35</v>
      </c>
      <c r="K81" s="146">
        <v>-6.2724014336917566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12544</v>
      </c>
      <c r="E12" s="114">
        <v>12956</v>
      </c>
      <c r="F12" s="114">
        <v>13190</v>
      </c>
      <c r="G12" s="114">
        <v>13375</v>
      </c>
      <c r="H12" s="140">
        <v>13077</v>
      </c>
      <c r="I12" s="115">
        <v>-533</v>
      </c>
      <c r="J12" s="116">
        <v>-4.0758583773036632</v>
      </c>
      <c r="K12"/>
      <c r="L12"/>
      <c r="M12"/>
      <c r="N12"/>
      <c r="O12"/>
      <c r="P12"/>
    </row>
    <row r="13" spans="1:16" s="110" customFormat="1" ht="14.45" customHeight="1" x14ac:dyDescent="0.2">
      <c r="A13" s="120" t="s">
        <v>105</v>
      </c>
      <c r="B13" s="119" t="s">
        <v>106</v>
      </c>
      <c r="C13" s="113">
        <v>45.918367346938773</v>
      </c>
      <c r="D13" s="115">
        <v>5760</v>
      </c>
      <c r="E13" s="114">
        <v>5919</v>
      </c>
      <c r="F13" s="114">
        <v>5999</v>
      </c>
      <c r="G13" s="114">
        <v>6079</v>
      </c>
      <c r="H13" s="140">
        <v>5920</v>
      </c>
      <c r="I13" s="115">
        <v>-160</v>
      </c>
      <c r="J13" s="116">
        <v>-2.7027027027027026</v>
      </c>
      <c r="K13"/>
      <c r="L13"/>
      <c r="M13"/>
      <c r="N13"/>
      <c r="O13"/>
      <c r="P13"/>
    </row>
    <row r="14" spans="1:16" s="110" customFormat="1" ht="14.45" customHeight="1" x14ac:dyDescent="0.2">
      <c r="A14" s="120"/>
      <c r="B14" s="119" t="s">
        <v>107</v>
      </c>
      <c r="C14" s="113">
        <v>54.081632653061227</v>
      </c>
      <c r="D14" s="115">
        <v>6784</v>
      </c>
      <c r="E14" s="114">
        <v>7037</v>
      </c>
      <c r="F14" s="114">
        <v>7191</v>
      </c>
      <c r="G14" s="114">
        <v>7296</v>
      </c>
      <c r="H14" s="140">
        <v>7157</v>
      </c>
      <c r="I14" s="115">
        <v>-373</v>
      </c>
      <c r="J14" s="116">
        <v>-5.21168087187369</v>
      </c>
      <c r="K14"/>
      <c r="L14"/>
      <c r="M14"/>
      <c r="N14"/>
      <c r="O14"/>
      <c r="P14"/>
    </row>
    <row r="15" spans="1:16" s="110" customFormat="1" ht="14.45" customHeight="1" x14ac:dyDescent="0.2">
      <c r="A15" s="118" t="s">
        <v>105</v>
      </c>
      <c r="B15" s="121" t="s">
        <v>108</v>
      </c>
      <c r="C15" s="113">
        <v>13.464604591836734</v>
      </c>
      <c r="D15" s="115">
        <v>1689</v>
      </c>
      <c r="E15" s="114">
        <v>1750</v>
      </c>
      <c r="F15" s="114">
        <v>1852</v>
      </c>
      <c r="G15" s="114">
        <v>1988</v>
      </c>
      <c r="H15" s="140">
        <v>1719</v>
      </c>
      <c r="I15" s="115">
        <v>-30</v>
      </c>
      <c r="J15" s="116">
        <v>-1.7452006980802792</v>
      </c>
      <c r="K15"/>
      <c r="L15"/>
      <c r="M15"/>
      <c r="N15"/>
      <c r="O15"/>
      <c r="P15"/>
    </row>
    <row r="16" spans="1:16" s="110" customFormat="1" ht="14.45" customHeight="1" x14ac:dyDescent="0.2">
      <c r="A16" s="118"/>
      <c r="B16" s="121" t="s">
        <v>109</v>
      </c>
      <c r="C16" s="113">
        <v>40.106823979591837</v>
      </c>
      <c r="D16" s="115">
        <v>5031</v>
      </c>
      <c r="E16" s="114">
        <v>5252</v>
      </c>
      <c r="F16" s="114">
        <v>5302</v>
      </c>
      <c r="G16" s="114">
        <v>5363</v>
      </c>
      <c r="H16" s="140">
        <v>5442</v>
      </c>
      <c r="I16" s="115">
        <v>-411</v>
      </c>
      <c r="J16" s="116">
        <v>-7.5523704520396917</v>
      </c>
      <c r="K16"/>
      <c r="L16"/>
      <c r="M16"/>
      <c r="N16"/>
      <c r="O16"/>
      <c r="P16"/>
    </row>
    <row r="17" spans="1:16" s="110" customFormat="1" ht="14.45" customHeight="1" x14ac:dyDescent="0.2">
      <c r="A17" s="118"/>
      <c r="B17" s="121" t="s">
        <v>110</v>
      </c>
      <c r="C17" s="113">
        <v>24.154974489795919</v>
      </c>
      <c r="D17" s="115">
        <v>3030</v>
      </c>
      <c r="E17" s="114">
        <v>3088</v>
      </c>
      <c r="F17" s="114">
        <v>3165</v>
      </c>
      <c r="G17" s="114">
        <v>3205</v>
      </c>
      <c r="H17" s="140">
        <v>3199</v>
      </c>
      <c r="I17" s="115">
        <v>-169</v>
      </c>
      <c r="J17" s="116">
        <v>-5.2829009065332917</v>
      </c>
      <c r="K17"/>
      <c r="L17"/>
      <c r="M17"/>
      <c r="N17"/>
      <c r="O17"/>
      <c r="P17"/>
    </row>
    <row r="18" spans="1:16" s="110" customFormat="1" ht="14.45" customHeight="1" x14ac:dyDescent="0.2">
      <c r="A18" s="120"/>
      <c r="B18" s="121" t="s">
        <v>111</v>
      </c>
      <c r="C18" s="113">
        <v>22.265625</v>
      </c>
      <c r="D18" s="115">
        <v>2793</v>
      </c>
      <c r="E18" s="114">
        <v>2865</v>
      </c>
      <c r="F18" s="114">
        <v>2870</v>
      </c>
      <c r="G18" s="114">
        <v>2818</v>
      </c>
      <c r="H18" s="140">
        <v>2717</v>
      </c>
      <c r="I18" s="115">
        <v>76</v>
      </c>
      <c r="J18" s="116">
        <v>2.7972027972027971</v>
      </c>
      <c r="K18"/>
      <c r="L18"/>
      <c r="M18"/>
      <c r="N18"/>
      <c r="O18"/>
      <c r="P18"/>
    </row>
    <row r="19" spans="1:16" s="110" customFormat="1" ht="14.45" customHeight="1" x14ac:dyDescent="0.2">
      <c r="A19" s="120"/>
      <c r="B19" s="121" t="s">
        <v>112</v>
      </c>
      <c r="C19" s="113">
        <v>2.734375</v>
      </c>
      <c r="D19" s="115">
        <v>343</v>
      </c>
      <c r="E19" s="114">
        <v>362</v>
      </c>
      <c r="F19" s="114">
        <v>375</v>
      </c>
      <c r="G19" s="114">
        <v>310</v>
      </c>
      <c r="H19" s="140">
        <v>314</v>
      </c>
      <c r="I19" s="115">
        <v>29</v>
      </c>
      <c r="J19" s="116">
        <v>9.2356687898089174</v>
      </c>
      <c r="K19"/>
      <c r="L19"/>
      <c r="M19"/>
      <c r="N19"/>
      <c r="O19"/>
      <c r="P19"/>
    </row>
    <row r="20" spans="1:16" s="110" customFormat="1" ht="14.45" customHeight="1" x14ac:dyDescent="0.2">
      <c r="A20" s="120" t="s">
        <v>113</v>
      </c>
      <c r="B20" s="119" t="s">
        <v>116</v>
      </c>
      <c r="C20" s="113">
        <v>95.47193877551021</v>
      </c>
      <c r="D20" s="115">
        <v>11976</v>
      </c>
      <c r="E20" s="114">
        <v>12354</v>
      </c>
      <c r="F20" s="114">
        <v>12574</v>
      </c>
      <c r="G20" s="114">
        <v>12776</v>
      </c>
      <c r="H20" s="140">
        <v>12512</v>
      </c>
      <c r="I20" s="115">
        <v>-536</v>
      </c>
      <c r="J20" s="116">
        <v>-4.2838874680306906</v>
      </c>
      <c r="K20"/>
      <c r="L20"/>
      <c r="M20"/>
      <c r="N20"/>
      <c r="O20"/>
      <c r="P20"/>
    </row>
    <row r="21" spans="1:16" s="110" customFormat="1" ht="14.45" customHeight="1" x14ac:dyDescent="0.2">
      <c r="A21" s="123"/>
      <c r="B21" s="124" t="s">
        <v>117</v>
      </c>
      <c r="C21" s="125">
        <v>4.3686224489795915</v>
      </c>
      <c r="D21" s="143">
        <v>548</v>
      </c>
      <c r="E21" s="144">
        <v>584</v>
      </c>
      <c r="F21" s="144">
        <v>597</v>
      </c>
      <c r="G21" s="144">
        <v>578</v>
      </c>
      <c r="H21" s="145">
        <v>546</v>
      </c>
      <c r="I21" s="143">
        <v>2</v>
      </c>
      <c r="J21" s="146">
        <v>0.36630036630036628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325738</v>
      </c>
      <c r="E23" s="114">
        <v>343276</v>
      </c>
      <c r="F23" s="114">
        <v>342860</v>
      </c>
      <c r="G23" s="114">
        <v>346165</v>
      </c>
      <c r="H23" s="140">
        <v>340083</v>
      </c>
      <c r="I23" s="115">
        <v>-14345</v>
      </c>
      <c r="J23" s="116">
        <v>-4.2180879373564686</v>
      </c>
      <c r="K23"/>
      <c r="L23"/>
      <c r="M23"/>
      <c r="N23"/>
      <c r="O23"/>
      <c r="P23"/>
    </row>
    <row r="24" spans="1:16" s="110" customFormat="1" ht="14.45" customHeight="1" x14ac:dyDescent="0.2">
      <c r="A24" s="120" t="s">
        <v>105</v>
      </c>
      <c r="B24" s="119" t="s">
        <v>106</v>
      </c>
      <c r="C24" s="113">
        <v>45.642203243097214</v>
      </c>
      <c r="D24" s="115">
        <v>148674</v>
      </c>
      <c r="E24" s="114">
        <v>156249</v>
      </c>
      <c r="F24" s="114">
        <v>155967</v>
      </c>
      <c r="G24" s="114">
        <v>157190</v>
      </c>
      <c r="H24" s="140">
        <v>154939</v>
      </c>
      <c r="I24" s="115">
        <v>-6265</v>
      </c>
      <c r="J24" s="116">
        <v>-4.0435268073241728</v>
      </c>
      <c r="K24"/>
      <c r="L24"/>
      <c r="M24"/>
      <c r="N24"/>
      <c r="O24"/>
      <c r="P24"/>
    </row>
    <row r="25" spans="1:16" s="110" customFormat="1" ht="14.45" customHeight="1" x14ac:dyDescent="0.2">
      <c r="A25" s="120"/>
      <c r="B25" s="119" t="s">
        <v>107</v>
      </c>
      <c r="C25" s="113">
        <v>54.357796756902786</v>
      </c>
      <c r="D25" s="115">
        <v>177064</v>
      </c>
      <c r="E25" s="114">
        <v>187027</v>
      </c>
      <c r="F25" s="114">
        <v>186893</v>
      </c>
      <c r="G25" s="114">
        <v>188975</v>
      </c>
      <c r="H25" s="140">
        <v>185144</v>
      </c>
      <c r="I25" s="115">
        <v>-8080</v>
      </c>
      <c r="J25" s="116">
        <v>-4.3641705915395583</v>
      </c>
      <c r="K25"/>
      <c r="L25"/>
      <c r="M25"/>
      <c r="N25"/>
      <c r="O25"/>
      <c r="P25"/>
    </row>
    <row r="26" spans="1:16" s="110" customFormat="1" ht="14.45" customHeight="1" x14ac:dyDescent="0.2">
      <c r="A26" s="118" t="s">
        <v>105</v>
      </c>
      <c r="B26" s="121" t="s">
        <v>108</v>
      </c>
      <c r="C26" s="113">
        <v>17.971805561524906</v>
      </c>
      <c r="D26" s="115">
        <v>58541</v>
      </c>
      <c r="E26" s="114">
        <v>63342</v>
      </c>
      <c r="F26" s="114">
        <v>63219</v>
      </c>
      <c r="G26" s="114">
        <v>66076</v>
      </c>
      <c r="H26" s="140">
        <v>61878</v>
      </c>
      <c r="I26" s="115">
        <v>-3337</v>
      </c>
      <c r="J26" s="116">
        <v>-5.3928698406541908</v>
      </c>
      <c r="K26"/>
      <c r="L26"/>
      <c r="M26"/>
      <c r="N26"/>
      <c r="O26"/>
      <c r="P26"/>
    </row>
    <row r="27" spans="1:16" s="110" customFormat="1" ht="14.45" customHeight="1" x14ac:dyDescent="0.2">
      <c r="A27" s="118"/>
      <c r="B27" s="121" t="s">
        <v>109</v>
      </c>
      <c r="C27" s="113">
        <v>47.150470623630035</v>
      </c>
      <c r="D27" s="115">
        <v>153587</v>
      </c>
      <c r="E27" s="114">
        <v>163155</v>
      </c>
      <c r="F27" s="114">
        <v>162818</v>
      </c>
      <c r="G27" s="114">
        <v>163490</v>
      </c>
      <c r="H27" s="140">
        <v>163032</v>
      </c>
      <c r="I27" s="115">
        <v>-9445</v>
      </c>
      <c r="J27" s="116">
        <v>-5.7933411845527258</v>
      </c>
      <c r="K27"/>
      <c r="L27"/>
      <c r="M27"/>
      <c r="N27"/>
      <c r="O27"/>
      <c r="P27"/>
    </row>
    <row r="28" spans="1:16" s="110" customFormat="1" ht="14.45" customHeight="1" x14ac:dyDescent="0.2">
      <c r="A28" s="118"/>
      <c r="B28" s="121" t="s">
        <v>110</v>
      </c>
      <c r="C28" s="113">
        <v>17.555827075747995</v>
      </c>
      <c r="D28" s="115">
        <v>57186</v>
      </c>
      <c r="E28" s="114">
        <v>58684</v>
      </c>
      <c r="F28" s="114">
        <v>58999</v>
      </c>
      <c r="G28" s="114">
        <v>59519</v>
      </c>
      <c r="H28" s="140">
        <v>59634</v>
      </c>
      <c r="I28" s="115">
        <v>-2448</v>
      </c>
      <c r="J28" s="116">
        <v>-4.1050407485662541</v>
      </c>
      <c r="K28"/>
      <c r="L28"/>
      <c r="M28"/>
      <c r="N28"/>
      <c r="O28"/>
      <c r="P28"/>
    </row>
    <row r="29" spans="1:16" s="110" customFormat="1" ht="14.45" customHeight="1" x14ac:dyDescent="0.2">
      <c r="A29" s="118"/>
      <c r="B29" s="121" t="s">
        <v>111</v>
      </c>
      <c r="C29" s="113">
        <v>17.320668758327244</v>
      </c>
      <c r="D29" s="115">
        <v>56420</v>
      </c>
      <c r="E29" s="114">
        <v>58092</v>
      </c>
      <c r="F29" s="114">
        <v>57822</v>
      </c>
      <c r="G29" s="114">
        <v>57078</v>
      </c>
      <c r="H29" s="140">
        <v>55538</v>
      </c>
      <c r="I29" s="115">
        <v>882</v>
      </c>
      <c r="J29" s="116">
        <v>1.5881018401814972</v>
      </c>
      <c r="K29"/>
      <c r="L29"/>
      <c r="M29"/>
      <c r="N29"/>
      <c r="O29"/>
      <c r="P29"/>
    </row>
    <row r="30" spans="1:16" s="110" customFormat="1" ht="14.45" customHeight="1" x14ac:dyDescent="0.2">
      <c r="A30" s="120"/>
      <c r="B30" s="121" t="s">
        <v>112</v>
      </c>
      <c r="C30" s="113">
        <v>1.7667573325801718</v>
      </c>
      <c r="D30" s="115">
        <v>5755</v>
      </c>
      <c r="E30" s="114">
        <v>6082</v>
      </c>
      <c r="F30" s="114">
        <v>6198</v>
      </c>
      <c r="G30" s="114">
        <v>5332</v>
      </c>
      <c r="H30" s="140">
        <v>5216</v>
      </c>
      <c r="I30" s="115">
        <v>539</v>
      </c>
      <c r="J30" s="116">
        <v>10.333588957055214</v>
      </c>
      <c r="K30"/>
      <c r="L30"/>
      <c r="M30"/>
      <c r="N30"/>
      <c r="O30"/>
      <c r="P30"/>
    </row>
    <row r="31" spans="1:16" s="110" customFormat="1" ht="14.45" customHeight="1" x14ac:dyDescent="0.2">
      <c r="A31" s="120" t="s">
        <v>113</v>
      </c>
      <c r="B31" s="119" t="s">
        <v>116</v>
      </c>
      <c r="C31" s="113">
        <v>86.199645113557523</v>
      </c>
      <c r="D31" s="115">
        <v>280785</v>
      </c>
      <c r="E31" s="114">
        <v>294284</v>
      </c>
      <c r="F31" s="114">
        <v>295101</v>
      </c>
      <c r="G31" s="114">
        <v>297661</v>
      </c>
      <c r="H31" s="140">
        <v>293103</v>
      </c>
      <c r="I31" s="115">
        <v>-12318</v>
      </c>
      <c r="J31" s="116">
        <v>-4.202618192239588</v>
      </c>
      <c r="K31"/>
      <c r="L31"/>
      <c r="M31"/>
      <c r="N31"/>
      <c r="O31"/>
      <c r="P31"/>
    </row>
    <row r="32" spans="1:16" s="110" customFormat="1" ht="14.45" customHeight="1" x14ac:dyDescent="0.2">
      <c r="A32" s="123"/>
      <c r="B32" s="124" t="s">
        <v>117</v>
      </c>
      <c r="C32" s="125">
        <v>13.302408684280005</v>
      </c>
      <c r="D32" s="143">
        <v>43331</v>
      </c>
      <c r="E32" s="144">
        <v>47216</v>
      </c>
      <c r="F32" s="144">
        <v>46046</v>
      </c>
      <c r="G32" s="144">
        <v>46703</v>
      </c>
      <c r="H32" s="145">
        <v>45238</v>
      </c>
      <c r="I32" s="143">
        <v>-1907</v>
      </c>
      <c r="J32" s="146">
        <v>-4.2154825589106499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14428</v>
      </c>
      <c r="E56" s="114">
        <v>14883</v>
      </c>
      <c r="F56" s="114">
        <v>14974</v>
      </c>
      <c r="G56" s="114">
        <v>15202</v>
      </c>
      <c r="H56" s="140">
        <v>14936</v>
      </c>
      <c r="I56" s="115">
        <v>-508</v>
      </c>
      <c r="J56" s="116">
        <v>-3.4011783610069632</v>
      </c>
      <c r="K56"/>
      <c r="L56"/>
      <c r="M56"/>
      <c r="N56"/>
      <c r="O56"/>
      <c r="P56"/>
    </row>
    <row r="57" spans="1:16" s="110" customFormat="1" ht="14.45" customHeight="1" x14ac:dyDescent="0.2">
      <c r="A57" s="120" t="s">
        <v>105</v>
      </c>
      <c r="B57" s="119" t="s">
        <v>106</v>
      </c>
      <c r="C57" s="113">
        <v>45.182977543665096</v>
      </c>
      <c r="D57" s="115">
        <v>6519</v>
      </c>
      <c r="E57" s="114">
        <v>6705</v>
      </c>
      <c r="F57" s="114">
        <v>6714</v>
      </c>
      <c r="G57" s="114">
        <v>6809</v>
      </c>
      <c r="H57" s="140">
        <v>6689</v>
      </c>
      <c r="I57" s="115">
        <v>-170</v>
      </c>
      <c r="J57" s="116">
        <v>-2.5414860218268798</v>
      </c>
    </row>
    <row r="58" spans="1:16" s="110" customFormat="1" ht="14.45" customHeight="1" x14ac:dyDescent="0.2">
      <c r="A58" s="120"/>
      <c r="B58" s="119" t="s">
        <v>107</v>
      </c>
      <c r="C58" s="113">
        <v>54.817022456334904</v>
      </c>
      <c r="D58" s="115">
        <v>7909</v>
      </c>
      <c r="E58" s="114">
        <v>8178</v>
      </c>
      <c r="F58" s="114">
        <v>8260</v>
      </c>
      <c r="G58" s="114">
        <v>8393</v>
      </c>
      <c r="H58" s="140">
        <v>8247</v>
      </c>
      <c r="I58" s="115">
        <v>-338</v>
      </c>
      <c r="J58" s="116">
        <v>-4.0984600460773617</v>
      </c>
    </row>
    <row r="59" spans="1:16" s="110" customFormat="1" ht="14.45" customHeight="1" x14ac:dyDescent="0.2">
      <c r="A59" s="118" t="s">
        <v>105</v>
      </c>
      <c r="B59" s="121" t="s">
        <v>108</v>
      </c>
      <c r="C59" s="113">
        <v>12.822289991682839</v>
      </c>
      <c r="D59" s="115">
        <v>1850</v>
      </c>
      <c r="E59" s="114">
        <v>1875</v>
      </c>
      <c r="F59" s="114">
        <v>1940</v>
      </c>
      <c r="G59" s="114">
        <v>2114</v>
      </c>
      <c r="H59" s="140">
        <v>1885</v>
      </c>
      <c r="I59" s="115">
        <v>-35</v>
      </c>
      <c r="J59" s="116">
        <v>-1.856763925729443</v>
      </c>
    </row>
    <row r="60" spans="1:16" s="110" customFormat="1" ht="14.45" customHeight="1" x14ac:dyDescent="0.2">
      <c r="A60" s="118"/>
      <c r="B60" s="121" t="s">
        <v>109</v>
      </c>
      <c r="C60" s="113">
        <v>41.017466038258938</v>
      </c>
      <c r="D60" s="115">
        <v>5918</v>
      </c>
      <c r="E60" s="114">
        <v>6154</v>
      </c>
      <c r="F60" s="114">
        <v>6131</v>
      </c>
      <c r="G60" s="114">
        <v>6221</v>
      </c>
      <c r="H60" s="140">
        <v>6282</v>
      </c>
      <c r="I60" s="115">
        <v>-364</v>
      </c>
      <c r="J60" s="116">
        <v>-5.7943330149633878</v>
      </c>
    </row>
    <row r="61" spans="1:16" s="110" customFormat="1" ht="14.45" customHeight="1" x14ac:dyDescent="0.2">
      <c r="A61" s="118"/>
      <c r="B61" s="121" t="s">
        <v>110</v>
      </c>
      <c r="C61" s="113">
        <v>23.946492930413086</v>
      </c>
      <c r="D61" s="115">
        <v>3455</v>
      </c>
      <c r="E61" s="114">
        <v>3520</v>
      </c>
      <c r="F61" s="114">
        <v>3587</v>
      </c>
      <c r="G61" s="114">
        <v>3627</v>
      </c>
      <c r="H61" s="140">
        <v>3617</v>
      </c>
      <c r="I61" s="115">
        <v>-162</v>
      </c>
      <c r="J61" s="116">
        <v>-4.4788498755875032</v>
      </c>
    </row>
    <row r="62" spans="1:16" s="110" customFormat="1" ht="14.45" customHeight="1" x14ac:dyDescent="0.2">
      <c r="A62" s="120"/>
      <c r="B62" s="121" t="s">
        <v>111</v>
      </c>
      <c r="C62" s="113">
        <v>22.206820072082063</v>
      </c>
      <c r="D62" s="115">
        <v>3204</v>
      </c>
      <c r="E62" s="114">
        <v>3333</v>
      </c>
      <c r="F62" s="114">
        <v>3315</v>
      </c>
      <c r="G62" s="114">
        <v>3239</v>
      </c>
      <c r="H62" s="140">
        <v>3152</v>
      </c>
      <c r="I62" s="115">
        <v>52</v>
      </c>
      <c r="J62" s="116">
        <v>1.649746192893401</v>
      </c>
    </row>
    <row r="63" spans="1:16" s="110" customFormat="1" ht="14.45" customHeight="1" x14ac:dyDescent="0.2">
      <c r="A63" s="120"/>
      <c r="B63" s="121" t="s">
        <v>112</v>
      </c>
      <c r="C63" s="113">
        <v>2.6684225117826448</v>
      </c>
      <c r="D63" s="115">
        <v>385</v>
      </c>
      <c r="E63" s="114">
        <v>417</v>
      </c>
      <c r="F63" s="114">
        <v>440</v>
      </c>
      <c r="G63" s="114">
        <v>378</v>
      </c>
      <c r="H63" s="140">
        <v>378</v>
      </c>
      <c r="I63" s="115">
        <v>7</v>
      </c>
      <c r="J63" s="116">
        <v>1.8518518518518519</v>
      </c>
    </row>
    <row r="64" spans="1:16" s="110" customFormat="1" ht="14.45" customHeight="1" x14ac:dyDescent="0.2">
      <c r="A64" s="120" t="s">
        <v>113</v>
      </c>
      <c r="B64" s="119" t="s">
        <v>116</v>
      </c>
      <c r="C64" s="113">
        <v>96.444413640144163</v>
      </c>
      <c r="D64" s="115">
        <v>13915</v>
      </c>
      <c r="E64" s="114">
        <v>14342</v>
      </c>
      <c r="F64" s="114">
        <v>14457</v>
      </c>
      <c r="G64" s="114">
        <v>14692</v>
      </c>
      <c r="H64" s="140">
        <v>14438</v>
      </c>
      <c r="I64" s="115">
        <v>-523</v>
      </c>
      <c r="J64" s="116">
        <v>-3.6223853719351711</v>
      </c>
    </row>
    <row r="65" spans="1:10" s="110" customFormat="1" ht="14.45" customHeight="1" x14ac:dyDescent="0.2">
      <c r="A65" s="123"/>
      <c r="B65" s="124" t="s">
        <v>117</v>
      </c>
      <c r="C65" s="125">
        <v>3.4238979761574715</v>
      </c>
      <c r="D65" s="143">
        <v>494</v>
      </c>
      <c r="E65" s="144">
        <v>524</v>
      </c>
      <c r="F65" s="144">
        <v>495</v>
      </c>
      <c r="G65" s="144">
        <v>487</v>
      </c>
      <c r="H65" s="145">
        <v>480</v>
      </c>
      <c r="I65" s="143">
        <v>14</v>
      </c>
      <c r="J65" s="146">
        <v>2.9166666666666665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12544</v>
      </c>
      <c r="G11" s="114">
        <v>12956</v>
      </c>
      <c r="H11" s="114">
        <v>13190</v>
      </c>
      <c r="I11" s="114">
        <v>13375</v>
      </c>
      <c r="J11" s="140">
        <v>13077</v>
      </c>
      <c r="K11" s="114">
        <v>-533</v>
      </c>
      <c r="L11" s="116">
        <v>-4.0758583773036632</v>
      </c>
    </row>
    <row r="12" spans="1:17" s="110" customFormat="1" ht="24" customHeight="1" x14ac:dyDescent="0.2">
      <c r="A12" s="604" t="s">
        <v>185</v>
      </c>
      <c r="B12" s="605"/>
      <c r="C12" s="605"/>
      <c r="D12" s="606"/>
      <c r="E12" s="113">
        <v>45.918367346938773</v>
      </c>
      <c r="F12" s="115">
        <v>5760</v>
      </c>
      <c r="G12" s="114">
        <v>5919</v>
      </c>
      <c r="H12" s="114">
        <v>5999</v>
      </c>
      <c r="I12" s="114">
        <v>6079</v>
      </c>
      <c r="J12" s="140">
        <v>5920</v>
      </c>
      <c r="K12" s="114">
        <v>-160</v>
      </c>
      <c r="L12" s="116">
        <v>-2.7027027027027026</v>
      </c>
    </row>
    <row r="13" spans="1:17" s="110" customFormat="1" ht="15" customHeight="1" x14ac:dyDescent="0.2">
      <c r="A13" s="120"/>
      <c r="B13" s="612" t="s">
        <v>107</v>
      </c>
      <c r="C13" s="612"/>
      <c r="E13" s="113">
        <v>54.081632653061227</v>
      </c>
      <c r="F13" s="115">
        <v>6784</v>
      </c>
      <c r="G13" s="114">
        <v>7037</v>
      </c>
      <c r="H13" s="114">
        <v>7191</v>
      </c>
      <c r="I13" s="114">
        <v>7296</v>
      </c>
      <c r="J13" s="140">
        <v>7157</v>
      </c>
      <c r="K13" s="114">
        <v>-373</v>
      </c>
      <c r="L13" s="116">
        <v>-5.21168087187369</v>
      </c>
    </row>
    <row r="14" spans="1:17" s="110" customFormat="1" ht="22.5" customHeight="1" x14ac:dyDescent="0.2">
      <c r="A14" s="604" t="s">
        <v>186</v>
      </c>
      <c r="B14" s="605"/>
      <c r="C14" s="605"/>
      <c r="D14" s="606"/>
      <c r="E14" s="113">
        <v>13.464604591836734</v>
      </c>
      <c r="F14" s="115">
        <v>1689</v>
      </c>
      <c r="G14" s="114">
        <v>1750</v>
      </c>
      <c r="H14" s="114">
        <v>1852</v>
      </c>
      <c r="I14" s="114">
        <v>1988</v>
      </c>
      <c r="J14" s="140">
        <v>1719</v>
      </c>
      <c r="K14" s="114">
        <v>-30</v>
      </c>
      <c r="L14" s="116">
        <v>-1.7452006980802792</v>
      </c>
    </row>
    <row r="15" spans="1:17" s="110" customFormat="1" ht="15" customHeight="1" x14ac:dyDescent="0.2">
      <c r="A15" s="120"/>
      <c r="B15" s="119"/>
      <c r="C15" s="258" t="s">
        <v>106</v>
      </c>
      <c r="E15" s="113">
        <v>47.246891651865006</v>
      </c>
      <c r="F15" s="115">
        <v>798</v>
      </c>
      <c r="G15" s="114">
        <v>812</v>
      </c>
      <c r="H15" s="114">
        <v>838</v>
      </c>
      <c r="I15" s="114">
        <v>909</v>
      </c>
      <c r="J15" s="140">
        <v>795</v>
      </c>
      <c r="K15" s="114">
        <v>3</v>
      </c>
      <c r="L15" s="116">
        <v>0.37735849056603776</v>
      </c>
    </row>
    <row r="16" spans="1:17" s="110" customFormat="1" ht="15" customHeight="1" x14ac:dyDescent="0.2">
      <c r="A16" s="120"/>
      <c r="B16" s="119"/>
      <c r="C16" s="258" t="s">
        <v>107</v>
      </c>
      <c r="E16" s="113">
        <v>52.753108348134994</v>
      </c>
      <c r="F16" s="115">
        <v>891</v>
      </c>
      <c r="G16" s="114">
        <v>938</v>
      </c>
      <c r="H16" s="114">
        <v>1014</v>
      </c>
      <c r="I16" s="114">
        <v>1079</v>
      </c>
      <c r="J16" s="140">
        <v>924</v>
      </c>
      <c r="K16" s="114">
        <v>-33</v>
      </c>
      <c r="L16" s="116">
        <v>-3.5714285714285716</v>
      </c>
    </row>
    <row r="17" spans="1:12" s="110" customFormat="1" ht="15" customHeight="1" x14ac:dyDescent="0.2">
      <c r="A17" s="120"/>
      <c r="B17" s="121" t="s">
        <v>109</v>
      </c>
      <c r="C17" s="258"/>
      <c r="E17" s="113">
        <v>40.106823979591837</v>
      </c>
      <c r="F17" s="115">
        <v>5031</v>
      </c>
      <c r="G17" s="114">
        <v>5252</v>
      </c>
      <c r="H17" s="114">
        <v>5302</v>
      </c>
      <c r="I17" s="114">
        <v>5363</v>
      </c>
      <c r="J17" s="140">
        <v>5442</v>
      </c>
      <c r="K17" s="114">
        <v>-411</v>
      </c>
      <c r="L17" s="116">
        <v>-7.5523704520396917</v>
      </c>
    </row>
    <row r="18" spans="1:12" s="110" customFormat="1" ht="15" customHeight="1" x14ac:dyDescent="0.2">
      <c r="A18" s="120"/>
      <c r="B18" s="119"/>
      <c r="C18" s="258" t="s">
        <v>106</v>
      </c>
      <c r="E18" s="113">
        <v>41.900218644404688</v>
      </c>
      <c r="F18" s="115">
        <v>2108</v>
      </c>
      <c r="G18" s="114">
        <v>2181</v>
      </c>
      <c r="H18" s="114">
        <v>2164</v>
      </c>
      <c r="I18" s="114">
        <v>2191</v>
      </c>
      <c r="J18" s="140">
        <v>2220</v>
      </c>
      <c r="K18" s="114">
        <v>-112</v>
      </c>
      <c r="L18" s="116">
        <v>-5.045045045045045</v>
      </c>
    </row>
    <row r="19" spans="1:12" s="110" customFormat="1" ht="15" customHeight="1" x14ac:dyDescent="0.2">
      <c r="A19" s="120"/>
      <c r="B19" s="119"/>
      <c r="C19" s="258" t="s">
        <v>107</v>
      </c>
      <c r="E19" s="113">
        <v>58.099781355595312</v>
      </c>
      <c r="F19" s="115">
        <v>2923</v>
      </c>
      <c r="G19" s="114">
        <v>3071</v>
      </c>
      <c r="H19" s="114">
        <v>3138</v>
      </c>
      <c r="I19" s="114">
        <v>3172</v>
      </c>
      <c r="J19" s="140">
        <v>3222</v>
      </c>
      <c r="K19" s="114">
        <v>-299</v>
      </c>
      <c r="L19" s="116">
        <v>-9.2799503414028557</v>
      </c>
    </row>
    <row r="20" spans="1:12" s="110" customFormat="1" ht="15" customHeight="1" x14ac:dyDescent="0.2">
      <c r="A20" s="120"/>
      <c r="B20" s="121" t="s">
        <v>110</v>
      </c>
      <c r="C20" s="258"/>
      <c r="E20" s="113">
        <v>24.154974489795919</v>
      </c>
      <c r="F20" s="115">
        <v>3030</v>
      </c>
      <c r="G20" s="114">
        <v>3088</v>
      </c>
      <c r="H20" s="114">
        <v>3165</v>
      </c>
      <c r="I20" s="114">
        <v>3205</v>
      </c>
      <c r="J20" s="140">
        <v>3199</v>
      </c>
      <c r="K20" s="114">
        <v>-169</v>
      </c>
      <c r="L20" s="116">
        <v>-5.2829009065332917</v>
      </c>
    </row>
    <row r="21" spans="1:12" s="110" customFormat="1" ht="15" customHeight="1" x14ac:dyDescent="0.2">
      <c r="A21" s="120"/>
      <c r="B21" s="119"/>
      <c r="C21" s="258" t="s">
        <v>106</v>
      </c>
      <c r="E21" s="113">
        <v>42.178217821782177</v>
      </c>
      <c r="F21" s="115">
        <v>1278</v>
      </c>
      <c r="G21" s="114">
        <v>1323</v>
      </c>
      <c r="H21" s="114">
        <v>1348</v>
      </c>
      <c r="I21" s="114">
        <v>1369</v>
      </c>
      <c r="J21" s="140">
        <v>1342</v>
      </c>
      <c r="K21" s="114">
        <v>-64</v>
      </c>
      <c r="L21" s="116">
        <v>-4.7690014903129656</v>
      </c>
    </row>
    <row r="22" spans="1:12" s="110" customFormat="1" ht="15" customHeight="1" x14ac:dyDescent="0.2">
      <c r="A22" s="120"/>
      <c r="B22" s="119"/>
      <c r="C22" s="258" t="s">
        <v>107</v>
      </c>
      <c r="E22" s="113">
        <v>57.821782178217823</v>
      </c>
      <c r="F22" s="115">
        <v>1752</v>
      </c>
      <c r="G22" s="114">
        <v>1765</v>
      </c>
      <c r="H22" s="114">
        <v>1817</v>
      </c>
      <c r="I22" s="114">
        <v>1836</v>
      </c>
      <c r="J22" s="140">
        <v>1857</v>
      </c>
      <c r="K22" s="114">
        <v>-105</v>
      </c>
      <c r="L22" s="116">
        <v>-5.6542810985460417</v>
      </c>
    </row>
    <row r="23" spans="1:12" s="110" customFormat="1" ht="15" customHeight="1" x14ac:dyDescent="0.2">
      <c r="A23" s="120"/>
      <c r="B23" s="121" t="s">
        <v>111</v>
      </c>
      <c r="C23" s="258"/>
      <c r="E23" s="113">
        <v>22.265625</v>
      </c>
      <c r="F23" s="115">
        <v>2793</v>
      </c>
      <c r="G23" s="114">
        <v>2865</v>
      </c>
      <c r="H23" s="114">
        <v>2870</v>
      </c>
      <c r="I23" s="114">
        <v>2818</v>
      </c>
      <c r="J23" s="140">
        <v>2717</v>
      </c>
      <c r="K23" s="114">
        <v>76</v>
      </c>
      <c r="L23" s="116">
        <v>2.7972027972027971</v>
      </c>
    </row>
    <row r="24" spans="1:12" s="110" customFormat="1" ht="15" customHeight="1" x14ac:dyDescent="0.2">
      <c r="A24" s="120"/>
      <c r="B24" s="119"/>
      <c r="C24" s="258" t="s">
        <v>106</v>
      </c>
      <c r="E24" s="113">
        <v>56.390977443609025</v>
      </c>
      <c r="F24" s="115">
        <v>1575</v>
      </c>
      <c r="G24" s="114">
        <v>1602</v>
      </c>
      <c r="H24" s="114">
        <v>1648</v>
      </c>
      <c r="I24" s="114">
        <v>1609</v>
      </c>
      <c r="J24" s="140">
        <v>1563</v>
      </c>
      <c r="K24" s="114">
        <v>12</v>
      </c>
      <c r="L24" s="116">
        <v>0.76775431861804222</v>
      </c>
    </row>
    <row r="25" spans="1:12" s="110" customFormat="1" ht="15" customHeight="1" x14ac:dyDescent="0.2">
      <c r="A25" s="120"/>
      <c r="B25" s="119"/>
      <c r="C25" s="258" t="s">
        <v>107</v>
      </c>
      <c r="E25" s="113">
        <v>43.609022556390975</v>
      </c>
      <c r="F25" s="115">
        <v>1218</v>
      </c>
      <c r="G25" s="114">
        <v>1263</v>
      </c>
      <c r="H25" s="114">
        <v>1222</v>
      </c>
      <c r="I25" s="114">
        <v>1209</v>
      </c>
      <c r="J25" s="140">
        <v>1154</v>
      </c>
      <c r="K25" s="114">
        <v>64</v>
      </c>
      <c r="L25" s="116">
        <v>5.5459272097053729</v>
      </c>
    </row>
    <row r="26" spans="1:12" s="110" customFormat="1" ht="15" customHeight="1" x14ac:dyDescent="0.2">
      <c r="A26" s="120"/>
      <c r="C26" s="121" t="s">
        <v>187</v>
      </c>
      <c r="D26" s="110" t="s">
        <v>188</v>
      </c>
      <c r="E26" s="113">
        <v>2.734375</v>
      </c>
      <c r="F26" s="115">
        <v>343</v>
      </c>
      <c r="G26" s="114">
        <v>362</v>
      </c>
      <c r="H26" s="114">
        <v>375</v>
      </c>
      <c r="I26" s="114">
        <v>310</v>
      </c>
      <c r="J26" s="140">
        <v>314</v>
      </c>
      <c r="K26" s="114">
        <v>29</v>
      </c>
      <c r="L26" s="116">
        <v>9.2356687898089174</v>
      </c>
    </row>
    <row r="27" spans="1:12" s="110" customFormat="1" ht="15" customHeight="1" x14ac:dyDescent="0.2">
      <c r="A27" s="120"/>
      <c r="B27" s="119"/>
      <c r="D27" s="259" t="s">
        <v>106</v>
      </c>
      <c r="E27" s="113">
        <v>50.145772594752188</v>
      </c>
      <c r="F27" s="115">
        <v>172</v>
      </c>
      <c r="G27" s="114">
        <v>175</v>
      </c>
      <c r="H27" s="114">
        <v>201</v>
      </c>
      <c r="I27" s="114">
        <v>159</v>
      </c>
      <c r="J27" s="140">
        <v>169</v>
      </c>
      <c r="K27" s="114">
        <v>3</v>
      </c>
      <c r="L27" s="116">
        <v>1.7751479289940828</v>
      </c>
    </row>
    <row r="28" spans="1:12" s="110" customFormat="1" ht="15" customHeight="1" x14ac:dyDescent="0.2">
      <c r="A28" s="120"/>
      <c r="B28" s="119"/>
      <c r="D28" s="259" t="s">
        <v>107</v>
      </c>
      <c r="E28" s="113">
        <v>49.854227405247812</v>
      </c>
      <c r="F28" s="115">
        <v>171</v>
      </c>
      <c r="G28" s="114">
        <v>187</v>
      </c>
      <c r="H28" s="114">
        <v>174</v>
      </c>
      <c r="I28" s="114">
        <v>151</v>
      </c>
      <c r="J28" s="140">
        <v>145</v>
      </c>
      <c r="K28" s="114">
        <v>26</v>
      </c>
      <c r="L28" s="116">
        <v>17.931034482758619</v>
      </c>
    </row>
    <row r="29" spans="1:12" s="110" customFormat="1" ht="24" customHeight="1" x14ac:dyDescent="0.2">
      <c r="A29" s="604" t="s">
        <v>189</v>
      </c>
      <c r="B29" s="605"/>
      <c r="C29" s="605"/>
      <c r="D29" s="606"/>
      <c r="E29" s="113">
        <v>95.47193877551021</v>
      </c>
      <c r="F29" s="115">
        <v>11976</v>
      </c>
      <c r="G29" s="114">
        <v>12354</v>
      </c>
      <c r="H29" s="114">
        <v>12574</v>
      </c>
      <c r="I29" s="114">
        <v>12776</v>
      </c>
      <c r="J29" s="140">
        <v>12512</v>
      </c>
      <c r="K29" s="114">
        <v>-536</v>
      </c>
      <c r="L29" s="116">
        <v>-4.2838874680306906</v>
      </c>
    </row>
    <row r="30" spans="1:12" s="110" customFormat="1" ht="15" customHeight="1" x14ac:dyDescent="0.2">
      <c r="A30" s="120"/>
      <c r="B30" s="119"/>
      <c r="C30" s="258" t="s">
        <v>106</v>
      </c>
      <c r="E30" s="113">
        <v>45.699732798931194</v>
      </c>
      <c r="F30" s="115">
        <v>5473</v>
      </c>
      <c r="G30" s="114">
        <v>5620</v>
      </c>
      <c r="H30" s="114">
        <v>5690</v>
      </c>
      <c r="I30" s="114">
        <v>5767</v>
      </c>
      <c r="J30" s="140">
        <v>5625</v>
      </c>
      <c r="K30" s="114">
        <v>-152</v>
      </c>
      <c r="L30" s="116">
        <v>-2.7022222222222223</v>
      </c>
    </row>
    <row r="31" spans="1:12" s="110" customFormat="1" ht="15" customHeight="1" x14ac:dyDescent="0.2">
      <c r="A31" s="120"/>
      <c r="B31" s="119"/>
      <c r="C31" s="258" t="s">
        <v>107</v>
      </c>
      <c r="E31" s="113">
        <v>54.300267201068806</v>
      </c>
      <c r="F31" s="115">
        <v>6503</v>
      </c>
      <c r="G31" s="114">
        <v>6734</v>
      </c>
      <c r="H31" s="114">
        <v>6884</v>
      </c>
      <c r="I31" s="114">
        <v>7009</v>
      </c>
      <c r="J31" s="140">
        <v>6887</v>
      </c>
      <c r="K31" s="114">
        <v>-384</v>
      </c>
      <c r="L31" s="116">
        <v>-5.575722375490054</v>
      </c>
    </row>
    <row r="32" spans="1:12" s="110" customFormat="1" ht="15" customHeight="1" x14ac:dyDescent="0.2">
      <c r="A32" s="120"/>
      <c r="B32" s="119" t="s">
        <v>117</v>
      </c>
      <c r="C32" s="258"/>
      <c r="E32" s="113">
        <v>4.3686224489795915</v>
      </c>
      <c r="F32" s="114">
        <v>548</v>
      </c>
      <c r="G32" s="114">
        <v>584</v>
      </c>
      <c r="H32" s="114">
        <v>597</v>
      </c>
      <c r="I32" s="114">
        <v>578</v>
      </c>
      <c r="J32" s="140">
        <v>546</v>
      </c>
      <c r="K32" s="114">
        <v>2</v>
      </c>
      <c r="L32" s="116">
        <v>0.36630036630036628</v>
      </c>
    </row>
    <row r="33" spans="1:12" s="110" customFormat="1" ht="15" customHeight="1" x14ac:dyDescent="0.2">
      <c r="A33" s="120"/>
      <c r="B33" s="119"/>
      <c r="C33" s="258" t="s">
        <v>106</v>
      </c>
      <c r="E33" s="113">
        <v>50.364963503649633</v>
      </c>
      <c r="F33" s="114">
        <v>276</v>
      </c>
      <c r="G33" s="114">
        <v>289</v>
      </c>
      <c r="H33" s="114">
        <v>299</v>
      </c>
      <c r="I33" s="114">
        <v>301</v>
      </c>
      <c r="J33" s="140">
        <v>284</v>
      </c>
      <c r="K33" s="114">
        <v>-8</v>
      </c>
      <c r="L33" s="116">
        <v>-2.816901408450704</v>
      </c>
    </row>
    <row r="34" spans="1:12" s="110" customFormat="1" ht="15" customHeight="1" x14ac:dyDescent="0.2">
      <c r="A34" s="120"/>
      <c r="B34" s="119"/>
      <c r="C34" s="258" t="s">
        <v>107</v>
      </c>
      <c r="E34" s="113">
        <v>49.635036496350367</v>
      </c>
      <c r="F34" s="114">
        <v>272</v>
      </c>
      <c r="G34" s="114">
        <v>295</v>
      </c>
      <c r="H34" s="114">
        <v>298</v>
      </c>
      <c r="I34" s="114">
        <v>277</v>
      </c>
      <c r="J34" s="140">
        <v>262</v>
      </c>
      <c r="K34" s="114">
        <v>10</v>
      </c>
      <c r="L34" s="116">
        <v>3.8167938931297711</v>
      </c>
    </row>
    <row r="35" spans="1:12" s="110" customFormat="1" ht="24" customHeight="1" x14ac:dyDescent="0.2">
      <c r="A35" s="604" t="s">
        <v>192</v>
      </c>
      <c r="B35" s="605"/>
      <c r="C35" s="605"/>
      <c r="D35" s="606"/>
      <c r="E35" s="113">
        <v>12.468112244897959</v>
      </c>
      <c r="F35" s="114">
        <v>1564</v>
      </c>
      <c r="G35" s="114">
        <v>1590</v>
      </c>
      <c r="H35" s="114">
        <v>1675</v>
      </c>
      <c r="I35" s="114">
        <v>1843</v>
      </c>
      <c r="J35" s="114">
        <v>1704</v>
      </c>
      <c r="K35" s="318">
        <v>-140</v>
      </c>
      <c r="L35" s="319">
        <v>-8.215962441314554</v>
      </c>
    </row>
    <row r="36" spans="1:12" s="110" customFormat="1" ht="15" customHeight="1" x14ac:dyDescent="0.2">
      <c r="A36" s="120"/>
      <c r="B36" s="119"/>
      <c r="C36" s="258" t="s">
        <v>106</v>
      </c>
      <c r="E36" s="113">
        <v>45.907928388746804</v>
      </c>
      <c r="F36" s="114">
        <v>718</v>
      </c>
      <c r="G36" s="114">
        <v>708</v>
      </c>
      <c r="H36" s="114">
        <v>740</v>
      </c>
      <c r="I36" s="114">
        <v>837</v>
      </c>
      <c r="J36" s="114">
        <v>788</v>
      </c>
      <c r="K36" s="318">
        <v>-70</v>
      </c>
      <c r="L36" s="116">
        <v>-8.8832487309644677</v>
      </c>
    </row>
    <row r="37" spans="1:12" s="110" customFormat="1" ht="15" customHeight="1" x14ac:dyDescent="0.2">
      <c r="A37" s="120"/>
      <c r="B37" s="119"/>
      <c r="C37" s="258" t="s">
        <v>107</v>
      </c>
      <c r="E37" s="113">
        <v>54.092071611253196</v>
      </c>
      <c r="F37" s="114">
        <v>846</v>
      </c>
      <c r="G37" s="114">
        <v>882</v>
      </c>
      <c r="H37" s="114">
        <v>935</v>
      </c>
      <c r="I37" s="114">
        <v>1006</v>
      </c>
      <c r="J37" s="140">
        <v>916</v>
      </c>
      <c r="K37" s="114">
        <v>-70</v>
      </c>
      <c r="L37" s="116">
        <v>-7.6419213973799129</v>
      </c>
    </row>
    <row r="38" spans="1:12" s="110" customFormat="1" ht="15" customHeight="1" x14ac:dyDescent="0.2">
      <c r="A38" s="120"/>
      <c r="B38" s="119" t="s">
        <v>329</v>
      </c>
      <c r="C38" s="258"/>
      <c r="E38" s="113">
        <v>57.469706632653065</v>
      </c>
      <c r="F38" s="114">
        <v>7209</v>
      </c>
      <c r="G38" s="114">
        <v>7409</v>
      </c>
      <c r="H38" s="114">
        <v>7427</v>
      </c>
      <c r="I38" s="114">
        <v>7432</v>
      </c>
      <c r="J38" s="140">
        <v>7395</v>
      </c>
      <c r="K38" s="114">
        <v>-186</v>
      </c>
      <c r="L38" s="116">
        <v>-2.5152129817444218</v>
      </c>
    </row>
    <row r="39" spans="1:12" s="110" customFormat="1" ht="15" customHeight="1" x14ac:dyDescent="0.2">
      <c r="A39" s="120"/>
      <c r="B39" s="119"/>
      <c r="C39" s="258" t="s">
        <v>106</v>
      </c>
      <c r="E39" s="113">
        <v>45.138021917048135</v>
      </c>
      <c r="F39" s="115">
        <v>3254</v>
      </c>
      <c r="G39" s="114">
        <v>3331</v>
      </c>
      <c r="H39" s="114">
        <v>3331</v>
      </c>
      <c r="I39" s="114">
        <v>3293</v>
      </c>
      <c r="J39" s="140">
        <v>3262</v>
      </c>
      <c r="K39" s="114">
        <v>-8</v>
      </c>
      <c r="L39" s="116">
        <v>-0.24524831391784183</v>
      </c>
    </row>
    <row r="40" spans="1:12" s="110" customFormat="1" ht="15" customHeight="1" x14ac:dyDescent="0.2">
      <c r="A40" s="120"/>
      <c r="B40" s="119"/>
      <c r="C40" s="258" t="s">
        <v>107</v>
      </c>
      <c r="E40" s="113">
        <v>54.861978082951865</v>
      </c>
      <c r="F40" s="115">
        <v>3955</v>
      </c>
      <c r="G40" s="114">
        <v>4078</v>
      </c>
      <c r="H40" s="114">
        <v>4096</v>
      </c>
      <c r="I40" s="114">
        <v>4139</v>
      </c>
      <c r="J40" s="140">
        <v>4133</v>
      </c>
      <c r="K40" s="114">
        <v>-178</v>
      </c>
      <c r="L40" s="116">
        <v>-4.3067989353980156</v>
      </c>
    </row>
    <row r="41" spans="1:12" s="110" customFormat="1" ht="15" customHeight="1" x14ac:dyDescent="0.2">
      <c r="A41" s="120"/>
      <c r="B41" s="320" t="s">
        <v>517</v>
      </c>
      <c r="C41" s="258"/>
      <c r="E41" s="113">
        <v>9.1916454081632661</v>
      </c>
      <c r="F41" s="115">
        <v>1153</v>
      </c>
      <c r="G41" s="114">
        <v>1163</v>
      </c>
      <c r="H41" s="114">
        <v>1162</v>
      </c>
      <c r="I41" s="114">
        <v>1156</v>
      </c>
      <c r="J41" s="140">
        <v>1114</v>
      </c>
      <c r="K41" s="114">
        <v>39</v>
      </c>
      <c r="L41" s="116">
        <v>3.5008976660682225</v>
      </c>
    </row>
    <row r="42" spans="1:12" s="110" customFormat="1" ht="15" customHeight="1" x14ac:dyDescent="0.2">
      <c r="A42" s="120"/>
      <c r="B42" s="119"/>
      <c r="C42" s="268" t="s">
        <v>106</v>
      </c>
      <c r="D42" s="182"/>
      <c r="E42" s="113">
        <v>44.752818733738074</v>
      </c>
      <c r="F42" s="115">
        <v>516</v>
      </c>
      <c r="G42" s="114">
        <v>529</v>
      </c>
      <c r="H42" s="114">
        <v>538</v>
      </c>
      <c r="I42" s="114">
        <v>535</v>
      </c>
      <c r="J42" s="140">
        <v>497</v>
      </c>
      <c r="K42" s="114">
        <v>19</v>
      </c>
      <c r="L42" s="116">
        <v>3.8229376257545273</v>
      </c>
    </row>
    <row r="43" spans="1:12" s="110" customFormat="1" ht="15" customHeight="1" x14ac:dyDescent="0.2">
      <c r="A43" s="120"/>
      <c r="B43" s="119"/>
      <c r="C43" s="268" t="s">
        <v>107</v>
      </c>
      <c r="D43" s="182"/>
      <c r="E43" s="113">
        <v>55.247181266261926</v>
      </c>
      <c r="F43" s="115">
        <v>637</v>
      </c>
      <c r="G43" s="114">
        <v>634</v>
      </c>
      <c r="H43" s="114">
        <v>624</v>
      </c>
      <c r="I43" s="114">
        <v>621</v>
      </c>
      <c r="J43" s="140">
        <v>617</v>
      </c>
      <c r="K43" s="114">
        <v>20</v>
      </c>
      <c r="L43" s="116">
        <v>3.2414910858995136</v>
      </c>
    </row>
    <row r="44" spans="1:12" s="110" customFormat="1" ht="15" customHeight="1" x14ac:dyDescent="0.2">
      <c r="A44" s="120"/>
      <c r="B44" s="119" t="s">
        <v>205</v>
      </c>
      <c r="C44" s="268"/>
      <c r="D44" s="182"/>
      <c r="E44" s="113">
        <v>20.870535714285715</v>
      </c>
      <c r="F44" s="115">
        <v>2618</v>
      </c>
      <c r="G44" s="114">
        <v>2794</v>
      </c>
      <c r="H44" s="114">
        <v>2926</v>
      </c>
      <c r="I44" s="114">
        <v>2944</v>
      </c>
      <c r="J44" s="140">
        <v>2864</v>
      </c>
      <c r="K44" s="114">
        <v>-246</v>
      </c>
      <c r="L44" s="116">
        <v>-8.589385474860336</v>
      </c>
    </row>
    <row r="45" spans="1:12" s="110" customFormat="1" ht="15" customHeight="1" x14ac:dyDescent="0.2">
      <c r="A45" s="120"/>
      <c r="B45" s="119"/>
      <c r="C45" s="268" t="s">
        <v>106</v>
      </c>
      <c r="D45" s="182"/>
      <c r="E45" s="113">
        <v>48.586707410236819</v>
      </c>
      <c r="F45" s="115">
        <v>1272</v>
      </c>
      <c r="G45" s="114">
        <v>1351</v>
      </c>
      <c r="H45" s="114">
        <v>1390</v>
      </c>
      <c r="I45" s="114">
        <v>1414</v>
      </c>
      <c r="J45" s="140">
        <v>1373</v>
      </c>
      <c r="K45" s="114">
        <v>-101</v>
      </c>
      <c r="L45" s="116">
        <v>-7.3561544064093223</v>
      </c>
    </row>
    <row r="46" spans="1:12" s="110" customFormat="1" ht="15" customHeight="1" x14ac:dyDescent="0.2">
      <c r="A46" s="123"/>
      <c r="B46" s="124"/>
      <c r="C46" s="260" t="s">
        <v>107</v>
      </c>
      <c r="D46" s="261"/>
      <c r="E46" s="125">
        <v>51.413292589763181</v>
      </c>
      <c r="F46" s="143">
        <v>1346</v>
      </c>
      <c r="G46" s="144">
        <v>1443</v>
      </c>
      <c r="H46" s="144">
        <v>1536</v>
      </c>
      <c r="I46" s="144">
        <v>1530</v>
      </c>
      <c r="J46" s="145">
        <v>1491</v>
      </c>
      <c r="K46" s="144">
        <v>-145</v>
      </c>
      <c r="L46" s="146">
        <v>-9.7250167672702883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12544</v>
      </c>
      <c r="E11" s="114">
        <v>12956</v>
      </c>
      <c r="F11" s="114">
        <v>13190</v>
      </c>
      <c r="G11" s="114">
        <v>13375</v>
      </c>
      <c r="H11" s="140">
        <v>13077</v>
      </c>
      <c r="I11" s="115">
        <v>-533</v>
      </c>
      <c r="J11" s="116">
        <v>-4.0758583773036632</v>
      </c>
    </row>
    <row r="12" spans="1:15" s="110" customFormat="1" ht="24.95" customHeight="1" x14ac:dyDescent="0.2">
      <c r="A12" s="193" t="s">
        <v>132</v>
      </c>
      <c r="B12" s="194" t="s">
        <v>133</v>
      </c>
      <c r="C12" s="113">
        <v>3.9301658163265305</v>
      </c>
      <c r="D12" s="115">
        <v>493</v>
      </c>
      <c r="E12" s="114">
        <v>526</v>
      </c>
      <c r="F12" s="114">
        <v>506</v>
      </c>
      <c r="G12" s="114">
        <v>504</v>
      </c>
      <c r="H12" s="140">
        <v>485</v>
      </c>
      <c r="I12" s="115">
        <v>8</v>
      </c>
      <c r="J12" s="116">
        <v>1.6494845360824741</v>
      </c>
    </row>
    <row r="13" spans="1:15" s="110" customFormat="1" ht="24.95" customHeight="1" x14ac:dyDescent="0.2">
      <c r="A13" s="193" t="s">
        <v>134</v>
      </c>
      <c r="B13" s="199" t="s">
        <v>214</v>
      </c>
      <c r="C13" s="113">
        <v>0.79719387755102045</v>
      </c>
      <c r="D13" s="115">
        <v>100</v>
      </c>
      <c r="E13" s="114">
        <v>109</v>
      </c>
      <c r="F13" s="114">
        <v>109</v>
      </c>
      <c r="G13" s="114">
        <v>112</v>
      </c>
      <c r="H13" s="140">
        <v>114</v>
      </c>
      <c r="I13" s="115">
        <v>-14</v>
      </c>
      <c r="J13" s="116">
        <v>-12.280701754385966</v>
      </c>
    </row>
    <row r="14" spans="1:15" s="287" customFormat="1" ht="24.95" customHeight="1" x14ac:dyDescent="0.2">
      <c r="A14" s="193" t="s">
        <v>215</v>
      </c>
      <c r="B14" s="199" t="s">
        <v>137</v>
      </c>
      <c r="C14" s="113">
        <v>5.1977040816326534</v>
      </c>
      <c r="D14" s="115">
        <v>652</v>
      </c>
      <c r="E14" s="114">
        <v>649</v>
      </c>
      <c r="F14" s="114">
        <v>651</v>
      </c>
      <c r="G14" s="114">
        <v>647</v>
      </c>
      <c r="H14" s="140">
        <v>648</v>
      </c>
      <c r="I14" s="115">
        <v>4</v>
      </c>
      <c r="J14" s="116">
        <v>0.61728395061728392</v>
      </c>
      <c r="K14" s="110"/>
      <c r="L14" s="110"/>
      <c r="M14" s="110"/>
      <c r="N14" s="110"/>
      <c r="O14" s="110"/>
    </row>
    <row r="15" spans="1:15" s="110" customFormat="1" ht="24.95" customHeight="1" x14ac:dyDescent="0.2">
      <c r="A15" s="193" t="s">
        <v>216</v>
      </c>
      <c r="B15" s="199" t="s">
        <v>217</v>
      </c>
      <c r="C15" s="113">
        <v>2.0328443877551021</v>
      </c>
      <c r="D15" s="115">
        <v>255</v>
      </c>
      <c r="E15" s="114">
        <v>245</v>
      </c>
      <c r="F15" s="114">
        <v>239</v>
      </c>
      <c r="G15" s="114">
        <v>237</v>
      </c>
      <c r="H15" s="140">
        <v>240</v>
      </c>
      <c r="I15" s="115">
        <v>15</v>
      </c>
      <c r="J15" s="116">
        <v>6.25</v>
      </c>
    </row>
    <row r="16" spans="1:15" s="287" customFormat="1" ht="24.95" customHeight="1" x14ac:dyDescent="0.2">
      <c r="A16" s="193" t="s">
        <v>218</v>
      </c>
      <c r="B16" s="199" t="s">
        <v>141</v>
      </c>
      <c r="C16" s="113">
        <v>2.1922831632653059</v>
      </c>
      <c r="D16" s="115">
        <v>275</v>
      </c>
      <c r="E16" s="114">
        <v>270</v>
      </c>
      <c r="F16" s="114">
        <v>276</v>
      </c>
      <c r="G16" s="114">
        <v>276</v>
      </c>
      <c r="H16" s="140">
        <v>271</v>
      </c>
      <c r="I16" s="115">
        <v>4</v>
      </c>
      <c r="J16" s="116">
        <v>1.4760147601476015</v>
      </c>
      <c r="K16" s="110"/>
      <c r="L16" s="110"/>
      <c r="M16" s="110"/>
      <c r="N16" s="110"/>
      <c r="O16" s="110"/>
    </row>
    <row r="17" spans="1:15" s="110" customFormat="1" ht="24.95" customHeight="1" x14ac:dyDescent="0.2">
      <c r="A17" s="193" t="s">
        <v>142</v>
      </c>
      <c r="B17" s="199" t="s">
        <v>220</v>
      </c>
      <c r="C17" s="113">
        <v>0.97257653061224492</v>
      </c>
      <c r="D17" s="115">
        <v>122</v>
      </c>
      <c r="E17" s="114">
        <v>134</v>
      </c>
      <c r="F17" s="114">
        <v>136</v>
      </c>
      <c r="G17" s="114">
        <v>134</v>
      </c>
      <c r="H17" s="140">
        <v>137</v>
      </c>
      <c r="I17" s="115">
        <v>-15</v>
      </c>
      <c r="J17" s="116">
        <v>-10.948905109489051</v>
      </c>
    </row>
    <row r="18" spans="1:15" s="287" customFormat="1" ht="24.95" customHeight="1" x14ac:dyDescent="0.2">
      <c r="A18" s="201" t="s">
        <v>144</v>
      </c>
      <c r="B18" s="202" t="s">
        <v>145</v>
      </c>
      <c r="C18" s="113">
        <v>7.3421556122448983</v>
      </c>
      <c r="D18" s="115">
        <v>921</v>
      </c>
      <c r="E18" s="114">
        <v>909</v>
      </c>
      <c r="F18" s="114">
        <v>926</v>
      </c>
      <c r="G18" s="114">
        <v>911</v>
      </c>
      <c r="H18" s="140">
        <v>931</v>
      </c>
      <c r="I18" s="115">
        <v>-10</v>
      </c>
      <c r="J18" s="116">
        <v>-1.0741138560687433</v>
      </c>
      <c r="K18" s="110"/>
      <c r="L18" s="110"/>
      <c r="M18" s="110"/>
      <c r="N18" s="110"/>
      <c r="O18" s="110"/>
    </row>
    <row r="19" spans="1:15" s="110" customFormat="1" ht="24.95" customHeight="1" x14ac:dyDescent="0.2">
      <c r="A19" s="193" t="s">
        <v>146</v>
      </c>
      <c r="B19" s="199" t="s">
        <v>147</v>
      </c>
      <c r="C19" s="113">
        <v>15.058992346938776</v>
      </c>
      <c r="D19" s="115">
        <v>1889</v>
      </c>
      <c r="E19" s="114">
        <v>1922</v>
      </c>
      <c r="F19" s="114">
        <v>1900</v>
      </c>
      <c r="G19" s="114">
        <v>1997</v>
      </c>
      <c r="H19" s="140">
        <v>1945</v>
      </c>
      <c r="I19" s="115">
        <v>-56</v>
      </c>
      <c r="J19" s="116">
        <v>-2.8791773778920309</v>
      </c>
    </row>
    <row r="20" spans="1:15" s="287" customFormat="1" ht="24.95" customHeight="1" x14ac:dyDescent="0.2">
      <c r="A20" s="193" t="s">
        <v>148</v>
      </c>
      <c r="B20" s="199" t="s">
        <v>149</v>
      </c>
      <c r="C20" s="113">
        <v>10.435267857142858</v>
      </c>
      <c r="D20" s="115">
        <v>1309</v>
      </c>
      <c r="E20" s="114">
        <v>1322</v>
      </c>
      <c r="F20" s="114">
        <v>1392</v>
      </c>
      <c r="G20" s="114">
        <v>1384</v>
      </c>
      <c r="H20" s="140">
        <v>1475</v>
      </c>
      <c r="I20" s="115">
        <v>-166</v>
      </c>
      <c r="J20" s="116">
        <v>-11.254237288135593</v>
      </c>
      <c r="K20" s="110"/>
      <c r="L20" s="110"/>
      <c r="M20" s="110"/>
      <c r="N20" s="110"/>
      <c r="O20" s="110"/>
    </row>
    <row r="21" spans="1:15" s="110" customFormat="1" ht="24.95" customHeight="1" x14ac:dyDescent="0.2">
      <c r="A21" s="201" t="s">
        <v>150</v>
      </c>
      <c r="B21" s="202" t="s">
        <v>151</v>
      </c>
      <c r="C21" s="113">
        <v>11.439732142857142</v>
      </c>
      <c r="D21" s="115">
        <v>1435</v>
      </c>
      <c r="E21" s="114">
        <v>1600</v>
      </c>
      <c r="F21" s="114">
        <v>1758</v>
      </c>
      <c r="G21" s="114">
        <v>1795</v>
      </c>
      <c r="H21" s="140">
        <v>1613</v>
      </c>
      <c r="I21" s="115">
        <v>-178</v>
      </c>
      <c r="J21" s="116">
        <v>-11.035337879727216</v>
      </c>
    </row>
    <row r="22" spans="1:15" s="110" customFormat="1" ht="24.95" customHeight="1" x14ac:dyDescent="0.2">
      <c r="A22" s="201" t="s">
        <v>152</v>
      </c>
      <c r="B22" s="199" t="s">
        <v>153</v>
      </c>
      <c r="C22" s="113">
        <v>0.82908163265306123</v>
      </c>
      <c r="D22" s="115">
        <v>104</v>
      </c>
      <c r="E22" s="114">
        <v>95</v>
      </c>
      <c r="F22" s="114">
        <v>90</v>
      </c>
      <c r="G22" s="114">
        <v>91</v>
      </c>
      <c r="H22" s="140">
        <v>89</v>
      </c>
      <c r="I22" s="115">
        <v>15</v>
      </c>
      <c r="J22" s="116">
        <v>16.853932584269664</v>
      </c>
    </row>
    <row r="23" spans="1:15" s="110" customFormat="1" ht="24.95" customHeight="1" x14ac:dyDescent="0.2">
      <c r="A23" s="193" t="s">
        <v>154</v>
      </c>
      <c r="B23" s="199" t="s">
        <v>155</v>
      </c>
      <c r="C23" s="113">
        <v>0.68558673469387754</v>
      </c>
      <c r="D23" s="115">
        <v>86</v>
      </c>
      <c r="E23" s="114">
        <v>84</v>
      </c>
      <c r="F23" s="114">
        <v>81</v>
      </c>
      <c r="G23" s="114">
        <v>92</v>
      </c>
      <c r="H23" s="140">
        <v>84</v>
      </c>
      <c r="I23" s="115">
        <v>2</v>
      </c>
      <c r="J23" s="116">
        <v>2.3809523809523809</v>
      </c>
    </row>
    <row r="24" spans="1:15" s="110" customFormat="1" ht="24.95" customHeight="1" x14ac:dyDescent="0.2">
      <c r="A24" s="193" t="s">
        <v>156</v>
      </c>
      <c r="B24" s="199" t="s">
        <v>221</v>
      </c>
      <c r="C24" s="113">
        <v>8.4661989795918373</v>
      </c>
      <c r="D24" s="115">
        <v>1062</v>
      </c>
      <c r="E24" s="114">
        <v>1099</v>
      </c>
      <c r="F24" s="114">
        <v>1108</v>
      </c>
      <c r="G24" s="114">
        <v>1135</v>
      </c>
      <c r="H24" s="140">
        <v>1120</v>
      </c>
      <c r="I24" s="115">
        <v>-58</v>
      </c>
      <c r="J24" s="116">
        <v>-5.1785714285714288</v>
      </c>
    </row>
    <row r="25" spans="1:15" s="110" customFormat="1" ht="24.95" customHeight="1" x14ac:dyDescent="0.2">
      <c r="A25" s="193" t="s">
        <v>222</v>
      </c>
      <c r="B25" s="204" t="s">
        <v>159</v>
      </c>
      <c r="C25" s="113">
        <v>8.785076530612244</v>
      </c>
      <c r="D25" s="115">
        <v>1102</v>
      </c>
      <c r="E25" s="114">
        <v>1133</v>
      </c>
      <c r="F25" s="114">
        <v>1131</v>
      </c>
      <c r="G25" s="114">
        <v>1186</v>
      </c>
      <c r="H25" s="140">
        <v>1193</v>
      </c>
      <c r="I25" s="115">
        <v>-91</v>
      </c>
      <c r="J25" s="116">
        <v>-7.6278290025146687</v>
      </c>
    </row>
    <row r="26" spans="1:15" s="110" customFormat="1" ht="24.95" customHeight="1" x14ac:dyDescent="0.2">
      <c r="A26" s="201">
        <v>782.78300000000002</v>
      </c>
      <c r="B26" s="203" t="s">
        <v>160</v>
      </c>
      <c r="C26" s="113">
        <v>0.62978316326530615</v>
      </c>
      <c r="D26" s="115">
        <v>79</v>
      </c>
      <c r="E26" s="114">
        <v>71</v>
      </c>
      <c r="F26" s="114">
        <v>74</v>
      </c>
      <c r="G26" s="114">
        <v>68</v>
      </c>
      <c r="H26" s="140">
        <v>52</v>
      </c>
      <c r="I26" s="115">
        <v>27</v>
      </c>
      <c r="J26" s="116">
        <v>51.92307692307692</v>
      </c>
    </row>
    <row r="27" spans="1:15" s="110" customFormat="1" ht="24.95" customHeight="1" x14ac:dyDescent="0.2">
      <c r="A27" s="193" t="s">
        <v>161</v>
      </c>
      <c r="B27" s="199" t="s">
        <v>162</v>
      </c>
      <c r="C27" s="113">
        <v>1.2994260204081634</v>
      </c>
      <c r="D27" s="115">
        <v>163</v>
      </c>
      <c r="E27" s="114">
        <v>183</v>
      </c>
      <c r="F27" s="114">
        <v>176</v>
      </c>
      <c r="G27" s="114">
        <v>175</v>
      </c>
      <c r="H27" s="140">
        <v>172</v>
      </c>
      <c r="I27" s="115">
        <v>-9</v>
      </c>
      <c r="J27" s="116">
        <v>-5.2325581395348841</v>
      </c>
    </row>
    <row r="28" spans="1:15" s="110" customFormat="1" ht="24.95" customHeight="1" x14ac:dyDescent="0.2">
      <c r="A28" s="193" t="s">
        <v>163</v>
      </c>
      <c r="B28" s="199" t="s">
        <v>164</v>
      </c>
      <c r="C28" s="113">
        <v>2.1125637755102042</v>
      </c>
      <c r="D28" s="115">
        <v>265</v>
      </c>
      <c r="E28" s="114">
        <v>297</v>
      </c>
      <c r="F28" s="114">
        <v>269</v>
      </c>
      <c r="G28" s="114">
        <v>320</v>
      </c>
      <c r="H28" s="140">
        <v>299</v>
      </c>
      <c r="I28" s="115">
        <v>-34</v>
      </c>
      <c r="J28" s="116">
        <v>-11.371237458193979</v>
      </c>
    </row>
    <row r="29" spans="1:15" s="110" customFormat="1" ht="24.95" customHeight="1" x14ac:dyDescent="0.2">
      <c r="A29" s="193">
        <v>86</v>
      </c>
      <c r="B29" s="199" t="s">
        <v>165</v>
      </c>
      <c r="C29" s="113">
        <v>6.8319515306122449</v>
      </c>
      <c r="D29" s="115">
        <v>857</v>
      </c>
      <c r="E29" s="114">
        <v>844</v>
      </c>
      <c r="F29" s="114">
        <v>834</v>
      </c>
      <c r="G29" s="114">
        <v>829</v>
      </c>
      <c r="H29" s="140">
        <v>826</v>
      </c>
      <c r="I29" s="115">
        <v>31</v>
      </c>
      <c r="J29" s="116">
        <v>3.7530266343825667</v>
      </c>
    </row>
    <row r="30" spans="1:15" s="110" customFormat="1" ht="24.95" customHeight="1" x14ac:dyDescent="0.2">
      <c r="A30" s="193">
        <v>87.88</v>
      </c>
      <c r="B30" s="204" t="s">
        <v>166</v>
      </c>
      <c r="C30" s="113">
        <v>4.8150510204081636</v>
      </c>
      <c r="D30" s="115">
        <v>604</v>
      </c>
      <c r="E30" s="114">
        <v>601</v>
      </c>
      <c r="F30" s="114">
        <v>621</v>
      </c>
      <c r="G30" s="114">
        <v>580</v>
      </c>
      <c r="H30" s="140">
        <v>573</v>
      </c>
      <c r="I30" s="115">
        <v>31</v>
      </c>
      <c r="J30" s="116">
        <v>5.4101221640488655</v>
      </c>
    </row>
    <row r="31" spans="1:15" s="110" customFormat="1" ht="24.95" customHeight="1" x14ac:dyDescent="0.2">
      <c r="A31" s="193" t="s">
        <v>167</v>
      </c>
      <c r="B31" s="199" t="s">
        <v>168</v>
      </c>
      <c r="C31" s="113">
        <v>11.34406887755102</v>
      </c>
      <c r="D31" s="115">
        <v>1423</v>
      </c>
      <c r="E31" s="114">
        <v>1512</v>
      </c>
      <c r="F31" s="114">
        <v>1564</v>
      </c>
      <c r="G31" s="114">
        <v>1549</v>
      </c>
      <c r="H31" s="140">
        <v>1458</v>
      </c>
      <c r="I31" s="115">
        <v>-35</v>
      </c>
      <c r="J31" s="116">
        <v>-2.4005486968449929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3.9301658163265305</v>
      </c>
      <c r="D34" s="115">
        <v>493</v>
      </c>
      <c r="E34" s="114">
        <v>526</v>
      </c>
      <c r="F34" s="114">
        <v>506</v>
      </c>
      <c r="G34" s="114">
        <v>504</v>
      </c>
      <c r="H34" s="140">
        <v>485</v>
      </c>
      <c r="I34" s="115">
        <v>8</v>
      </c>
      <c r="J34" s="116">
        <v>1.6494845360824741</v>
      </c>
    </row>
    <row r="35" spans="1:10" s="110" customFormat="1" ht="24.95" customHeight="1" x14ac:dyDescent="0.2">
      <c r="A35" s="292" t="s">
        <v>171</v>
      </c>
      <c r="B35" s="293" t="s">
        <v>172</v>
      </c>
      <c r="C35" s="113">
        <v>13.337053571428571</v>
      </c>
      <c r="D35" s="115">
        <v>1673</v>
      </c>
      <c r="E35" s="114">
        <v>1667</v>
      </c>
      <c r="F35" s="114">
        <v>1686</v>
      </c>
      <c r="G35" s="114">
        <v>1670</v>
      </c>
      <c r="H35" s="140">
        <v>1693</v>
      </c>
      <c r="I35" s="115">
        <v>-20</v>
      </c>
      <c r="J35" s="116">
        <v>-1.1813349084465445</v>
      </c>
    </row>
    <row r="36" spans="1:10" s="110" customFormat="1" ht="24.95" customHeight="1" x14ac:dyDescent="0.2">
      <c r="A36" s="294" t="s">
        <v>173</v>
      </c>
      <c r="B36" s="295" t="s">
        <v>174</v>
      </c>
      <c r="C36" s="125">
        <v>82.732780612244895</v>
      </c>
      <c r="D36" s="143">
        <v>10378</v>
      </c>
      <c r="E36" s="144">
        <v>10763</v>
      </c>
      <c r="F36" s="144">
        <v>10998</v>
      </c>
      <c r="G36" s="144">
        <v>11201</v>
      </c>
      <c r="H36" s="145">
        <v>10899</v>
      </c>
      <c r="I36" s="143">
        <v>-521</v>
      </c>
      <c r="J36" s="146">
        <v>-4.7802550692724104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12544</v>
      </c>
      <c r="F11" s="264">
        <v>12956</v>
      </c>
      <c r="G11" s="264">
        <v>13190</v>
      </c>
      <c r="H11" s="264">
        <v>13375</v>
      </c>
      <c r="I11" s="265">
        <v>13077</v>
      </c>
      <c r="J11" s="263">
        <v>-533</v>
      </c>
      <c r="K11" s="266">
        <v>-4.0758583773036632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40.369897959183675</v>
      </c>
      <c r="E13" s="115">
        <v>5064</v>
      </c>
      <c r="F13" s="114">
        <v>5162</v>
      </c>
      <c r="G13" s="114">
        <v>5332</v>
      </c>
      <c r="H13" s="114">
        <v>5410</v>
      </c>
      <c r="I13" s="140">
        <v>5359</v>
      </c>
      <c r="J13" s="115">
        <v>-295</v>
      </c>
      <c r="K13" s="116">
        <v>-5.5047583504385145</v>
      </c>
    </row>
    <row r="14" spans="1:15" ht="15.95" customHeight="1" x14ac:dyDescent="0.2">
      <c r="A14" s="306" t="s">
        <v>230</v>
      </c>
      <c r="B14" s="307"/>
      <c r="C14" s="308"/>
      <c r="D14" s="113">
        <v>45.806760204081634</v>
      </c>
      <c r="E14" s="115">
        <v>5746</v>
      </c>
      <c r="F14" s="114">
        <v>5955</v>
      </c>
      <c r="G14" s="114">
        <v>6058</v>
      </c>
      <c r="H14" s="114">
        <v>6119</v>
      </c>
      <c r="I14" s="140">
        <v>5955</v>
      </c>
      <c r="J14" s="115">
        <v>-209</v>
      </c>
      <c r="K14" s="116">
        <v>-3.5096557514693534</v>
      </c>
    </row>
    <row r="15" spans="1:15" ht="15.95" customHeight="1" x14ac:dyDescent="0.2">
      <c r="A15" s="306" t="s">
        <v>231</v>
      </c>
      <c r="B15" s="307"/>
      <c r="C15" s="308"/>
      <c r="D15" s="113">
        <v>6.6087372448979593</v>
      </c>
      <c r="E15" s="115">
        <v>829</v>
      </c>
      <c r="F15" s="114">
        <v>878</v>
      </c>
      <c r="G15" s="114">
        <v>876</v>
      </c>
      <c r="H15" s="114">
        <v>860</v>
      </c>
      <c r="I15" s="140">
        <v>815</v>
      </c>
      <c r="J15" s="115">
        <v>14</v>
      </c>
      <c r="K15" s="116">
        <v>1.7177914110429449</v>
      </c>
    </row>
    <row r="16" spans="1:15" ht="15.95" customHeight="1" x14ac:dyDescent="0.2">
      <c r="A16" s="306" t="s">
        <v>232</v>
      </c>
      <c r="B16" s="307"/>
      <c r="C16" s="308"/>
      <c r="D16" s="113">
        <v>3.8823341836734695</v>
      </c>
      <c r="E16" s="115">
        <v>487</v>
      </c>
      <c r="F16" s="114">
        <v>505</v>
      </c>
      <c r="G16" s="114">
        <v>464</v>
      </c>
      <c r="H16" s="114">
        <v>519</v>
      </c>
      <c r="I16" s="140">
        <v>498</v>
      </c>
      <c r="J16" s="115">
        <v>-11</v>
      </c>
      <c r="K16" s="116">
        <v>-2.2088353413654618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3.3801020408163267</v>
      </c>
      <c r="E18" s="115">
        <v>424</v>
      </c>
      <c r="F18" s="114">
        <v>443</v>
      </c>
      <c r="G18" s="114">
        <v>424</v>
      </c>
      <c r="H18" s="114">
        <v>411</v>
      </c>
      <c r="I18" s="140">
        <v>425</v>
      </c>
      <c r="J18" s="115">
        <v>-1</v>
      </c>
      <c r="K18" s="116">
        <v>-0.23529411764705882</v>
      </c>
    </row>
    <row r="19" spans="1:11" ht="14.1" customHeight="1" x14ac:dyDescent="0.2">
      <c r="A19" s="306" t="s">
        <v>235</v>
      </c>
      <c r="B19" s="307" t="s">
        <v>236</v>
      </c>
      <c r="C19" s="308"/>
      <c r="D19" s="113">
        <v>2.3038903061224492</v>
      </c>
      <c r="E19" s="115">
        <v>289</v>
      </c>
      <c r="F19" s="114">
        <v>294</v>
      </c>
      <c r="G19" s="114">
        <v>276</v>
      </c>
      <c r="H19" s="114">
        <v>265</v>
      </c>
      <c r="I19" s="140">
        <v>277</v>
      </c>
      <c r="J19" s="115">
        <v>12</v>
      </c>
      <c r="K19" s="116">
        <v>4.3321299638989172</v>
      </c>
    </row>
    <row r="20" spans="1:11" ht="14.1" customHeight="1" x14ac:dyDescent="0.2">
      <c r="A20" s="306">
        <v>12</v>
      </c>
      <c r="B20" s="307" t="s">
        <v>237</v>
      </c>
      <c r="C20" s="308"/>
      <c r="D20" s="113">
        <v>1.3791454081632653</v>
      </c>
      <c r="E20" s="115">
        <v>173</v>
      </c>
      <c r="F20" s="114">
        <v>171</v>
      </c>
      <c r="G20" s="114">
        <v>177</v>
      </c>
      <c r="H20" s="114">
        <v>183</v>
      </c>
      <c r="I20" s="140">
        <v>183</v>
      </c>
      <c r="J20" s="115">
        <v>-10</v>
      </c>
      <c r="K20" s="116">
        <v>-5.4644808743169397</v>
      </c>
    </row>
    <row r="21" spans="1:11" ht="14.1" customHeight="1" x14ac:dyDescent="0.2">
      <c r="A21" s="306">
        <v>21</v>
      </c>
      <c r="B21" s="307" t="s">
        <v>238</v>
      </c>
      <c r="C21" s="308"/>
      <c r="D21" s="113">
        <v>0.15943877551020408</v>
      </c>
      <c r="E21" s="115">
        <v>20</v>
      </c>
      <c r="F21" s="114">
        <v>19</v>
      </c>
      <c r="G21" s="114">
        <v>25</v>
      </c>
      <c r="H21" s="114">
        <v>25</v>
      </c>
      <c r="I21" s="140">
        <v>24</v>
      </c>
      <c r="J21" s="115">
        <v>-4</v>
      </c>
      <c r="K21" s="116">
        <v>-16.666666666666668</v>
      </c>
    </row>
    <row r="22" spans="1:11" ht="14.1" customHeight="1" x14ac:dyDescent="0.2">
      <c r="A22" s="306">
        <v>22</v>
      </c>
      <c r="B22" s="307" t="s">
        <v>239</v>
      </c>
      <c r="C22" s="308"/>
      <c r="D22" s="113">
        <v>0.69355867346938771</v>
      </c>
      <c r="E22" s="115">
        <v>87</v>
      </c>
      <c r="F22" s="114">
        <v>91</v>
      </c>
      <c r="G22" s="114">
        <v>88</v>
      </c>
      <c r="H22" s="114">
        <v>90</v>
      </c>
      <c r="I22" s="140">
        <v>105</v>
      </c>
      <c r="J22" s="115">
        <v>-18</v>
      </c>
      <c r="K22" s="116">
        <v>-17.142857142857142</v>
      </c>
    </row>
    <row r="23" spans="1:11" ht="14.1" customHeight="1" x14ac:dyDescent="0.2">
      <c r="A23" s="306">
        <v>23</v>
      </c>
      <c r="B23" s="307" t="s">
        <v>240</v>
      </c>
      <c r="C23" s="308"/>
      <c r="D23" s="113">
        <v>0.26307397959183676</v>
      </c>
      <c r="E23" s="115">
        <v>33</v>
      </c>
      <c r="F23" s="114">
        <v>29</v>
      </c>
      <c r="G23" s="114">
        <v>34</v>
      </c>
      <c r="H23" s="114">
        <v>33</v>
      </c>
      <c r="I23" s="140">
        <v>31</v>
      </c>
      <c r="J23" s="115">
        <v>2</v>
      </c>
      <c r="K23" s="116">
        <v>6.4516129032258061</v>
      </c>
    </row>
    <row r="24" spans="1:11" ht="14.1" customHeight="1" x14ac:dyDescent="0.2">
      <c r="A24" s="306">
        <v>24</v>
      </c>
      <c r="B24" s="307" t="s">
        <v>241</v>
      </c>
      <c r="C24" s="308"/>
      <c r="D24" s="113">
        <v>0.51020408163265307</v>
      </c>
      <c r="E24" s="115">
        <v>64</v>
      </c>
      <c r="F24" s="114">
        <v>61</v>
      </c>
      <c r="G24" s="114">
        <v>69</v>
      </c>
      <c r="H24" s="114">
        <v>69</v>
      </c>
      <c r="I24" s="140">
        <v>65</v>
      </c>
      <c r="J24" s="115">
        <v>-1</v>
      </c>
      <c r="K24" s="116">
        <v>-1.5384615384615385</v>
      </c>
    </row>
    <row r="25" spans="1:11" ht="14.1" customHeight="1" x14ac:dyDescent="0.2">
      <c r="A25" s="306">
        <v>25</v>
      </c>
      <c r="B25" s="307" t="s">
        <v>242</v>
      </c>
      <c r="C25" s="308"/>
      <c r="D25" s="113">
        <v>1.171875</v>
      </c>
      <c r="E25" s="115">
        <v>147</v>
      </c>
      <c r="F25" s="114">
        <v>163</v>
      </c>
      <c r="G25" s="114">
        <v>163</v>
      </c>
      <c r="H25" s="114">
        <v>170</v>
      </c>
      <c r="I25" s="140">
        <v>158</v>
      </c>
      <c r="J25" s="115">
        <v>-11</v>
      </c>
      <c r="K25" s="116">
        <v>-6.962025316455696</v>
      </c>
    </row>
    <row r="26" spans="1:11" ht="14.1" customHeight="1" x14ac:dyDescent="0.2">
      <c r="A26" s="306">
        <v>26</v>
      </c>
      <c r="B26" s="307" t="s">
        <v>243</v>
      </c>
      <c r="C26" s="308"/>
      <c r="D26" s="113">
        <v>0.82908163265306123</v>
      </c>
      <c r="E26" s="115">
        <v>104</v>
      </c>
      <c r="F26" s="114">
        <v>109</v>
      </c>
      <c r="G26" s="114">
        <v>119</v>
      </c>
      <c r="H26" s="114">
        <v>109</v>
      </c>
      <c r="I26" s="140">
        <v>113</v>
      </c>
      <c r="J26" s="115">
        <v>-9</v>
      </c>
      <c r="K26" s="116">
        <v>-7.9646017699115044</v>
      </c>
    </row>
    <row r="27" spans="1:11" ht="14.1" customHeight="1" x14ac:dyDescent="0.2">
      <c r="A27" s="306">
        <v>27</v>
      </c>
      <c r="B27" s="307" t="s">
        <v>244</v>
      </c>
      <c r="C27" s="308"/>
      <c r="D27" s="113">
        <v>0.43048469387755101</v>
      </c>
      <c r="E27" s="115">
        <v>54</v>
      </c>
      <c r="F27" s="114">
        <v>55</v>
      </c>
      <c r="G27" s="114">
        <v>51</v>
      </c>
      <c r="H27" s="114">
        <v>52</v>
      </c>
      <c r="I27" s="140">
        <v>53</v>
      </c>
      <c r="J27" s="115">
        <v>1</v>
      </c>
      <c r="K27" s="116">
        <v>1.8867924528301887</v>
      </c>
    </row>
    <row r="28" spans="1:11" ht="14.1" customHeight="1" x14ac:dyDescent="0.2">
      <c r="A28" s="306">
        <v>28</v>
      </c>
      <c r="B28" s="307" t="s">
        <v>245</v>
      </c>
      <c r="C28" s="308"/>
      <c r="D28" s="113">
        <v>0.15146683673469388</v>
      </c>
      <c r="E28" s="115">
        <v>19</v>
      </c>
      <c r="F28" s="114">
        <v>20</v>
      </c>
      <c r="G28" s="114">
        <v>18</v>
      </c>
      <c r="H28" s="114">
        <v>24</v>
      </c>
      <c r="I28" s="140">
        <v>21</v>
      </c>
      <c r="J28" s="115">
        <v>-2</v>
      </c>
      <c r="K28" s="116">
        <v>-9.5238095238095237</v>
      </c>
    </row>
    <row r="29" spans="1:11" ht="14.1" customHeight="1" x14ac:dyDescent="0.2">
      <c r="A29" s="306">
        <v>29</v>
      </c>
      <c r="B29" s="307" t="s">
        <v>246</v>
      </c>
      <c r="C29" s="308"/>
      <c r="D29" s="113">
        <v>2.9575892857142856</v>
      </c>
      <c r="E29" s="115">
        <v>371</v>
      </c>
      <c r="F29" s="114">
        <v>390</v>
      </c>
      <c r="G29" s="114">
        <v>396</v>
      </c>
      <c r="H29" s="114">
        <v>403</v>
      </c>
      <c r="I29" s="140">
        <v>418</v>
      </c>
      <c r="J29" s="115">
        <v>-47</v>
      </c>
      <c r="K29" s="116">
        <v>-11.244019138755981</v>
      </c>
    </row>
    <row r="30" spans="1:11" ht="14.1" customHeight="1" x14ac:dyDescent="0.2">
      <c r="A30" s="306" t="s">
        <v>247</v>
      </c>
      <c r="B30" s="307" t="s">
        <v>248</v>
      </c>
      <c r="C30" s="308"/>
      <c r="D30" s="113">
        <v>0.48628826530612246</v>
      </c>
      <c r="E30" s="115">
        <v>61</v>
      </c>
      <c r="F30" s="114">
        <v>51</v>
      </c>
      <c r="G30" s="114">
        <v>50</v>
      </c>
      <c r="H30" s="114">
        <v>57</v>
      </c>
      <c r="I30" s="140">
        <v>67</v>
      </c>
      <c r="J30" s="115">
        <v>-6</v>
      </c>
      <c r="K30" s="116">
        <v>-8.9552238805970141</v>
      </c>
    </row>
    <row r="31" spans="1:11" ht="14.1" customHeight="1" x14ac:dyDescent="0.2">
      <c r="A31" s="306" t="s">
        <v>249</v>
      </c>
      <c r="B31" s="307" t="s">
        <v>250</v>
      </c>
      <c r="C31" s="308"/>
      <c r="D31" s="113">
        <v>2.4473852040816326</v>
      </c>
      <c r="E31" s="115">
        <v>307</v>
      </c>
      <c r="F31" s="114">
        <v>336</v>
      </c>
      <c r="G31" s="114">
        <v>343</v>
      </c>
      <c r="H31" s="114">
        <v>343</v>
      </c>
      <c r="I31" s="140">
        <v>346</v>
      </c>
      <c r="J31" s="115">
        <v>-39</v>
      </c>
      <c r="K31" s="116">
        <v>-11.271676300578035</v>
      </c>
    </row>
    <row r="32" spans="1:11" ht="14.1" customHeight="1" x14ac:dyDescent="0.2">
      <c r="A32" s="306">
        <v>31</v>
      </c>
      <c r="B32" s="307" t="s">
        <v>251</v>
      </c>
      <c r="C32" s="308"/>
      <c r="D32" s="113">
        <v>0.33482142857142855</v>
      </c>
      <c r="E32" s="115">
        <v>42</v>
      </c>
      <c r="F32" s="114">
        <v>40</v>
      </c>
      <c r="G32" s="114">
        <v>38</v>
      </c>
      <c r="H32" s="114">
        <v>39</v>
      </c>
      <c r="I32" s="140">
        <v>33</v>
      </c>
      <c r="J32" s="115">
        <v>9</v>
      </c>
      <c r="K32" s="116">
        <v>27.272727272727273</v>
      </c>
    </row>
    <row r="33" spans="1:11" ht="14.1" customHeight="1" x14ac:dyDescent="0.2">
      <c r="A33" s="306">
        <v>32</v>
      </c>
      <c r="B33" s="307" t="s">
        <v>252</v>
      </c>
      <c r="C33" s="308"/>
      <c r="D33" s="113">
        <v>1.6262755102040816</v>
      </c>
      <c r="E33" s="115">
        <v>204</v>
      </c>
      <c r="F33" s="114">
        <v>198</v>
      </c>
      <c r="G33" s="114">
        <v>198</v>
      </c>
      <c r="H33" s="114">
        <v>203</v>
      </c>
      <c r="I33" s="140">
        <v>207</v>
      </c>
      <c r="J33" s="115">
        <v>-3</v>
      </c>
      <c r="K33" s="116">
        <v>-1.4492753623188406</v>
      </c>
    </row>
    <row r="34" spans="1:11" ht="14.1" customHeight="1" x14ac:dyDescent="0.2">
      <c r="A34" s="306">
        <v>33</v>
      </c>
      <c r="B34" s="307" t="s">
        <v>253</v>
      </c>
      <c r="C34" s="308"/>
      <c r="D34" s="113">
        <v>0.8370535714285714</v>
      </c>
      <c r="E34" s="115">
        <v>105</v>
      </c>
      <c r="F34" s="114">
        <v>102</v>
      </c>
      <c r="G34" s="114">
        <v>100</v>
      </c>
      <c r="H34" s="114">
        <v>94</v>
      </c>
      <c r="I34" s="140">
        <v>93</v>
      </c>
      <c r="J34" s="115">
        <v>12</v>
      </c>
      <c r="K34" s="116">
        <v>12.903225806451612</v>
      </c>
    </row>
    <row r="35" spans="1:11" ht="14.1" customHeight="1" x14ac:dyDescent="0.2">
      <c r="A35" s="306">
        <v>34</v>
      </c>
      <c r="B35" s="307" t="s">
        <v>254</v>
      </c>
      <c r="C35" s="308"/>
      <c r="D35" s="113">
        <v>6.5290178571428568</v>
      </c>
      <c r="E35" s="115">
        <v>819</v>
      </c>
      <c r="F35" s="114">
        <v>845</v>
      </c>
      <c r="G35" s="114">
        <v>847</v>
      </c>
      <c r="H35" s="114">
        <v>834</v>
      </c>
      <c r="I35" s="140">
        <v>826</v>
      </c>
      <c r="J35" s="115">
        <v>-7</v>
      </c>
      <c r="K35" s="116">
        <v>-0.84745762711864403</v>
      </c>
    </row>
    <row r="36" spans="1:11" ht="14.1" customHeight="1" x14ac:dyDescent="0.2">
      <c r="A36" s="306">
        <v>41</v>
      </c>
      <c r="B36" s="307" t="s">
        <v>255</v>
      </c>
      <c r="C36" s="308"/>
      <c r="D36" s="113">
        <v>0.2152423469387755</v>
      </c>
      <c r="E36" s="115">
        <v>27</v>
      </c>
      <c r="F36" s="114">
        <v>25</v>
      </c>
      <c r="G36" s="114">
        <v>26</v>
      </c>
      <c r="H36" s="114">
        <v>22</v>
      </c>
      <c r="I36" s="140">
        <v>26</v>
      </c>
      <c r="J36" s="115">
        <v>1</v>
      </c>
      <c r="K36" s="116">
        <v>3.8461538461538463</v>
      </c>
    </row>
    <row r="37" spans="1:11" ht="14.1" customHeight="1" x14ac:dyDescent="0.2">
      <c r="A37" s="306">
        <v>42</v>
      </c>
      <c r="B37" s="307" t="s">
        <v>256</v>
      </c>
      <c r="C37" s="308"/>
      <c r="D37" s="113">
        <v>3.985969387755102E-2</v>
      </c>
      <c r="E37" s="115">
        <v>5</v>
      </c>
      <c r="F37" s="114">
        <v>5</v>
      </c>
      <c r="G37" s="114" t="s">
        <v>514</v>
      </c>
      <c r="H37" s="114" t="s">
        <v>514</v>
      </c>
      <c r="I37" s="140" t="s">
        <v>514</v>
      </c>
      <c r="J37" s="115" t="s">
        <v>514</v>
      </c>
      <c r="K37" s="116" t="s">
        <v>514</v>
      </c>
    </row>
    <row r="38" spans="1:11" ht="14.1" customHeight="1" x14ac:dyDescent="0.2">
      <c r="A38" s="306">
        <v>43</v>
      </c>
      <c r="B38" s="307" t="s">
        <v>257</v>
      </c>
      <c r="C38" s="308"/>
      <c r="D38" s="113">
        <v>0.37468112244897961</v>
      </c>
      <c r="E38" s="115">
        <v>47</v>
      </c>
      <c r="F38" s="114">
        <v>44</v>
      </c>
      <c r="G38" s="114">
        <v>44</v>
      </c>
      <c r="H38" s="114">
        <v>45</v>
      </c>
      <c r="I38" s="140">
        <v>44</v>
      </c>
      <c r="J38" s="115">
        <v>3</v>
      </c>
      <c r="K38" s="116">
        <v>6.8181818181818183</v>
      </c>
    </row>
    <row r="39" spans="1:11" ht="14.1" customHeight="1" x14ac:dyDescent="0.2">
      <c r="A39" s="306">
        <v>51</v>
      </c>
      <c r="B39" s="307" t="s">
        <v>258</v>
      </c>
      <c r="C39" s="308"/>
      <c r="D39" s="113">
        <v>9.375</v>
      </c>
      <c r="E39" s="115">
        <v>1176</v>
      </c>
      <c r="F39" s="114">
        <v>1170</v>
      </c>
      <c r="G39" s="114">
        <v>1247</v>
      </c>
      <c r="H39" s="114">
        <v>1285</v>
      </c>
      <c r="I39" s="140">
        <v>1354</v>
      </c>
      <c r="J39" s="115">
        <v>-178</v>
      </c>
      <c r="K39" s="116">
        <v>-13.146233382570163</v>
      </c>
    </row>
    <row r="40" spans="1:11" ht="14.1" customHeight="1" x14ac:dyDescent="0.2">
      <c r="A40" s="306" t="s">
        <v>259</v>
      </c>
      <c r="B40" s="307" t="s">
        <v>260</v>
      </c>
      <c r="C40" s="308"/>
      <c r="D40" s="113">
        <v>9.0561224489795915</v>
      </c>
      <c r="E40" s="115">
        <v>1136</v>
      </c>
      <c r="F40" s="114">
        <v>1127</v>
      </c>
      <c r="G40" s="114">
        <v>1203</v>
      </c>
      <c r="H40" s="114">
        <v>1240</v>
      </c>
      <c r="I40" s="140">
        <v>1311</v>
      </c>
      <c r="J40" s="115">
        <v>-175</v>
      </c>
      <c r="K40" s="116">
        <v>-13.348588863463005</v>
      </c>
    </row>
    <row r="41" spans="1:11" ht="14.1" customHeight="1" x14ac:dyDescent="0.2">
      <c r="A41" s="306"/>
      <c r="B41" s="307" t="s">
        <v>261</v>
      </c>
      <c r="C41" s="308"/>
      <c r="D41" s="113">
        <v>2.853954081632653</v>
      </c>
      <c r="E41" s="115">
        <v>358</v>
      </c>
      <c r="F41" s="114">
        <v>354</v>
      </c>
      <c r="G41" s="114">
        <v>373</v>
      </c>
      <c r="H41" s="114">
        <v>411</v>
      </c>
      <c r="I41" s="140">
        <v>371</v>
      </c>
      <c r="J41" s="115">
        <v>-13</v>
      </c>
      <c r="K41" s="116">
        <v>-3.5040431266846359</v>
      </c>
    </row>
    <row r="42" spans="1:11" ht="14.1" customHeight="1" x14ac:dyDescent="0.2">
      <c r="A42" s="306">
        <v>52</v>
      </c>
      <c r="B42" s="307" t="s">
        <v>262</v>
      </c>
      <c r="C42" s="308"/>
      <c r="D42" s="113">
        <v>4.9346301020408161</v>
      </c>
      <c r="E42" s="115">
        <v>619</v>
      </c>
      <c r="F42" s="114">
        <v>638</v>
      </c>
      <c r="G42" s="114">
        <v>657</v>
      </c>
      <c r="H42" s="114">
        <v>631</v>
      </c>
      <c r="I42" s="140">
        <v>598</v>
      </c>
      <c r="J42" s="115">
        <v>21</v>
      </c>
      <c r="K42" s="116">
        <v>3.511705685618729</v>
      </c>
    </row>
    <row r="43" spans="1:11" ht="14.1" customHeight="1" x14ac:dyDescent="0.2">
      <c r="A43" s="306" t="s">
        <v>263</v>
      </c>
      <c r="B43" s="307" t="s">
        <v>264</v>
      </c>
      <c r="C43" s="308"/>
      <c r="D43" s="113">
        <v>4.6556122448979593</v>
      </c>
      <c r="E43" s="115">
        <v>584</v>
      </c>
      <c r="F43" s="114">
        <v>592</v>
      </c>
      <c r="G43" s="114">
        <v>615</v>
      </c>
      <c r="H43" s="114">
        <v>591</v>
      </c>
      <c r="I43" s="140">
        <v>572</v>
      </c>
      <c r="J43" s="115">
        <v>12</v>
      </c>
      <c r="K43" s="116">
        <v>2.0979020979020979</v>
      </c>
    </row>
    <row r="44" spans="1:11" ht="14.1" customHeight="1" x14ac:dyDescent="0.2">
      <c r="A44" s="306">
        <v>53</v>
      </c>
      <c r="B44" s="307" t="s">
        <v>265</v>
      </c>
      <c r="C44" s="308"/>
      <c r="D44" s="113">
        <v>1.4349489795918366</v>
      </c>
      <c r="E44" s="115">
        <v>180</v>
      </c>
      <c r="F44" s="114">
        <v>192</v>
      </c>
      <c r="G44" s="114">
        <v>202</v>
      </c>
      <c r="H44" s="114">
        <v>210</v>
      </c>
      <c r="I44" s="140">
        <v>188</v>
      </c>
      <c r="J44" s="115">
        <v>-8</v>
      </c>
      <c r="K44" s="116">
        <v>-4.2553191489361701</v>
      </c>
    </row>
    <row r="45" spans="1:11" ht="14.1" customHeight="1" x14ac:dyDescent="0.2">
      <c r="A45" s="306" t="s">
        <v>266</v>
      </c>
      <c r="B45" s="307" t="s">
        <v>267</v>
      </c>
      <c r="C45" s="308"/>
      <c r="D45" s="113">
        <v>1.3392857142857142</v>
      </c>
      <c r="E45" s="115">
        <v>168</v>
      </c>
      <c r="F45" s="114">
        <v>184</v>
      </c>
      <c r="G45" s="114">
        <v>190</v>
      </c>
      <c r="H45" s="114">
        <v>193</v>
      </c>
      <c r="I45" s="140">
        <v>171</v>
      </c>
      <c r="J45" s="115">
        <v>-3</v>
      </c>
      <c r="K45" s="116">
        <v>-1.7543859649122806</v>
      </c>
    </row>
    <row r="46" spans="1:11" ht="14.1" customHeight="1" x14ac:dyDescent="0.2">
      <c r="A46" s="306">
        <v>54</v>
      </c>
      <c r="B46" s="307" t="s">
        <v>268</v>
      </c>
      <c r="C46" s="308"/>
      <c r="D46" s="113">
        <v>10.738201530612244</v>
      </c>
      <c r="E46" s="115">
        <v>1347</v>
      </c>
      <c r="F46" s="114">
        <v>1382</v>
      </c>
      <c r="G46" s="114">
        <v>1404</v>
      </c>
      <c r="H46" s="114">
        <v>1412</v>
      </c>
      <c r="I46" s="140">
        <v>1416</v>
      </c>
      <c r="J46" s="115">
        <v>-69</v>
      </c>
      <c r="K46" s="116">
        <v>-4.8728813559322033</v>
      </c>
    </row>
    <row r="47" spans="1:11" ht="14.1" customHeight="1" x14ac:dyDescent="0.2">
      <c r="A47" s="306">
        <v>61</v>
      </c>
      <c r="B47" s="307" t="s">
        <v>269</v>
      </c>
      <c r="C47" s="308"/>
      <c r="D47" s="113">
        <v>0.6696428571428571</v>
      </c>
      <c r="E47" s="115">
        <v>84</v>
      </c>
      <c r="F47" s="114">
        <v>100</v>
      </c>
      <c r="G47" s="114">
        <v>101</v>
      </c>
      <c r="H47" s="114">
        <v>100</v>
      </c>
      <c r="I47" s="140">
        <v>94</v>
      </c>
      <c r="J47" s="115">
        <v>-10</v>
      </c>
      <c r="K47" s="116">
        <v>-10.638297872340425</v>
      </c>
    </row>
    <row r="48" spans="1:11" ht="14.1" customHeight="1" x14ac:dyDescent="0.2">
      <c r="A48" s="306">
        <v>62</v>
      </c>
      <c r="B48" s="307" t="s">
        <v>270</v>
      </c>
      <c r="C48" s="308"/>
      <c r="D48" s="113">
        <v>10.618622448979592</v>
      </c>
      <c r="E48" s="115">
        <v>1332</v>
      </c>
      <c r="F48" s="114">
        <v>1349</v>
      </c>
      <c r="G48" s="114">
        <v>1347</v>
      </c>
      <c r="H48" s="114">
        <v>1434</v>
      </c>
      <c r="I48" s="140">
        <v>1320</v>
      </c>
      <c r="J48" s="115">
        <v>12</v>
      </c>
      <c r="K48" s="116">
        <v>0.90909090909090906</v>
      </c>
    </row>
    <row r="49" spans="1:11" ht="14.1" customHeight="1" x14ac:dyDescent="0.2">
      <c r="A49" s="306">
        <v>63</v>
      </c>
      <c r="B49" s="307" t="s">
        <v>271</v>
      </c>
      <c r="C49" s="308"/>
      <c r="D49" s="113">
        <v>8.5140306122448983</v>
      </c>
      <c r="E49" s="115">
        <v>1068</v>
      </c>
      <c r="F49" s="114">
        <v>1194</v>
      </c>
      <c r="G49" s="114">
        <v>1296</v>
      </c>
      <c r="H49" s="114">
        <v>1334</v>
      </c>
      <c r="I49" s="140">
        <v>1184</v>
      </c>
      <c r="J49" s="115">
        <v>-116</v>
      </c>
      <c r="K49" s="116">
        <v>-9.7972972972972965</v>
      </c>
    </row>
    <row r="50" spans="1:11" ht="14.1" customHeight="1" x14ac:dyDescent="0.2">
      <c r="A50" s="306" t="s">
        <v>272</v>
      </c>
      <c r="B50" s="307" t="s">
        <v>273</v>
      </c>
      <c r="C50" s="308"/>
      <c r="D50" s="113">
        <v>0.70950255102040816</v>
      </c>
      <c r="E50" s="115">
        <v>89</v>
      </c>
      <c r="F50" s="114">
        <v>95</v>
      </c>
      <c r="G50" s="114">
        <v>107</v>
      </c>
      <c r="H50" s="114">
        <v>105</v>
      </c>
      <c r="I50" s="140">
        <v>80</v>
      </c>
      <c r="J50" s="115">
        <v>9</v>
      </c>
      <c r="K50" s="116">
        <v>11.25</v>
      </c>
    </row>
    <row r="51" spans="1:11" ht="14.1" customHeight="1" x14ac:dyDescent="0.2">
      <c r="A51" s="306" t="s">
        <v>274</v>
      </c>
      <c r="B51" s="307" t="s">
        <v>275</v>
      </c>
      <c r="C51" s="308"/>
      <c r="D51" s="113">
        <v>7.2385204081632653</v>
      </c>
      <c r="E51" s="115">
        <v>908</v>
      </c>
      <c r="F51" s="114">
        <v>1024</v>
      </c>
      <c r="G51" s="114">
        <v>1102</v>
      </c>
      <c r="H51" s="114">
        <v>1147</v>
      </c>
      <c r="I51" s="140">
        <v>1029</v>
      </c>
      <c r="J51" s="115">
        <v>-121</v>
      </c>
      <c r="K51" s="116">
        <v>-11.758989310009719</v>
      </c>
    </row>
    <row r="52" spans="1:11" ht="14.1" customHeight="1" x14ac:dyDescent="0.2">
      <c r="A52" s="306">
        <v>71</v>
      </c>
      <c r="B52" s="307" t="s">
        <v>276</v>
      </c>
      <c r="C52" s="308"/>
      <c r="D52" s="113">
        <v>14.325573979591837</v>
      </c>
      <c r="E52" s="115">
        <v>1797</v>
      </c>
      <c r="F52" s="114">
        <v>1825</v>
      </c>
      <c r="G52" s="114">
        <v>1844</v>
      </c>
      <c r="H52" s="114">
        <v>1846</v>
      </c>
      <c r="I52" s="140">
        <v>1846</v>
      </c>
      <c r="J52" s="115">
        <v>-49</v>
      </c>
      <c r="K52" s="116">
        <v>-2.6543878656554711</v>
      </c>
    </row>
    <row r="53" spans="1:11" ht="14.1" customHeight="1" x14ac:dyDescent="0.2">
      <c r="A53" s="306" t="s">
        <v>277</v>
      </c>
      <c r="B53" s="307" t="s">
        <v>278</v>
      </c>
      <c r="C53" s="308"/>
      <c r="D53" s="113">
        <v>1.7059948979591837</v>
      </c>
      <c r="E53" s="115">
        <v>214</v>
      </c>
      <c r="F53" s="114">
        <v>230</v>
      </c>
      <c r="G53" s="114">
        <v>231</v>
      </c>
      <c r="H53" s="114">
        <v>218</v>
      </c>
      <c r="I53" s="140">
        <v>210</v>
      </c>
      <c r="J53" s="115">
        <v>4</v>
      </c>
      <c r="K53" s="116">
        <v>1.9047619047619047</v>
      </c>
    </row>
    <row r="54" spans="1:11" ht="14.1" customHeight="1" x14ac:dyDescent="0.2">
      <c r="A54" s="306" t="s">
        <v>279</v>
      </c>
      <c r="B54" s="307" t="s">
        <v>280</v>
      </c>
      <c r="C54" s="308"/>
      <c r="D54" s="113">
        <v>11.965880102040817</v>
      </c>
      <c r="E54" s="115">
        <v>1501</v>
      </c>
      <c r="F54" s="114">
        <v>1512</v>
      </c>
      <c r="G54" s="114">
        <v>1527</v>
      </c>
      <c r="H54" s="114">
        <v>1541</v>
      </c>
      <c r="I54" s="140">
        <v>1549</v>
      </c>
      <c r="J54" s="115">
        <v>-48</v>
      </c>
      <c r="K54" s="116">
        <v>-3.0987734021949644</v>
      </c>
    </row>
    <row r="55" spans="1:11" ht="14.1" customHeight="1" x14ac:dyDescent="0.2">
      <c r="A55" s="306">
        <v>72</v>
      </c>
      <c r="B55" s="307" t="s">
        <v>281</v>
      </c>
      <c r="C55" s="308"/>
      <c r="D55" s="113">
        <v>1.721938775510204</v>
      </c>
      <c r="E55" s="115">
        <v>216</v>
      </c>
      <c r="F55" s="114">
        <v>223</v>
      </c>
      <c r="G55" s="114">
        <v>217</v>
      </c>
      <c r="H55" s="114">
        <v>222</v>
      </c>
      <c r="I55" s="140">
        <v>220</v>
      </c>
      <c r="J55" s="115">
        <v>-4</v>
      </c>
      <c r="K55" s="116">
        <v>-1.8181818181818181</v>
      </c>
    </row>
    <row r="56" spans="1:11" ht="14.1" customHeight="1" x14ac:dyDescent="0.2">
      <c r="A56" s="306" t="s">
        <v>282</v>
      </c>
      <c r="B56" s="307" t="s">
        <v>283</v>
      </c>
      <c r="C56" s="308"/>
      <c r="D56" s="113">
        <v>0.1753826530612245</v>
      </c>
      <c r="E56" s="115">
        <v>22</v>
      </c>
      <c r="F56" s="114">
        <v>22</v>
      </c>
      <c r="G56" s="114">
        <v>23</v>
      </c>
      <c r="H56" s="114">
        <v>29</v>
      </c>
      <c r="I56" s="140">
        <v>27</v>
      </c>
      <c r="J56" s="115">
        <v>-5</v>
      </c>
      <c r="K56" s="116">
        <v>-18.518518518518519</v>
      </c>
    </row>
    <row r="57" spans="1:11" ht="14.1" customHeight="1" x14ac:dyDescent="0.2">
      <c r="A57" s="306" t="s">
        <v>284</v>
      </c>
      <c r="B57" s="307" t="s">
        <v>285</v>
      </c>
      <c r="C57" s="308"/>
      <c r="D57" s="113">
        <v>1.3233418367346939</v>
      </c>
      <c r="E57" s="115">
        <v>166</v>
      </c>
      <c r="F57" s="114">
        <v>173</v>
      </c>
      <c r="G57" s="114">
        <v>169</v>
      </c>
      <c r="H57" s="114">
        <v>170</v>
      </c>
      <c r="I57" s="140">
        <v>166</v>
      </c>
      <c r="J57" s="115">
        <v>0</v>
      </c>
      <c r="K57" s="116">
        <v>0</v>
      </c>
    </row>
    <row r="58" spans="1:11" ht="14.1" customHeight="1" x14ac:dyDescent="0.2">
      <c r="A58" s="306">
        <v>73</v>
      </c>
      <c r="B58" s="307" t="s">
        <v>286</v>
      </c>
      <c r="C58" s="308"/>
      <c r="D58" s="113">
        <v>0.75733418367346939</v>
      </c>
      <c r="E58" s="115">
        <v>95</v>
      </c>
      <c r="F58" s="114">
        <v>101</v>
      </c>
      <c r="G58" s="114">
        <v>100</v>
      </c>
      <c r="H58" s="114">
        <v>98</v>
      </c>
      <c r="I58" s="140">
        <v>104</v>
      </c>
      <c r="J58" s="115">
        <v>-9</v>
      </c>
      <c r="K58" s="116">
        <v>-8.6538461538461533</v>
      </c>
    </row>
    <row r="59" spans="1:11" ht="14.1" customHeight="1" x14ac:dyDescent="0.2">
      <c r="A59" s="306" t="s">
        <v>287</v>
      </c>
      <c r="B59" s="307" t="s">
        <v>288</v>
      </c>
      <c r="C59" s="308"/>
      <c r="D59" s="113">
        <v>0.62181122448979587</v>
      </c>
      <c r="E59" s="115">
        <v>78</v>
      </c>
      <c r="F59" s="114">
        <v>80</v>
      </c>
      <c r="G59" s="114">
        <v>81</v>
      </c>
      <c r="H59" s="114">
        <v>77</v>
      </c>
      <c r="I59" s="140">
        <v>82</v>
      </c>
      <c r="J59" s="115">
        <v>-4</v>
      </c>
      <c r="K59" s="116">
        <v>-4.8780487804878048</v>
      </c>
    </row>
    <row r="60" spans="1:11" ht="14.1" customHeight="1" x14ac:dyDescent="0.2">
      <c r="A60" s="306">
        <v>81</v>
      </c>
      <c r="B60" s="307" t="s">
        <v>289</v>
      </c>
      <c r="C60" s="308"/>
      <c r="D60" s="113">
        <v>3.9939413265306123</v>
      </c>
      <c r="E60" s="115">
        <v>501</v>
      </c>
      <c r="F60" s="114">
        <v>503</v>
      </c>
      <c r="G60" s="114">
        <v>518</v>
      </c>
      <c r="H60" s="114">
        <v>512</v>
      </c>
      <c r="I60" s="140">
        <v>507</v>
      </c>
      <c r="J60" s="115">
        <v>-6</v>
      </c>
      <c r="K60" s="116">
        <v>-1.1834319526627219</v>
      </c>
    </row>
    <row r="61" spans="1:11" ht="14.1" customHeight="1" x14ac:dyDescent="0.2">
      <c r="A61" s="306" t="s">
        <v>290</v>
      </c>
      <c r="B61" s="307" t="s">
        <v>291</v>
      </c>
      <c r="C61" s="308"/>
      <c r="D61" s="113">
        <v>0.90880102040816324</v>
      </c>
      <c r="E61" s="115">
        <v>114</v>
      </c>
      <c r="F61" s="114">
        <v>115</v>
      </c>
      <c r="G61" s="114">
        <v>122</v>
      </c>
      <c r="H61" s="114">
        <v>128</v>
      </c>
      <c r="I61" s="140">
        <v>138</v>
      </c>
      <c r="J61" s="115">
        <v>-24</v>
      </c>
      <c r="K61" s="116">
        <v>-17.391304347826086</v>
      </c>
    </row>
    <row r="62" spans="1:11" ht="14.1" customHeight="1" x14ac:dyDescent="0.2">
      <c r="A62" s="306" t="s">
        <v>292</v>
      </c>
      <c r="B62" s="307" t="s">
        <v>293</v>
      </c>
      <c r="C62" s="308"/>
      <c r="D62" s="113">
        <v>2.0408163265306123</v>
      </c>
      <c r="E62" s="115">
        <v>256</v>
      </c>
      <c r="F62" s="114">
        <v>252</v>
      </c>
      <c r="G62" s="114">
        <v>263</v>
      </c>
      <c r="H62" s="114">
        <v>245</v>
      </c>
      <c r="I62" s="140">
        <v>236</v>
      </c>
      <c r="J62" s="115">
        <v>20</v>
      </c>
      <c r="K62" s="116">
        <v>8.4745762711864412</v>
      </c>
    </row>
    <row r="63" spans="1:11" ht="14.1" customHeight="1" x14ac:dyDescent="0.2">
      <c r="A63" s="306"/>
      <c r="B63" s="307" t="s">
        <v>294</v>
      </c>
      <c r="C63" s="308"/>
      <c r="D63" s="113">
        <v>1.9371811224489797</v>
      </c>
      <c r="E63" s="115">
        <v>243</v>
      </c>
      <c r="F63" s="114">
        <v>237</v>
      </c>
      <c r="G63" s="114">
        <v>248</v>
      </c>
      <c r="H63" s="114">
        <v>228</v>
      </c>
      <c r="I63" s="140">
        <v>222</v>
      </c>
      <c r="J63" s="115">
        <v>21</v>
      </c>
      <c r="K63" s="116">
        <v>9.4594594594594597</v>
      </c>
    </row>
    <row r="64" spans="1:11" ht="14.1" customHeight="1" x14ac:dyDescent="0.2">
      <c r="A64" s="306" t="s">
        <v>295</v>
      </c>
      <c r="B64" s="307" t="s">
        <v>296</v>
      </c>
      <c r="C64" s="308"/>
      <c r="D64" s="113">
        <v>0.10363520408163265</v>
      </c>
      <c r="E64" s="115">
        <v>13</v>
      </c>
      <c r="F64" s="114">
        <v>14</v>
      </c>
      <c r="G64" s="114">
        <v>13</v>
      </c>
      <c r="H64" s="114">
        <v>14</v>
      </c>
      <c r="I64" s="140">
        <v>15</v>
      </c>
      <c r="J64" s="115">
        <v>-2</v>
      </c>
      <c r="K64" s="116">
        <v>-13.333333333333334</v>
      </c>
    </row>
    <row r="65" spans="1:11" ht="14.1" customHeight="1" x14ac:dyDescent="0.2">
      <c r="A65" s="306" t="s">
        <v>297</v>
      </c>
      <c r="B65" s="307" t="s">
        <v>298</v>
      </c>
      <c r="C65" s="308"/>
      <c r="D65" s="113">
        <v>0.60586734693877553</v>
      </c>
      <c r="E65" s="115">
        <v>76</v>
      </c>
      <c r="F65" s="114">
        <v>79</v>
      </c>
      <c r="G65" s="114">
        <v>77</v>
      </c>
      <c r="H65" s="114">
        <v>78</v>
      </c>
      <c r="I65" s="140">
        <v>72</v>
      </c>
      <c r="J65" s="115">
        <v>4</v>
      </c>
      <c r="K65" s="116">
        <v>5.5555555555555554</v>
      </c>
    </row>
    <row r="66" spans="1:11" ht="14.1" customHeight="1" x14ac:dyDescent="0.2">
      <c r="A66" s="306">
        <v>82</v>
      </c>
      <c r="B66" s="307" t="s">
        <v>299</v>
      </c>
      <c r="C66" s="308"/>
      <c r="D66" s="113">
        <v>2.1285076530612246</v>
      </c>
      <c r="E66" s="115">
        <v>267</v>
      </c>
      <c r="F66" s="114">
        <v>286</v>
      </c>
      <c r="G66" s="114">
        <v>280</v>
      </c>
      <c r="H66" s="114">
        <v>286</v>
      </c>
      <c r="I66" s="140">
        <v>285</v>
      </c>
      <c r="J66" s="115">
        <v>-18</v>
      </c>
      <c r="K66" s="116">
        <v>-6.3157894736842106</v>
      </c>
    </row>
    <row r="67" spans="1:11" ht="14.1" customHeight="1" x14ac:dyDescent="0.2">
      <c r="A67" s="306" t="s">
        <v>300</v>
      </c>
      <c r="B67" s="307" t="s">
        <v>301</v>
      </c>
      <c r="C67" s="308"/>
      <c r="D67" s="113">
        <v>0.95663265306122447</v>
      </c>
      <c r="E67" s="115">
        <v>120</v>
      </c>
      <c r="F67" s="114">
        <v>124</v>
      </c>
      <c r="G67" s="114">
        <v>125</v>
      </c>
      <c r="H67" s="114">
        <v>121</v>
      </c>
      <c r="I67" s="140">
        <v>115</v>
      </c>
      <c r="J67" s="115">
        <v>5</v>
      </c>
      <c r="K67" s="116">
        <v>4.3478260869565215</v>
      </c>
    </row>
    <row r="68" spans="1:11" ht="14.1" customHeight="1" x14ac:dyDescent="0.2">
      <c r="A68" s="306" t="s">
        <v>302</v>
      </c>
      <c r="B68" s="307" t="s">
        <v>303</v>
      </c>
      <c r="C68" s="308"/>
      <c r="D68" s="113">
        <v>0.38265306122448978</v>
      </c>
      <c r="E68" s="115">
        <v>48</v>
      </c>
      <c r="F68" s="114">
        <v>54</v>
      </c>
      <c r="G68" s="114">
        <v>55</v>
      </c>
      <c r="H68" s="114">
        <v>65</v>
      </c>
      <c r="I68" s="140">
        <v>68</v>
      </c>
      <c r="J68" s="115">
        <v>-20</v>
      </c>
      <c r="K68" s="116">
        <v>-29.411764705882351</v>
      </c>
    </row>
    <row r="69" spans="1:11" ht="14.1" customHeight="1" x14ac:dyDescent="0.2">
      <c r="A69" s="306">
        <v>83</v>
      </c>
      <c r="B69" s="307" t="s">
        <v>304</v>
      </c>
      <c r="C69" s="308"/>
      <c r="D69" s="113">
        <v>2.7582908163265305</v>
      </c>
      <c r="E69" s="115">
        <v>346</v>
      </c>
      <c r="F69" s="114">
        <v>348</v>
      </c>
      <c r="G69" s="114">
        <v>333</v>
      </c>
      <c r="H69" s="114">
        <v>317</v>
      </c>
      <c r="I69" s="140">
        <v>323</v>
      </c>
      <c r="J69" s="115">
        <v>23</v>
      </c>
      <c r="K69" s="116">
        <v>7.1207430340557272</v>
      </c>
    </row>
    <row r="70" spans="1:11" ht="14.1" customHeight="1" x14ac:dyDescent="0.2">
      <c r="A70" s="306" t="s">
        <v>305</v>
      </c>
      <c r="B70" s="307" t="s">
        <v>306</v>
      </c>
      <c r="C70" s="308"/>
      <c r="D70" s="113">
        <v>1.9212372448979591</v>
      </c>
      <c r="E70" s="115">
        <v>241</v>
      </c>
      <c r="F70" s="114">
        <v>247</v>
      </c>
      <c r="G70" s="114">
        <v>238</v>
      </c>
      <c r="H70" s="114">
        <v>231</v>
      </c>
      <c r="I70" s="140">
        <v>226</v>
      </c>
      <c r="J70" s="115">
        <v>15</v>
      </c>
      <c r="K70" s="116">
        <v>6.6371681415929205</v>
      </c>
    </row>
    <row r="71" spans="1:11" ht="14.1" customHeight="1" x14ac:dyDescent="0.2">
      <c r="A71" s="306"/>
      <c r="B71" s="307" t="s">
        <v>307</v>
      </c>
      <c r="C71" s="308"/>
      <c r="D71" s="113">
        <v>1.012436224489796</v>
      </c>
      <c r="E71" s="115">
        <v>127</v>
      </c>
      <c r="F71" s="114">
        <v>136</v>
      </c>
      <c r="G71" s="114">
        <v>138</v>
      </c>
      <c r="H71" s="114">
        <v>129</v>
      </c>
      <c r="I71" s="140">
        <v>127</v>
      </c>
      <c r="J71" s="115">
        <v>0</v>
      </c>
      <c r="K71" s="116">
        <v>0</v>
      </c>
    </row>
    <row r="72" spans="1:11" ht="14.1" customHeight="1" x14ac:dyDescent="0.2">
      <c r="A72" s="306">
        <v>84</v>
      </c>
      <c r="B72" s="307" t="s">
        <v>308</v>
      </c>
      <c r="C72" s="308"/>
      <c r="D72" s="113">
        <v>2.0966198979591835</v>
      </c>
      <c r="E72" s="115">
        <v>263</v>
      </c>
      <c r="F72" s="114">
        <v>280</v>
      </c>
      <c r="G72" s="114">
        <v>249</v>
      </c>
      <c r="H72" s="114">
        <v>297</v>
      </c>
      <c r="I72" s="140">
        <v>254</v>
      </c>
      <c r="J72" s="115">
        <v>9</v>
      </c>
      <c r="K72" s="116">
        <v>3.5433070866141732</v>
      </c>
    </row>
    <row r="73" spans="1:11" ht="14.1" customHeight="1" x14ac:dyDescent="0.2">
      <c r="A73" s="306" t="s">
        <v>309</v>
      </c>
      <c r="B73" s="307" t="s">
        <v>310</v>
      </c>
      <c r="C73" s="308"/>
      <c r="D73" s="113">
        <v>0.14349489795918369</v>
      </c>
      <c r="E73" s="115">
        <v>18</v>
      </c>
      <c r="F73" s="114">
        <v>17</v>
      </c>
      <c r="G73" s="114">
        <v>15</v>
      </c>
      <c r="H73" s="114">
        <v>19</v>
      </c>
      <c r="I73" s="140">
        <v>21</v>
      </c>
      <c r="J73" s="115">
        <v>-3</v>
      </c>
      <c r="K73" s="116">
        <v>-14.285714285714286</v>
      </c>
    </row>
    <row r="74" spans="1:11" ht="14.1" customHeight="1" x14ac:dyDescent="0.2">
      <c r="A74" s="306" t="s">
        <v>311</v>
      </c>
      <c r="B74" s="307" t="s">
        <v>312</v>
      </c>
      <c r="C74" s="308"/>
      <c r="D74" s="113">
        <v>7.1747448979591844E-2</v>
      </c>
      <c r="E74" s="115">
        <v>9</v>
      </c>
      <c r="F74" s="114">
        <v>9</v>
      </c>
      <c r="G74" s="114">
        <v>6</v>
      </c>
      <c r="H74" s="114">
        <v>8</v>
      </c>
      <c r="I74" s="140">
        <v>8</v>
      </c>
      <c r="J74" s="115">
        <v>1</v>
      </c>
      <c r="K74" s="116">
        <v>12.5</v>
      </c>
    </row>
    <row r="75" spans="1:11" ht="14.1" customHeight="1" x14ac:dyDescent="0.2">
      <c r="A75" s="306" t="s">
        <v>313</v>
      </c>
      <c r="B75" s="307" t="s">
        <v>314</v>
      </c>
      <c r="C75" s="308"/>
      <c r="D75" s="113">
        <v>0.76530612244897955</v>
      </c>
      <c r="E75" s="115">
        <v>96</v>
      </c>
      <c r="F75" s="114">
        <v>113</v>
      </c>
      <c r="G75" s="114">
        <v>82</v>
      </c>
      <c r="H75" s="114">
        <v>128</v>
      </c>
      <c r="I75" s="140">
        <v>99</v>
      </c>
      <c r="J75" s="115">
        <v>-3</v>
      </c>
      <c r="K75" s="116">
        <v>-3.0303030303030303</v>
      </c>
    </row>
    <row r="76" spans="1:11" ht="14.1" customHeight="1" x14ac:dyDescent="0.2">
      <c r="A76" s="306">
        <v>91</v>
      </c>
      <c r="B76" s="307" t="s">
        <v>315</v>
      </c>
      <c r="C76" s="308"/>
      <c r="D76" s="113">
        <v>7.1747448979591844E-2</v>
      </c>
      <c r="E76" s="115">
        <v>9</v>
      </c>
      <c r="F76" s="114">
        <v>10</v>
      </c>
      <c r="G76" s="114">
        <v>8</v>
      </c>
      <c r="H76" s="114">
        <v>8</v>
      </c>
      <c r="I76" s="140">
        <v>9</v>
      </c>
      <c r="J76" s="115">
        <v>0</v>
      </c>
      <c r="K76" s="116">
        <v>0</v>
      </c>
    </row>
    <row r="77" spans="1:11" ht="14.1" customHeight="1" x14ac:dyDescent="0.2">
      <c r="A77" s="306">
        <v>92</v>
      </c>
      <c r="B77" s="307" t="s">
        <v>316</v>
      </c>
      <c r="C77" s="308"/>
      <c r="D77" s="113">
        <v>0.25510204081632654</v>
      </c>
      <c r="E77" s="115">
        <v>32</v>
      </c>
      <c r="F77" s="114">
        <v>38</v>
      </c>
      <c r="G77" s="114">
        <v>46</v>
      </c>
      <c r="H77" s="114">
        <v>47</v>
      </c>
      <c r="I77" s="140">
        <v>42</v>
      </c>
      <c r="J77" s="115">
        <v>-10</v>
      </c>
      <c r="K77" s="116">
        <v>-23.80952380952381</v>
      </c>
    </row>
    <row r="78" spans="1:11" ht="14.1" customHeight="1" x14ac:dyDescent="0.2">
      <c r="A78" s="306">
        <v>93</v>
      </c>
      <c r="B78" s="307" t="s">
        <v>317</v>
      </c>
      <c r="C78" s="308"/>
      <c r="D78" s="113">
        <v>0.14349489795918369</v>
      </c>
      <c r="E78" s="115">
        <v>18</v>
      </c>
      <c r="F78" s="114">
        <v>15</v>
      </c>
      <c r="G78" s="114">
        <v>17</v>
      </c>
      <c r="H78" s="114">
        <v>18</v>
      </c>
      <c r="I78" s="140">
        <v>15</v>
      </c>
      <c r="J78" s="115">
        <v>3</v>
      </c>
      <c r="K78" s="116">
        <v>20</v>
      </c>
    </row>
    <row r="79" spans="1:11" ht="14.1" customHeight="1" x14ac:dyDescent="0.2">
      <c r="A79" s="306">
        <v>94</v>
      </c>
      <c r="B79" s="307" t="s">
        <v>318</v>
      </c>
      <c r="C79" s="308"/>
      <c r="D79" s="113">
        <v>0.24713010204081631</v>
      </c>
      <c r="E79" s="115">
        <v>31</v>
      </c>
      <c r="F79" s="114">
        <v>36</v>
      </c>
      <c r="G79" s="114">
        <v>40</v>
      </c>
      <c r="H79" s="114">
        <v>38</v>
      </c>
      <c r="I79" s="140">
        <v>36</v>
      </c>
      <c r="J79" s="115">
        <v>-5</v>
      </c>
      <c r="K79" s="116">
        <v>-13.888888888888889</v>
      </c>
    </row>
    <row r="80" spans="1:11" ht="14.1" customHeight="1" x14ac:dyDescent="0.2">
      <c r="A80" s="306" t="s">
        <v>319</v>
      </c>
      <c r="B80" s="307" t="s">
        <v>320</v>
      </c>
      <c r="C80" s="308"/>
      <c r="D80" s="113">
        <v>0</v>
      </c>
      <c r="E80" s="115">
        <v>0</v>
      </c>
      <c r="F80" s="114">
        <v>0</v>
      </c>
      <c r="G80" s="114" t="s">
        <v>514</v>
      </c>
      <c r="H80" s="114" t="s">
        <v>514</v>
      </c>
      <c r="I80" s="140" t="s">
        <v>514</v>
      </c>
      <c r="J80" s="115" t="s">
        <v>514</v>
      </c>
      <c r="K80" s="116" t="s">
        <v>514</v>
      </c>
    </row>
    <row r="81" spans="1:11" ht="14.1" customHeight="1" x14ac:dyDescent="0.2">
      <c r="A81" s="310" t="s">
        <v>321</v>
      </c>
      <c r="B81" s="311" t="s">
        <v>334</v>
      </c>
      <c r="C81" s="312"/>
      <c r="D81" s="125">
        <v>3.3322704081632653</v>
      </c>
      <c r="E81" s="143">
        <v>418</v>
      </c>
      <c r="F81" s="144">
        <v>456</v>
      </c>
      <c r="G81" s="144">
        <v>460</v>
      </c>
      <c r="H81" s="144">
        <v>467</v>
      </c>
      <c r="I81" s="145">
        <v>450</v>
      </c>
      <c r="J81" s="143">
        <v>-32</v>
      </c>
      <c r="K81" s="146">
        <v>-7.1111111111111107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6855</v>
      </c>
      <c r="G12" s="536">
        <v>5328</v>
      </c>
      <c r="H12" s="536">
        <v>7421</v>
      </c>
      <c r="I12" s="536">
        <v>6545</v>
      </c>
      <c r="J12" s="537">
        <v>6862</v>
      </c>
      <c r="K12" s="538">
        <v>-7</v>
      </c>
      <c r="L12" s="349">
        <v>-0.10201107548819587</v>
      </c>
    </row>
    <row r="13" spans="1:17" s="110" customFormat="1" ht="15" customHeight="1" x14ac:dyDescent="0.2">
      <c r="A13" s="350" t="s">
        <v>345</v>
      </c>
      <c r="B13" s="351" t="s">
        <v>346</v>
      </c>
      <c r="C13" s="347"/>
      <c r="D13" s="347"/>
      <c r="E13" s="348"/>
      <c r="F13" s="536">
        <v>4046</v>
      </c>
      <c r="G13" s="536">
        <v>2786</v>
      </c>
      <c r="H13" s="536">
        <v>4230</v>
      </c>
      <c r="I13" s="536">
        <v>3701</v>
      </c>
      <c r="J13" s="537">
        <v>3969</v>
      </c>
      <c r="K13" s="538">
        <v>77</v>
      </c>
      <c r="L13" s="349">
        <v>1.9400352733686066</v>
      </c>
    </row>
    <row r="14" spans="1:17" s="110" customFormat="1" ht="22.5" customHeight="1" x14ac:dyDescent="0.2">
      <c r="A14" s="350"/>
      <c r="B14" s="351" t="s">
        <v>347</v>
      </c>
      <c r="C14" s="347"/>
      <c r="D14" s="347"/>
      <c r="E14" s="348"/>
      <c r="F14" s="536">
        <v>2809</v>
      </c>
      <c r="G14" s="536">
        <v>2542</v>
      </c>
      <c r="H14" s="536">
        <v>3191</v>
      </c>
      <c r="I14" s="536">
        <v>2844</v>
      </c>
      <c r="J14" s="537">
        <v>2893</v>
      </c>
      <c r="K14" s="538">
        <v>-84</v>
      </c>
      <c r="L14" s="349">
        <v>-2.9035603180089873</v>
      </c>
    </row>
    <row r="15" spans="1:17" s="110" customFormat="1" ht="15" customHeight="1" x14ac:dyDescent="0.2">
      <c r="A15" s="350" t="s">
        <v>348</v>
      </c>
      <c r="B15" s="351" t="s">
        <v>108</v>
      </c>
      <c r="C15" s="347"/>
      <c r="D15" s="347"/>
      <c r="E15" s="348"/>
      <c r="F15" s="536">
        <v>1079</v>
      </c>
      <c r="G15" s="536">
        <v>1188</v>
      </c>
      <c r="H15" s="536">
        <v>2364</v>
      </c>
      <c r="I15" s="536">
        <v>973</v>
      </c>
      <c r="J15" s="537">
        <v>925</v>
      </c>
      <c r="K15" s="538">
        <v>154</v>
      </c>
      <c r="L15" s="349">
        <v>16.648648648648649</v>
      </c>
    </row>
    <row r="16" spans="1:17" s="110" customFormat="1" ht="15" customHeight="1" x14ac:dyDescent="0.2">
      <c r="A16" s="350"/>
      <c r="B16" s="351" t="s">
        <v>109</v>
      </c>
      <c r="C16" s="347"/>
      <c r="D16" s="347"/>
      <c r="E16" s="348"/>
      <c r="F16" s="536">
        <v>4786</v>
      </c>
      <c r="G16" s="536">
        <v>3529</v>
      </c>
      <c r="H16" s="536">
        <v>4349</v>
      </c>
      <c r="I16" s="536">
        <v>4628</v>
      </c>
      <c r="J16" s="537">
        <v>4917</v>
      </c>
      <c r="K16" s="538">
        <v>-131</v>
      </c>
      <c r="L16" s="349">
        <v>-2.66422615415904</v>
      </c>
    </row>
    <row r="17" spans="1:12" s="110" customFormat="1" ht="15" customHeight="1" x14ac:dyDescent="0.2">
      <c r="A17" s="350"/>
      <c r="B17" s="351" t="s">
        <v>110</v>
      </c>
      <c r="C17" s="347"/>
      <c r="D17" s="347"/>
      <c r="E17" s="348"/>
      <c r="F17" s="536">
        <v>889</v>
      </c>
      <c r="G17" s="536">
        <v>544</v>
      </c>
      <c r="H17" s="536">
        <v>624</v>
      </c>
      <c r="I17" s="536">
        <v>863</v>
      </c>
      <c r="J17" s="537">
        <v>934</v>
      </c>
      <c r="K17" s="538">
        <v>-45</v>
      </c>
      <c r="L17" s="349">
        <v>-4.8179871520342612</v>
      </c>
    </row>
    <row r="18" spans="1:12" s="110" customFormat="1" ht="15" customHeight="1" x14ac:dyDescent="0.2">
      <c r="A18" s="350"/>
      <c r="B18" s="351" t="s">
        <v>111</v>
      </c>
      <c r="C18" s="347"/>
      <c r="D18" s="347"/>
      <c r="E18" s="348"/>
      <c r="F18" s="536">
        <v>101</v>
      </c>
      <c r="G18" s="536">
        <v>67</v>
      </c>
      <c r="H18" s="536">
        <v>84</v>
      </c>
      <c r="I18" s="536">
        <v>81</v>
      </c>
      <c r="J18" s="537">
        <v>86</v>
      </c>
      <c r="K18" s="538">
        <v>15</v>
      </c>
      <c r="L18" s="349">
        <v>17.441860465116278</v>
      </c>
    </row>
    <row r="19" spans="1:12" s="110" customFormat="1" ht="15" customHeight="1" x14ac:dyDescent="0.2">
      <c r="A19" s="118" t="s">
        <v>113</v>
      </c>
      <c r="B19" s="119" t="s">
        <v>181</v>
      </c>
      <c r="C19" s="347"/>
      <c r="D19" s="347"/>
      <c r="E19" s="348"/>
      <c r="F19" s="536">
        <v>4247</v>
      </c>
      <c r="G19" s="536">
        <v>3145</v>
      </c>
      <c r="H19" s="536">
        <v>4818</v>
      </c>
      <c r="I19" s="536">
        <v>3932</v>
      </c>
      <c r="J19" s="537">
        <v>4294</v>
      </c>
      <c r="K19" s="538">
        <v>-47</v>
      </c>
      <c r="L19" s="349">
        <v>-1.0945505356311132</v>
      </c>
    </row>
    <row r="20" spans="1:12" s="110" customFormat="1" ht="15" customHeight="1" x14ac:dyDescent="0.2">
      <c r="A20" s="118"/>
      <c r="B20" s="119" t="s">
        <v>182</v>
      </c>
      <c r="C20" s="347"/>
      <c r="D20" s="347"/>
      <c r="E20" s="348"/>
      <c r="F20" s="536">
        <v>2608</v>
      </c>
      <c r="G20" s="536">
        <v>2183</v>
      </c>
      <c r="H20" s="536">
        <v>2603</v>
      </c>
      <c r="I20" s="536">
        <v>2613</v>
      </c>
      <c r="J20" s="537">
        <v>2568</v>
      </c>
      <c r="K20" s="538">
        <v>40</v>
      </c>
      <c r="L20" s="349">
        <v>1.557632398753894</v>
      </c>
    </row>
    <row r="21" spans="1:12" s="110" customFormat="1" ht="15" customHeight="1" x14ac:dyDescent="0.2">
      <c r="A21" s="118" t="s">
        <v>113</v>
      </c>
      <c r="B21" s="119" t="s">
        <v>116</v>
      </c>
      <c r="C21" s="347"/>
      <c r="D21" s="347"/>
      <c r="E21" s="348"/>
      <c r="F21" s="536">
        <v>5945</v>
      </c>
      <c r="G21" s="536">
        <v>4555</v>
      </c>
      <c r="H21" s="536">
        <v>6479</v>
      </c>
      <c r="I21" s="536">
        <v>5661</v>
      </c>
      <c r="J21" s="537">
        <v>5980</v>
      </c>
      <c r="K21" s="538">
        <v>-35</v>
      </c>
      <c r="L21" s="349">
        <v>-0.5852842809364549</v>
      </c>
    </row>
    <row r="22" spans="1:12" s="110" customFormat="1" ht="15" customHeight="1" x14ac:dyDescent="0.2">
      <c r="A22" s="118"/>
      <c r="B22" s="119" t="s">
        <v>117</v>
      </c>
      <c r="C22" s="347"/>
      <c r="D22" s="347"/>
      <c r="E22" s="348"/>
      <c r="F22" s="536">
        <v>904</v>
      </c>
      <c r="G22" s="536">
        <v>762</v>
      </c>
      <c r="H22" s="536">
        <v>937</v>
      </c>
      <c r="I22" s="536">
        <v>879</v>
      </c>
      <c r="J22" s="537">
        <v>876</v>
      </c>
      <c r="K22" s="538">
        <v>28</v>
      </c>
      <c r="L22" s="349">
        <v>3.1963470319634704</v>
      </c>
    </row>
    <row r="23" spans="1:12" s="110" customFormat="1" ht="15" customHeight="1" x14ac:dyDescent="0.2">
      <c r="A23" s="352" t="s">
        <v>348</v>
      </c>
      <c r="B23" s="353" t="s">
        <v>193</v>
      </c>
      <c r="C23" s="354"/>
      <c r="D23" s="354"/>
      <c r="E23" s="355"/>
      <c r="F23" s="539">
        <v>122</v>
      </c>
      <c r="G23" s="539">
        <v>445</v>
      </c>
      <c r="H23" s="539">
        <v>1171</v>
      </c>
      <c r="I23" s="539">
        <v>82</v>
      </c>
      <c r="J23" s="540">
        <v>141</v>
      </c>
      <c r="K23" s="541">
        <v>-19</v>
      </c>
      <c r="L23" s="356">
        <v>-13.475177304964539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32.299999999999997</v>
      </c>
      <c r="G25" s="542">
        <v>36.1</v>
      </c>
      <c r="H25" s="542">
        <v>35.5</v>
      </c>
      <c r="I25" s="542">
        <v>35.5</v>
      </c>
      <c r="J25" s="542">
        <v>35.4</v>
      </c>
      <c r="K25" s="543" t="s">
        <v>350</v>
      </c>
      <c r="L25" s="364">
        <v>-3.1000000000000014</v>
      </c>
    </row>
    <row r="26" spans="1:12" s="110" customFormat="1" ht="15" customHeight="1" x14ac:dyDescent="0.2">
      <c r="A26" s="365" t="s">
        <v>105</v>
      </c>
      <c r="B26" s="366" t="s">
        <v>346</v>
      </c>
      <c r="C26" s="362"/>
      <c r="D26" s="362"/>
      <c r="E26" s="363"/>
      <c r="F26" s="542">
        <v>29.4</v>
      </c>
      <c r="G26" s="542">
        <v>34.200000000000003</v>
      </c>
      <c r="H26" s="542">
        <v>31.8</v>
      </c>
      <c r="I26" s="542">
        <v>32.299999999999997</v>
      </c>
      <c r="J26" s="544">
        <v>32.6</v>
      </c>
      <c r="K26" s="543" t="s">
        <v>350</v>
      </c>
      <c r="L26" s="364">
        <v>-3.2000000000000028</v>
      </c>
    </row>
    <row r="27" spans="1:12" s="110" customFormat="1" ht="15" customHeight="1" x14ac:dyDescent="0.2">
      <c r="A27" s="365"/>
      <c r="B27" s="366" t="s">
        <v>347</v>
      </c>
      <c r="C27" s="362"/>
      <c r="D27" s="362"/>
      <c r="E27" s="363"/>
      <c r="F27" s="542">
        <v>36.5</v>
      </c>
      <c r="G27" s="542">
        <v>38.299999999999997</v>
      </c>
      <c r="H27" s="542">
        <v>40.1</v>
      </c>
      <c r="I27" s="542">
        <v>39.6</v>
      </c>
      <c r="J27" s="542">
        <v>39.299999999999997</v>
      </c>
      <c r="K27" s="543" t="s">
        <v>350</v>
      </c>
      <c r="L27" s="364">
        <v>-2.7999999999999972</v>
      </c>
    </row>
    <row r="28" spans="1:12" s="110" customFormat="1" ht="15" customHeight="1" x14ac:dyDescent="0.2">
      <c r="A28" s="365" t="s">
        <v>113</v>
      </c>
      <c r="B28" s="366" t="s">
        <v>108</v>
      </c>
      <c r="C28" s="362"/>
      <c r="D28" s="362"/>
      <c r="E28" s="363"/>
      <c r="F28" s="542">
        <v>43.7</v>
      </c>
      <c r="G28" s="542">
        <v>45.8</v>
      </c>
      <c r="H28" s="542">
        <v>45.2</v>
      </c>
      <c r="I28" s="542">
        <v>45.3</v>
      </c>
      <c r="J28" s="542">
        <v>50.5</v>
      </c>
      <c r="K28" s="543" t="s">
        <v>350</v>
      </c>
      <c r="L28" s="364">
        <v>-6.7999999999999972</v>
      </c>
    </row>
    <row r="29" spans="1:12" s="110" customFormat="1" ht="11.25" x14ac:dyDescent="0.2">
      <c r="A29" s="365"/>
      <c r="B29" s="366" t="s">
        <v>109</v>
      </c>
      <c r="C29" s="362"/>
      <c r="D29" s="362"/>
      <c r="E29" s="363"/>
      <c r="F29" s="542">
        <v>30.3</v>
      </c>
      <c r="G29" s="542">
        <v>34.200000000000003</v>
      </c>
      <c r="H29" s="542">
        <v>33.5</v>
      </c>
      <c r="I29" s="542">
        <v>34.1</v>
      </c>
      <c r="J29" s="544">
        <v>34</v>
      </c>
      <c r="K29" s="543" t="s">
        <v>350</v>
      </c>
      <c r="L29" s="364">
        <v>-3.6999999999999993</v>
      </c>
    </row>
    <row r="30" spans="1:12" s="110" customFormat="1" ht="15" customHeight="1" x14ac:dyDescent="0.2">
      <c r="A30" s="365"/>
      <c r="B30" s="366" t="s">
        <v>110</v>
      </c>
      <c r="C30" s="362"/>
      <c r="D30" s="362"/>
      <c r="E30" s="363"/>
      <c r="F30" s="542">
        <v>30.3</v>
      </c>
      <c r="G30" s="542">
        <v>33.700000000000003</v>
      </c>
      <c r="H30" s="542">
        <v>29.9</v>
      </c>
      <c r="I30" s="542">
        <v>32.9</v>
      </c>
      <c r="J30" s="542">
        <v>29.1</v>
      </c>
      <c r="K30" s="543" t="s">
        <v>350</v>
      </c>
      <c r="L30" s="364">
        <v>1.1999999999999993</v>
      </c>
    </row>
    <row r="31" spans="1:12" s="110" customFormat="1" ht="15" customHeight="1" x14ac:dyDescent="0.2">
      <c r="A31" s="365"/>
      <c r="B31" s="366" t="s">
        <v>111</v>
      </c>
      <c r="C31" s="362"/>
      <c r="D31" s="362"/>
      <c r="E31" s="363"/>
      <c r="F31" s="542">
        <v>41.6</v>
      </c>
      <c r="G31" s="542">
        <v>39.4</v>
      </c>
      <c r="H31" s="542">
        <v>59.5</v>
      </c>
      <c r="I31" s="542">
        <v>34.6</v>
      </c>
      <c r="J31" s="542">
        <v>40.700000000000003</v>
      </c>
      <c r="K31" s="543" t="s">
        <v>350</v>
      </c>
      <c r="L31" s="364">
        <v>0.89999999999999858</v>
      </c>
    </row>
    <row r="32" spans="1:12" s="110" customFormat="1" ht="15" customHeight="1" x14ac:dyDescent="0.2">
      <c r="A32" s="367" t="s">
        <v>113</v>
      </c>
      <c r="B32" s="368" t="s">
        <v>181</v>
      </c>
      <c r="C32" s="362"/>
      <c r="D32" s="362"/>
      <c r="E32" s="363"/>
      <c r="F32" s="542">
        <v>25.9</v>
      </c>
      <c r="G32" s="542">
        <v>29.9</v>
      </c>
      <c r="H32" s="542">
        <v>29.3</v>
      </c>
      <c r="I32" s="542">
        <v>30.5</v>
      </c>
      <c r="J32" s="544">
        <v>29.2</v>
      </c>
      <c r="K32" s="543" t="s">
        <v>350</v>
      </c>
      <c r="L32" s="364">
        <v>-3.3000000000000007</v>
      </c>
    </row>
    <row r="33" spans="1:12" s="110" customFormat="1" ht="15" customHeight="1" x14ac:dyDescent="0.2">
      <c r="A33" s="367"/>
      <c r="B33" s="368" t="s">
        <v>182</v>
      </c>
      <c r="C33" s="362"/>
      <c r="D33" s="362"/>
      <c r="E33" s="363"/>
      <c r="F33" s="542">
        <v>42.4</v>
      </c>
      <c r="G33" s="542">
        <v>43.7</v>
      </c>
      <c r="H33" s="542">
        <v>44</v>
      </c>
      <c r="I33" s="542">
        <v>42.8</v>
      </c>
      <c r="J33" s="542">
        <v>45.6</v>
      </c>
      <c r="K33" s="543" t="s">
        <v>350</v>
      </c>
      <c r="L33" s="364">
        <v>-3.2000000000000028</v>
      </c>
    </row>
    <row r="34" spans="1:12" s="369" customFormat="1" ht="15" customHeight="1" x14ac:dyDescent="0.2">
      <c r="A34" s="367" t="s">
        <v>113</v>
      </c>
      <c r="B34" s="368" t="s">
        <v>116</v>
      </c>
      <c r="C34" s="362"/>
      <c r="D34" s="362"/>
      <c r="E34" s="363"/>
      <c r="F34" s="542">
        <v>31.5</v>
      </c>
      <c r="G34" s="542">
        <v>34.9</v>
      </c>
      <c r="H34" s="542">
        <v>35.5</v>
      </c>
      <c r="I34" s="542">
        <v>34.700000000000003</v>
      </c>
      <c r="J34" s="542">
        <v>33.299999999999997</v>
      </c>
      <c r="K34" s="543" t="s">
        <v>350</v>
      </c>
      <c r="L34" s="364">
        <v>-1.7999999999999972</v>
      </c>
    </row>
    <row r="35" spans="1:12" s="369" customFormat="1" ht="11.25" x14ac:dyDescent="0.2">
      <c r="A35" s="370"/>
      <c r="B35" s="371" t="s">
        <v>117</v>
      </c>
      <c r="C35" s="372"/>
      <c r="D35" s="372"/>
      <c r="E35" s="373"/>
      <c r="F35" s="545">
        <v>37.6</v>
      </c>
      <c r="G35" s="545">
        <v>43.2</v>
      </c>
      <c r="H35" s="545">
        <v>35.5</v>
      </c>
      <c r="I35" s="545">
        <v>40.5</v>
      </c>
      <c r="J35" s="546">
        <v>49.5</v>
      </c>
      <c r="K35" s="547" t="s">
        <v>350</v>
      </c>
      <c r="L35" s="374">
        <v>-11.899999999999999</v>
      </c>
    </row>
    <row r="36" spans="1:12" s="369" customFormat="1" ht="15.95" customHeight="1" x14ac:dyDescent="0.2">
      <c r="A36" s="375" t="s">
        <v>351</v>
      </c>
      <c r="B36" s="376"/>
      <c r="C36" s="377"/>
      <c r="D36" s="376"/>
      <c r="E36" s="378"/>
      <c r="F36" s="548">
        <v>6631</v>
      </c>
      <c r="G36" s="548">
        <v>4809</v>
      </c>
      <c r="H36" s="548">
        <v>5974</v>
      </c>
      <c r="I36" s="548">
        <v>6415</v>
      </c>
      <c r="J36" s="548">
        <v>6686</v>
      </c>
      <c r="K36" s="549">
        <v>-55</v>
      </c>
      <c r="L36" s="380">
        <v>-0.822614418187257</v>
      </c>
    </row>
    <row r="37" spans="1:12" s="369" customFormat="1" ht="15.95" customHeight="1" x14ac:dyDescent="0.2">
      <c r="A37" s="381"/>
      <c r="B37" s="382" t="s">
        <v>113</v>
      </c>
      <c r="C37" s="382" t="s">
        <v>352</v>
      </c>
      <c r="D37" s="382"/>
      <c r="E37" s="383"/>
      <c r="F37" s="548">
        <v>2142</v>
      </c>
      <c r="G37" s="548">
        <v>1736</v>
      </c>
      <c r="H37" s="548">
        <v>2121</v>
      </c>
      <c r="I37" s="548">
        <v>2276</v>
      </c>
      <c r="J37" s="548">
        <v>2367</v>
      </c>
      <c r="K37" s="549">
        <v>-225</v>
      </c>
      <c r="L37" s="380">
        <v>-9.5057034220532319</v>
      </c>
    </row>
    <row r="38" spans="1:12" s="369" customFormat="1" ht="15.95" customHeight="1" x14ac:dyDescent="0.2">
      <c r="A38" s="381"/>
      <c r="B38" s="384" t="s">
        <v>105</v>
      </c>
      <c r="C38" s="384" t="s">
        <v>106</v>
      </c>
      <c r="D38" s="385"/>
      <c r="E38" s="383"/>
      <c r="F38" s="548">
        <v>3916</v>
      </c>
      <c r="G38" s="548">
        <v>2572</v>
      </c>
      <c r="H38" s="548">
        <v>3333</v>
      </c>
      <c r="I38" s="548">
        <v>3655</v>
      </c>
      <c r="J38" s="550">
        <v>3882</v>
      </c>
      <c r="K38" s="549">
        <v>34</v>
      </c>
      <c r="L38" s="380">
        <v>0.87583719732096854</v>
      </c>
    </row>
    <row r="39" spans="1:12" s="369" customFormat="1" ht="15.95" customHeight="1" x14ac:dyDescent="0.2">
      <c r="A39" s="381"/>
      <c r="B39" s="385"/>
      <c r="C39" s="382" t="s">
        <v>353</v>
      </c>
      <c r="D39" s="385"/>
      <c r="E39" s="383"/>
      <c r="F39" s="548">
        <v>1150</v>
      </c>
      <c r="G39" s="548">
        <v>879</v>
      </c>
      <c r="H39" s="548">
        <v>1061</v>
      </c>
      <c r="I39" s="548">
        <v>1182</v>
      </c>
      <c r="J39" s="548">
        <v>1265</v>
      </c>
      <c r="K39" s="549">
        <v>-115</v>
      </c>
      <c r="L39" s="380">
        <v>-9.0909090909090917</v>
      </c>
    </row>
    <row r="40" spans="1:12" s="369" customFormat="1" ht="15.95" customHeight="1" x14ac:dyDescent="0.2">
      <c r="A40" s="381"/>
      <c r="B40" s="384"/>
      <c r="C40" s="384" t="s">
        <v>107</v>
      </c>
      <c r="D40" s="385"/>
      <c r="E40" s="383"/>
      <c r="F40" s="548">
        <v>2715</v>
      </c>
      <c r="G40" s="548">
        <v>2237</v>
      </c>
      <c r="H40" s="548">
        <v>2641</v>
      </c>
      <c r="I40" s="548">
        <v>2760</v>
      </c>
      <c r="J40" s="548">
        <v>2804</v>
      </c>
      <c r="K40" s="549">
        <v>-89</v>
      </c>
      <c r="L40" s="380">
        <v>-3.1740370898716121</v>
      </c>
    </row>
    <row r="41" spans="1:12" s="369" customFormat="1" ht="24" customHeight="1" x14ac:dyDescent="0.2">
      <c r="A41" s="381"/>
      <c r="B41" s="385"/>
      <c r="C41" s="382" t="s">
        <v>353</v>
      </c>
      <c r="D41" s="385"/>
      <c r="E41" s="383"/>
      <c r="F41" s="548">
        <v>992</v>
      </c>
      <c r="G41" s="548">
        <v>857</v>
      </c>
      <c r="H41" s="548">
        <v>1060</v>
      </c>
      <c r="I41" s="548">
        <v>1094</v>
      </c>
      <c r="J41" s="550">
        <v>1102</v>
      </c>
      <c r="K41" s="549">
        <v>-110</v>
      </c>
      <c r="L41" s="380">
        <v>-9.9818511796733205</v>
      </c>
    </row>
    <row r="42" spans="1:12" s="110" customFormat="1" ht="15" customHeight="1" x14ac:dyDescent="0.2">
      <c r="A42" s="381"/>
      <c r="B42" s="384" t="s">
        <v>113</v>
      </c>
      <c r="C42" s="384" t="s">
        <v>354</v>
      </c>
      <c r="D42" s="385"/>
      <c r="E42" s="383"/>
      <c r="F42" s="548">
        <v>895</v>
      </c>
      <c r="G42" s="548">
        <v>783</v>
      </c>
      <c r="H42" s="548">
        <v>1041</v>
      </c>
      <c r="I42" s="548">
        <v>886</v>
      </c>
      <c r="J42" s="548">
        <v>798</v>
      </c>
      <c r="K42" s="549">
        <v>97</v>
      </c>
      <c r="L42" s="380">
        <v>12.155388471177945</v>
      </c>
    </row>
    <row r="43" spans="1:12" s="110" customFormat="1" ht="15" customHeight="1" x14ac:dyDescent="0.2">
      <c r="A43" s="381"/>
      <c r="B43" s="385"/>
      <c r="C43" s="382" t="s">
        <v>353</v>
      </c>
      <c r="D43" s="385"/>
      <c r="E43" s="383"/>
      <c r="F43" s="548">
        <v>391</v>
      </c>
      <c r="G43" s="548">
        <v>359</v>
      </c>
      <c r="H43" s="548">
        <v>471</v>
      </c>
      <c r="I43" s="548">
        <v>401</v>
      </c>
      <c r="J43" s="548">
        <v>403</v>
      </c>
      <c r="K43" s="549">
        <v>-12</v>
      </c>
      <c r="L43" s="380">
        <v>-2.9776674937965262</v>
      </c>
    </row>
    <row r="44" spans="1:12" s="110" customFormat="1" ht="15" customHeight="1" x14ac:dyDescent="0.2">
      <c r="A44" s="381"/>
      <c r="B44" s="384"/>
      <c r="C44" s="366" t="s">
        <v>109</v>
      </c>
      <c r="D44" s="385"/>
      <c r="E44" s="383"/>
      <c r="F44" s="548">
        <v>4748</v>
      </c>
      <c r="G44" s="548">
        <v>3423</v>
      </c>
      <c r="H44" s="548">
        <v>4233</v>
      </c>
      <c r="I44" s="548">
        <v>4587</v>
      </c>
      <c r="J44" s="550">
        <v>4874</v>
      </c>
      <c r="K44" s="549">
        <v>-126</v>
      </c>
      <c r="L44" s="380">
        <v>-2.5851456709068525</v>
      </c>
    </row>
    <row r="45" spans="1:12" s="110" customFormat="1" ht="15" customHeight="1" x14ac:dyDescent="0.2">
      <c r="A45" s="381"/>
      <c r="B45" s="385"/>
      <c r="C45" s="382" t="s">
        <v>353</v>
      </c>
      <c r="D45" s="385"/>
      <c r="E45" s="383"/>
      <c r="F45" s="548">
        <v>1440</v>
      </c>
      <c r="G45" s="548">
        <v>1170</v>
      </c>
      <c r="H45" s="548">
        <v>1416</v>
      </c>
      <c r="I45" s="548">
        <v>1564</v>
      </c>
      <c r="J45" s="548">
        <v>1659</v>
      </c>
      <c r="K45" s="549">
        <v>-219</v>
      </c>
      <c r="L45" s="380">
        <v>-13.200723327305607</v>
      </c>
    </row>
    <row r="46" spans="1:12" s="110" customFormat="1" ht="15" customHeight="1" x14ac:dyDescent="0.2">
      <c r="A46" s="381"/>
      <c r="B46" s="384"/>
      <c r="C46" s="366" t="s">
        <v>110</v>
      </c>
      <c r="D46" s="385"/>
      <c r="E46" s="383"/>
      <c r="F46" s="548">
        <v>887</v>
      </c>
      <c r="G46" s="548">
        <v>537</v>
      </c>
      <c r="H46" s="548">
        <v>616</v>
      </c>
      <c r="I46" s="548">
        <v>861</v>
      </c>
      <c r="J46" s="548">
        <v>928</v>
      </c>
      <c r="K46" s="549">
        <v>-41</v>
      </c>
      <c r="L46" s="380">
        <v>-4.4181034482758621</v>
      </c>
    </row>
    <row r="47" spans="1:12" s="110" customFormat="1" ht="15" customHeight="1" x14ac:dyDescent="0.2">
      <c r="A47" s="381"/>
      <c r="B47" s="385"/>
      <c r="C47" s="382" t="s">
        <v>353</v>
      </c>
      <c r="D47" s="385"/>
      <c r="E47" s="383"/>
      <c r="F47" s="548">
        <v>269</v>
      </c>
      <c r="G47" s="548">
        <v>181</v>
      </c>
      <c r="H47" s="548">
        <v>184</v>
      </c>
      <c r="I47" s="548">
        <v>283</v>
      </c>
      <c r="J47" s="550">
        <v>270</v>
      </c>
      <c r="K47" s="549">
        <v>-1</v>
      </c>
      <c r="L47" s="380">
        <v>-0.37037037037037035</v>
      </c>
    </row>
    <row r="48" spans="1:12" s="110" customFormat="1" ht="15" customHeight="1" x14ac:dyDescent="0.2">
      <c r="A48" s="381"/>
      <c r="B48" s="385"/>
      <c r="C48" s="366" t="s">
        <v>111</v>
      </c>
      <c r="D48" s="386"/>
      <c r="E48" s="387"/>
      <c r="F48" s="548">
        <v>101</v>
      </c>
      <c r="G48" s="548">
        <v>66</v>
      </c>
      <c r="H48" s="548">
        <v>84</v>
      </c>
      <c r="I48" s="548">
        <v>81</v>
      </c>
      <c r="J48" s="548">
        <v>86</v>
      </c>
      <c r="K48" s="549">
        <v>15</v>
      </c>
      <c r="L48" s="380">
        <v>17.441860465116278</v>
      </c>
    </row>
    <row r="49" spans="1:12" s="110" customFormat="1" ht="15" customHeight="1" x14ac:dyDescent="0.2">
      <c r="A49" s="381"/>
      <c r="B49" s="385"/>
      <c r="C49" s="382" t="s">
        <v>353</v>
      </c>
      <c r="D49" s="385"/>
      <c r="E49" s="383"/>
      <c r="F49" s="548">
        <v>42</v>
      </c>
      <c r="G49" s="548">
        <v>26</v>
      </c>
      <c r="H49" s="548">
        <v>50</v>
      </c>
      <c r="I49" s="548">
        <v>28</v>
      </c>
      <c r="J49" s="548">
        <v>35</v>
      </c>
      <c r="K49" s="549">
        <v>7</v>
      </c>
      <c r="L49" s="380">
        <v>20</v>
      </c>
    </row>
    <row r="50" spans="1:12" s="110" customFormat="1" ht="15" customHeight="1" x14ac:dyDescent="0.2">
      <c r="A50" s="381"/>
      <c r="B50" s="384" t="s">
        <v>113</v>
      </c>
      <c r="C50" s="382" t="s">
        <v>181</v>
      </c>
      <c r="D50" s="385"/>
      <c r="E50" s="383"/>
      <c r="F50" s="548">
        <v>4054</v>
      </c>
      <c r="G50" s="548">
        <v>2656</v>
      </c>
      <c r="H50" s="548">
        <v>3454</v>
      </c>
      <c r="I50" s="548">
        <v>3824</v>
      </c>
      <c r="J50" s="550">
        <v>4147</v>
      </c>
      <c r="K50" s="549">
        <v>-93</v>
      </c>
      <c r="L50" s="380">
        <v>-2.2425850012056907</v>
      </c>
    </row>
    <row r="51" spans="1:12" s="110" customFormat="1" ht="15" customHeight="1" x14ac:dyDescent="0.2">
      <c r="A51" s="381"/>
      <c r="B51" s="385"/>
      <c r="C51" s="382" t="s">
        <v>353</v>
      </c>
      <c r="D51" s="385"/>
      <c r="E51" s="383"/>
      <c r="F51" s="548">
        <v>1050</v>
      </c>
      <c r="G51" s="548">
        <v>795</v>
      </c>
      <c r="H51" s="548">
        <v>1013</v>
      </c>
      <c r="I51" s="548">
        <v>1167</v>
      </c>
      <c r="J51" s="548">
        <v>1209</v>
      </c>
      <c r="K51" s="549">
        <v>-159</v>
      </c>
      <c r="L51" s="380">
        <v>-13.15136476426799</v>
      </c>
    </row>
    <row r="52" spans="1:12" s="110" customFormat="1" ht="15" customHeight="1" x14ac:dyDescent="0.2">
      <c r="A52" s="381"/>
      <c r="B52" s="384"/>
      <c r="C52" s="382" t="s">
        <v>182</v>
      </c>
      <c r="D52" s="385"/>
      <c r="E52" s="383"/>
      <c r="F52" s="548">
        <v>2577</v>
      </c>
      <c r="G52" s="548">
        <v>2153</v>
      </c>
      <c r="H52" s="548">
        <v>2520</v>
      </c>
      <c r="I52" s="548">
        <v>2591</v>
      </c>
      <c r="J52" s="548">
        <v>2539</v>
      </c>
      <c r="K52" s="549">
        <v>38</v>
      </c>
      <c r="L52" s="380">
        <v>1.4966522252855454</v>
      </c>
    </row>
    <row r="53" spans="1:12" s="269" customFormat="1" ht="11.25" customHeight="1" x14ac:dyDescent="0.2">
      <c r="A53" s="381"/>
      <c r="B53" s="385"/>
      <c r="C53" s="382" t="s">
        <v>353</v>
      </c>
      <c r="D53" s="385"/>
      <c r="E53" s="383"/>
      <c r="F53" s="548">
        <v>1092</v>
      </c>
      <c r="G53" s="548">
        <v>941</v>
      </c>
      <c r="H53" s="548">
        <v>1108</v>
      </c>
      <c r="I53" s="548">
        <v>1109</v>
      </c>
      <c r="J53" s="550">
        <v>1158</v>
      </c>
      <c r="K53" s="549">
        <v>-66</v>
      </c>
      <c r="L53" s="380">
        <v>-5.6994818652849739</v>
      </c>
    </row>
    <row r="54" spans="1:12" s="151" customFormat="1" ht="12.75" customHeight="1" x14ac:dyDescent="0.2">
      <c r="A54" s="381"/>
      <c r="B54" s="384" t="s">
        <v>113</v>
      </c>
      <c r="C54" s="384" t="s">
        <v>116</v>
      </c>
      <c r="D54" s="385"/>
      <c r="E54" s="383"/>
      <c r="F54" s="548">
        <v>5734</v>
      </c>
      <c r="G54" s="548">
        <v>4078</v>
      </c>
      <c r="H54" s="548">
        <v>5103</v>
      </c>
      <c r="I54" s="548">
        <v>5540</v>
      </c>
      <c r="J54" s="548">
        <v>5816</v>
      </c>
      <c r="K54" s="549">
        <v>-82</v>
      </c>
      <c r="L54" s="380">
        <v>-1.4099037138927097</v>
      </c>
    </row>
    <row r="55" spans="1:12" ht="11.25" x14ac:dyDescent="0.2">
      <c r="A55" s="381"/>
      <c r="B55" s="385"/>
      <c r="C55" s="382" t="s">
        <v>353</v>
      </c>
      <c r="D55" s="385"/>
      <c r="E55" s="383"/>
      <c r="F55" s="548">
        <v>1805</v>
      </c>
      <c r="G55" s="548">
        <v>1423</v>
      </c>
      <c r="H55" s="548">
        <v>1812</v>
      </c>
      <c r="I55" s="548">
        <v>1924</v>
      </c>
      <c r="J55" s="548">
        <v>1937</v>
      </c>
      <c r="K55" s="549">
        <v>-132</v>
      </c>
      <c r="L55" s="380">
        <v>-6.8146618482188952</v>
      </c>
    </row>
    <row r="56" spans="1:12" ht="14.25" customHeight="1" x14ac:dyDescent="0.2">
      <c r="A56" s="381"/>
      <c r="B56" s="385"/>
      <c r="C56" s="384" t="s">
        <v>117</v>
      </c>
      <c r="D56" s="385"/>
      <c r="E56" s="383"/>
      <c r="F56" s="548">
        <v>891</v>
      </c>
      <c r="G56" s="548">
        <v>720</v>
      </c>
      <c r="H56" s="548">
        <v>868</v>
      </c>
      <c r="I56" s="548">
        <v>870</v>
      </c>
      <c r="J56" s="548">
        <v>864</v>
      </c>
      <c r="K56" s="549">
        <v>27</v>
      </c>
      <c r="L56" s="380">
        <v>3.125</v>
      </c>
    </row>
    <row r="57" spans="1:12" ht="18.75" customHeight="1" x14ac:dyDescent="0.2">
      <c r="A57" s="388"/>
      <c r="B57" s="389"/>
      <c r="C57" s="390" t="s">
        <v>353</v>
      </c>
      <c r="D57" s="389"/>
      <c r="E57" s="391"/>
      <c r="F57" s="551">
        <v>335</v>
      </c>
      <c r="G57" s="552">
        <v>311</v>
      </c>
      <c r="H57" s="552">
        <v>308</v>
      </c>
      <c r="I57" s="552">
        <v>352</v>
      </c>
      <c r="J57" s="552">
        <v>428</v>
      </c>
      <c r="K57" s="553">
        <f t="shared" ref="K57" si="0">IF(OR(F57=".",J57=".")=TRUE,".",IF(OR(F57="*",J57="*")=TRUE,"*",IF(AND(F57="-",J57="-")=TRUE,"-",IF(AND(ISNUMBER(J57),ISNUMBER(F57))=TRUE,IF(F57-J57=0,0,F57-J57),IF(ISNUMBER(F57)=TRUE,F57,-J57)))))</f>
        <v>-93</v>
      </c>
      <c r="L57" s="392">
        <f t="shared" ref="L57" si="1">IF(K57 =".",".",IF(K57 ="*","*",IF(K57="-","-",IF(K57=0,0,IF(OR(J57="-",J57=".",F57="-",F57=".")=TRUE,"X",IF(J57=0,"0,0",IF(ABS(K57*100/J57)&gt;250,".X",(K57*100/J57))))))))</f>
        <v>-21.728971962616821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6855</v>
      </c>
      <c r="E11" s="114">
        <v>5328</v>
      </c>
      <c r="F11" s="114">
        <v>7421</v>
      </c>
      <c r="G11" s="114">
        <v>6545</v>
      </c>
      <c r="H11" s="140">
        <v>6862</v>
      </c>
      <c r="I11" s="115">
        <v>-7</v>
      </c>
      <c r="J11" s="116">
        <v>-0.10201107548819587</v>
      </c>
    </row>
    <row r="12" spans="1:15" s="110" customFormat="1" ht="24.95" customHeight="1" x14ac:dyDescent="0.2">
      <c r="A12" s="193" t="s">
        <v>132</v>
      </c>
      <c r="B12" s="194" t="s">
        <v>133</v>
      </c>
      <c r="C12" s="113">
        <v>3.8657913931436907</v>
      </c>
      <c r="D12" s="115">
        <v>265</v>
      </c>
      <c r="E12" s="114">
        <v>83</v>
      </c>
      <c r="F12" s="114">
        <v>238</v>
      </c>
      <c r="G12" s="114">
        <v>293</v>
      </c>
      <c r="H12" s="140">
        <v>253</v>
      </c>
      <c r="I12" s="115">
        <v>12</v>
      </c>
      <c r="J12" s="116">
        <v>4.7430830039525693</v>
      </c>
    </row>
    <row r="13" spans="1:15" s="110" customFormat="1" ht="24.95" customHeight="1" x14ac:dyDescent="0.2">
      <c r="A13" s="193" t="s">
        <v>134</v>
      </c>
      <c r="B13" s="199" t="s">
        <v>214</v>
      </c>
      <c r="C13" s="113">
        <v>2.7571115973741795</v>
      </c>
      <c r="D13" s="115">
        <v>189</v>
      </c>
      <c r="E13" s="114">
        <v>106</v>
      </c>
      <c r="F13" s="114">
        <v>144</v>
      </c>
      <c r="G13" s="114">
        <v>136</v>
      </c>
      <c r="H13" s="140">
        <v>92</v>
      </c>
      <c r="I13" s="115">
        <v>97</v>
      </c>
      <c r="J13" s="116">
        <v>105.43478260869566</v>
      </c>
    </row>
    <row r="14" spans="1:15" s="287" customFormat="1" ht="24.95" customHeight="1" x14ac:dyDescent="0.2">
      <c r="A14" s="193" t="s">
        <v>215</v>
      </c>
      <c r="B14" s="199" t="s">
        <v>137</v>
      </c>
      <c r="C14" s="113">
        <v>10.736688548504741</v>
      </c>
      <c r="D14" s="115">
        <v>736</v>
      </c>
      <c r="E14" s="114">
        <v>578</v>
      </c>
      <c r="F14" s="114">
        <v>713</v>
      </c>
      <c r="G14" s="114">
        <v>609</v>
      </c>
      <c r="H14" s="140">
        <v>917</v>
      </c>
      <c r="I14" s="115">
        <v>-181</v>
      </c>
      <c r="J14" s="116">
        <v>-19.738276990185387</v>
      </c>
      <c r="K14" s="110"/>
      <c r="L14" s="110"/>
      <c r="M14" s="110"/>
      <c r="N14" s="110"/>
      <c r="O14" s="110"/>
    </row>
    <row r="15" spans="1:15" s="110" customFormat="1" ht="24.95" customHeight="1" x14ac:dyDescent="0.2">
      <c r="A15" s="193" t="s">
        <v>216</v>
      </c>
      <c r="B15" s="199" t="s">
        <v>217</v>
      </c>
      <c r="C15" s="113">
        <v>3.4865061998541211</v>
      </c>
      <c r="D15" s="115">
        <v>239</v>
      </c>
      <c r="E15" s="114">
        <v>160</v>
      </c>
      <c r="F15" s="114">
        <v>171</v>
      </c>
      <c r="G15" s="114">
        <v>211</v>
      </c>
      <c r="H15" s="140">
        <v>361</v>
      </c>
      <c r="I15" s="115">
        <v>-122</v>
      </c>
      <c r="J15" s="116">
        <v>-33.795013850415515</v>
      </c>
    </row>
    <row r="16" spans="1:15" s="287" customFormat="1" ht="24.95" customHeight="1" x14ac:dyDescent="0.2">
      <c r="A16" s="193" t="s">
        <v>218</v>
      </c>
      <c r="B16" s="199" t="s">
        <v>141</v>
      </c>
      <c r="C16" s="113">
        <v>4.3326039387308537</v>
      </c>
      <c r="D16" s="115">
        <v>297</v>
      </c>
      <c r="E16" s="114">
        <v>318</v>
      </c>
      <c r="F16" s="114">
        <v>302</v>
      </c>
      <c r="G16" s="114">
        <v>216</v>
      </c>
      <c r="H16" s="140">
        <v>357</v>
      </c>
      <c r="I16" s="115">
        <v>-60</v>
      </c>
      <c r="J16" s="116">
        <v>-16.806722689075631</v>
      </c>
      <c r="K16" s="110"/>
      <c r="L16" s="110"/>
      <c r="M16" s="110"/>
      <c r="N16" s="110"/>
      <c r="O16" s="110"/>
    </row>
    <row r="17" spans="1:15" s="110" customFormat="1" ht="24.95" customHeight="1" x14ac:dyDescent="0.2">
      <c r="A17" s="193" t="s">
        <v>142</v>
      </c>
      <c r="B17" s="199" t="s">
        <v>220</v>
      </c>
      <c r="C17" s="113">
        <v>2.9175784099197668</v>
      </c>
      <c r="D17" s="115">
        <v>200</v>
      </c>
      <c r="E17" s="114">
        <v>100</v>
      </c>
      <c r="F17" s="114">
        <v>240</v>
      </c>
      <c r="G17" s="114">
        <v>182</v>
      </c>
      <c r="H17" s="140">
        <v>199</v>
      </c>
      <c r="I17" s="115">
        <v>1</v>
      </c>
      <c r="J17" s="116">
        <v>0.50251256281407031</v>
      </c>
    </row>
    <row r="18" spans="1:15" s="287" customFormat="1" ht="24.95" customHeight="1" x14ac:dyDescent="0.2">
      <c r="A18" s="201" t="s">
        <v>144</v>
      </c>
      <c r="B18" s="202" t="s">
        <v>145</v>
      </c>
      <c r="C18" s="113">
        <v>10.503282275711159</v>
      </c>
      <c r="D18" s="115">
        <v>720</v>
      </c>
      <c r="E18" s="114">
        <v>333</v>
      </c>
      <c r="F18" s="114">
        <v>757</v>
      </c>
      <c r="G18" s="114">
        <v>658</v>
      </c>
      <c r="H18" s="140">
        <v>770</v>
      </c>
      <c r="I18" s="115">
        <v>-50</v>
      </c>
      <c r="J18" s="116">
        <v>-6.4935064935064934</v>
      </c>
      <c r="K18" s="110"/>
      <c r="L18" s="110"/>
      <c r="M18" s="110"/>
      <c r="N18" s="110"/>
      <c r="O18" s="110"/>
    </row>
    <row r="19" spans="1:15" s="110" customFormat="1" ht="24.95" customHeight="1" x14ac:dyDescent="0.2">
      <c r="A19" s="193" t="s">
        <v>146</v>
      </c>
      <c r="B19" s="199" t="s">
        <v>147</v>
      </c>
      <c r="C19" s="113">
        <v>11.830780452224653</v>
      </c>
      <c r="D19" s="115">
        <v>811</v>
      </c>
      <c r="E19" s="114">
        <v>729</v>
      </c>
      <c r="F19" s="114">
        <v>1019</v>
      </c>
      <c r="G19" s="114">
        <v>853</v>
      </c>
      <c r="H19" s="140">
        <v>842</v>
      </c>
      <c r="I19" s="115">
        <v>-31</v>
      </c>
      <c r="J19" s="116">
        <v>-3.6817102137767219</v>
      </c>
    </row>
    <row r="20" spans="1:15" s="287" customFormat="1" ht="24.95" customHeight="1" x14ac:dyDescent="0.2">
      <c r="A20" s="193" t="s">
        <v>148</v>
      </c>
      <c r="B20" s="199" t="s">
        <v>149</v>
      </c>
      <c r="C20" s="113">
        <v>6.5061998541210793</v>
      </c>
      <c r="D20" s="115">
        <v>446</v>
      </c>
      <c r="E20" s="114">
        <v>375</v>
      </c>
      <c r="F20" s="114">
        <v>555</v>
      </c>
      <c r="G20" s="114">
        <v>459</v>
      </c>
      <c r="H20" s="140">
        <v>511</v>
      </c>
      <c r="I20" s="115">
        <v>-65</v>
      </c>
      <c r="J20" s="116">
        <v>-12.720156555772995</v>
      </c>
      <c r="K20" s="110"/>
      <c r="L20" s="110"/>
      <c r="M20" s="110"/>
      <c r="N20" s="110"/>
      <c r="O20" s="110"/>
    </row>
    <row r="21" spans="1:15" s="110" customFormat="1" ht="24.95" customHeight="1" x14ac:dyDescent="0.2">
      <c r="A21" s="201" t="s">
        <v>150</v>
      </c>
      <c r="B21" s="202" t="s">
        <v>151</v>
      </c>
      <c r="C21" s="113">
        <v>6.5353756382202768</v>
      </c>
      <c r="D21" s="115">
        <v>448</v>
      </c>
      <c r="E21" s="114">
        <v>351</v>
      </c>
      <c r="F21" s="114">
        <v>460</v>
      </c>
      <c r="G21" s="114">
        <v>706</v>
      </c>
      <c r="H21" s="140">
        <v>511</v>
      </c>
      <c r="I21" s="115">
        <v>-63</v>
      </c>
      <c r="J21" s="116">
        <v>-12.328767123287671</v>
      </c>
    </row>
    <row r="22" spans="1:15" s="110" customFormat="1" ht="24.95" customHeight="1" x14ac:dyDescent="0.2">
      <c r="A22" s="201" t="s">
        <v>152</v>
      </c>
      <c r="B22" s="199" t="s">
        <v>153</v>
      </c>
      <c r="C22" s="113">
        <v>0.96280087527352298</v>
      </c>
      <c r="D22" s="115">
        <v>66</v>
      </c>
      <c r="E22" s="114">
        <v>14</v>
      </c>
      <c r="F22" s="114">
        <v>38</v>
      </c>
      <c r="G22" s="114">
        <v>33</v>
      </c>
      <c r="H22" s="140">
        <v>33</v>
      </c>
      <c r="I22" s="115">
        <v>33</v>
      </c>
      <c r="J22" s="116">
        <v>100</v>
      </c>
    </row>
    <row r="23" spans="1:15" s="110" customFormat="1" ht="24.95" customHeight="1" x14ac:dyDescent="0.2">
      <c r="A23" s="193" t="s">
        <v>154</v>
      </c>
      <c r="B23" s="199" t="s">
        <v>155</v>
      </c>
      <c r="C23" s="113">
        <v>0.42304886943836617</v>
      </c>
      <c r="D23" s="115">
        <v>29</v>
      </c>
      <c r="E23" s="114">
        <v>50</v>
      </c>
      <c r="F23" s="114">
        <v>48</v>
      </c>
      <c r="G23" s="114">
        <v>41</v>
      </c>
      <c r="H23" s="140">
        <v>78</v>
      </c>
      <c r="I23" s="115">
        <v>-49</v>
      </c>
      <c r="J23" s="116">
        <v>-62.820512820512818</v>
      </c>
    </row>
    <row r="24" spans="1:15" s="110" customFormat="1" ht="24.95" customHeight="1" x14ac:dyDescent="0.2">
      <c r="A24" s="193" t="s">
        <v>156</v>
      </c>
      <c r="B24" s="199" t="s">
        <v>221</v>
      </c>
      <c r="C24" s="113">
        <v>4.989059080962801</v>
      </c>
      <c r="D24" s="115">
        <v>342</v>
      </c>
      <c r="E24" s="114">
        <v>227</v>
      </c>
      <c r="F24" s="114">
        <v>342</v>
      </c>
      <c r="G24" s="114">
        <v>247</v>
      </c>
      <c r="H24" s="140">
        <v>297</v>
      </c>
      <c r="I24" s="115">
        <v>45</v>
      </c>
      <c r="J24" s="116">
        <v>15.151515151515152</v>
      </c>
    </row>
    <row r="25" spans="1:15" s="110" customFormat="1" ht="24.95" customHeight="1" x14ac:dyDescent="0.2">
      <c r="A25" s="193" t="s">
        <v>222</v>
      </c>
      <c r="B25" s="204" t="s">
        <v>159</v>
      </c>
      <c r="C25" s="113">
        <v>7.7024070021881839</v>
      </c>
      <c r="D25" s="115">
        <v>528</v>
      </c>
      <c r="E25" s="114">
        <v>381</v>
      </c>
      <c r="F25" s="114">
        <v>453</v>
      </c>
      <c r="G25" s="114">
        <v>503</v>
      </c>
      <c r="H25" s="140">
        <v>586</v>
      </c>
      <c r="I25" s="115">
        <v>-58</v>
      </c>
      <c r="J25" s="116">
        <v>-9.8976109215017072</v>
      </c>
    </row>
    <row r="26" spans="1:15" s="110" customFormat="1" ht="24.95" customHeight="1" x14ac:dyDescent="0.2">
      <c r="A26" s="201">
        <v>782.78300000000002</v>
      </c>
      <c r="B26" s="203" t="s">
        <v>160</v>
      </c>
      <c r="C26" s="113">
        <v>3.3552151714077314</v>
      </c>
      <c r="D26" s="115">
        <v>230</v>
      </c>
      <c r="E26" s="114">
        <v>169</v>
      </c>
      <c r="F26" s="114">
        <v>270</v>
      </c>
      <c r="G26" s="114">
        <v>268</v>
      </c>
      <c r="H26" s="140">
        <v>242</v>
      </c>
      <c r="I26" s="115">
        <v>-12</v>
      </c>
      <c r="J26" s="116">
        <v>-4.9586776859504136</v>
      </c>
    </row>
    <row r="27" spans="1:15" s="110" customFormat="1" ht="24.95" customHeight="1" x14ac:dyDescent="0.2">
      <c r="A27" s="193" t="s">
        <v>161</v>
      </c>
      <c r="B27" s="199" t="s">
        <v>162</v>
      </c>
      <c r="C27" s="113">
        <v>3.3552151714077314</v>
      </c>
      <c r="D27" s="115">
        <v>230</v>
      </c>
      <c r="E27" s="114">
        <v>216</v>
      </c>
      <c r="F27" s="114">
        <v>388</v>
      </c>
      <c r="G27" s="114">
        <v>248</v>
      </c>
      <c r="H27" s="140">
        <v>213</v>
      </c>
      <c r="I27" s="115">
        <v>17</v>
      </c>
      <c r="J27" s="116">
        <v>7.981220657276995</v>
      </c>
    </row>
    <row r="28" spans="1:15" s="110" customFormat="1" ht="24.95" customHeight="1" x14ac:dyDescent="0.2">
      <c r="A28" s="193" t="s">
        <v>163</v>
      </c>
      <c r="B28" s="199" t="s">
        <v>164</v>
      </c>
      <c r="C28" s="113">
        <v>5.0619985412107953</v>
      </c>
      <c r="D28" s="115">
        <v>347</v>
      </c>
      <c r="E28" s="114">
        <v>202</v>
      </c>
      <c r="F28" s="114">
        <v>350</v>
      </c>
      <c r="G28" s="114">
        <v>172</v>
      </c>
      <c r="H28" s="140">
        <v>212</v>
      </c>
      <c r="I28" s="115">
        <v>135</v>
      </c>
      <c r="J28" s="116">
        <v>63.679245283018865</v>
      </c>
    </row>
    <row r="29" spans="1:15" s="110" customFormat="1" ht="24.95" customHeight="1" x14ac:dyDescent="0.2">
      <c r="A29" s="193">
        <v>86</v>
      </c>
      <c r="B29" s="199" t="s">
        <v>165</v>
      </c>
      <c r="C29" s="113">
        <v>6.6812545587162653</v>
      </c>
      <c r="D29" s="115">
        <v>458</v>
      </c>
      <c r="E29" s="114">
        <v>599</v>
      </c>
      <c r="F29" s="114">
        <v>493</v>
      </c>
      <c r="G29" s="114">
        <v>437</v>
      </c>
      <c r="H29" s="140">
        <v>418</v>
      </c>
      <c r="I29" s="115">
        <v>40</v>
      </c>
      <c r="J29" s="116">
        <v>9.5693779904306222</v>
      </c>
    </row>
    <row r="30" spans="1:15" s="110" customFormat="1" ht="24.95" customHeight="1" x14ac:dyDescent="0.2">
      <c r="A30" s="193">
        <v>87.88</v>
      </c>
      <c r="B30" s="204" t="s">
        <v>166</v>
      </c>
      <c r="C30" s="113">
        <v>10.678336980306346</v>
      </c>
      <c r="D30" s="115">
        <v>732</v>
      </c>
      <c r="E30" s="114">
        <v>705</v>
      </c>
      <c r="F30" s="114">
        <v>774</v>
      </c>
      <c r="G30" s="114">
        <v>608</v>
      </c>
      <c r="H30" s="140">
        <v>593</v>
      </c>
      <c r="I30" s="115">
        <v>139</v>
      </c>
      <c r="J30" s="116">
        <v>23.440134907251263</v>
      </c>
    </row>
    <row r="31" spans="1:15" s="110" customFormat="1" ht="24.95" customHeight="1" x14ac:dyDescent="0.2">
      <c r="A31" s="193" t="s">
        <v>167</v>
      </c>
      <c r="B31" s="199" t="s">
        <v>168</v>
      </c>
      <c r="C31" s="113">
        <v>4.0554339897884759</v>
      </c>
      <c r="D31" s="115">
        <v>278</v>
      </c>
      <c r="E31" s="114">
        <v>210</v>
      </c>
      <c r="F31" s="114">
        <v>379</v>
      </c>
      <c r="G31" s="114">
        <v>274</v>
      </c>
      <c r="H31" s="140">
        <v>294</v>
      </c>
      <c r="I31" s="115">
        <v>-16</v>
      </c>
      <c r="J31" s="116">
        <v>-5.4421768707482991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3.8657913931436907</v>
      </c>
      <c r="D34" s="115">
        <v>265</v>
      </c>
      <c r="E34" s="114">
        <v>83</v>
      </c>
      <c r="F34" s="114">
        <v>238</v>
      </c>
      <c r="G34" s="114">
        <v>293</v>
      </c>
      <c r="H34" s="140">
        <v>253</v>
      </c>
      <c r="I34" s="115">
        <v>12</v>
      </c>
      <c r="J34" s="116">
        <v>4.7430830039525693</v>
      </c>
    </row>
    <row r="35" spans="1:10" s="110" customFormat="1" ht="24.95" customHeight="1" x14ac:dyDescent="0.2">
      <c r="A35" s="292" t="s">
        <v>171</v>
      </c>
      <c r="B35" s="293" t="s">
        <v>172</v>
      </c>
      <c r="C35" s="113">
        <v>23.997082421590079</v>
      </c>
      <c r="D35" s="115">
        <v>1645</v>
      </c>
      <c r="E35" s="114">
        <v>1017</v>
      </c>
      <c r="F35" s="114">
        <v>1614</v>
      </c>
      <c r="G35" s="114">
        <v>1403</v>
      </c>
      <c r="H35" s="140">
        <v>1779</v>
      </c>
      <c r="I35" s="115">
        <v>-134</v>
      </c>
      <c r="J35" s="116">
        <v>-7.5323215289488479</v>
      </c>
    </row>
    <row r="36" spans="1:10" s="110" customFormat="1" ht="24.95" customHeight="1" x14ac:dyDescent="0.2">
      <c r="A36" s="294" t="s">
        <v>173</v>
      </c>
      <c r="B36" s="295" t="s">
        <v>174</v>
      </c>
      <c r="C36" s="125">
        <v>72.137126185266226</v>
      </c>
      <c r="D36" s="143">
        <v>4945</v>
      </c>
      <c r="E36" s="144">
        <v>4228</v>
      </c>
      <c r="F36" s="144">
        <v>5569</v>
      </c>
      <c r="G36" s="144">
        <v>4849</v>
      </c>
      <c r="H36" s="145">
        <v>4830</v>
      </c>
      <c r="I36" s="143">
        <v>115</v>
      </c>
      <c r="J36" s="146">
        <v>2.3809523809523809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6855</v>
      </c>
      <c r="F11" s="264">
        <v>5328</v>
      </c>
      <c r="G11" s="264">
        <v>7421</v>
      </c>
      <c r="H11" s="264">
        <v>6545</v>
      </c>
      <c r="I11" s="265">
        <v>6862</v>
      </c>
      <c r="J11" s="263">
        <v>-7</v>
      </c>
      <c r="K11" s="266">
        <v>-0.10201107548819587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24.551422319474835</v>
      </c>
      <c r="E13" s="115">
        <v>1683</v>
      </c>
      <c r="F13" s="114">
        <v>1308</v>
      </c>
      <c r="G13" s="114">
        <v>1669</v>
      </c>
      <c r="H13" s="114">
        <v>1882</v>
      </c>
      <c r="I13" s="140">
        <v>1609</v>
      </c>
      <c r="J13" s="115">
        <v>74</v>
      </c>
      <c r="K13" s="116">
        <v>4.5991298943443129</v>
      </c>
    </row>
    <row r="14" spans="1:15" ht="15.95" customHeight="1" x14ac:dyDescent="0.2">
      <c r="A14" s="306" t="s">
        <v>230</v>
      </c>
      <c r="B14" s="307"/>
      <c r="C14" s="308"/>
      <c r="D14" s="113">
        <v>57.330415754923415</v>
      </c>
      <c r="E14" s="115">
        <v>3930</v>
      </c>
      <c r="F14" s="114">
        <v>3073</v>
      </c>
      <c r="G14" s="114">
        <v>4570</v>
      </c>
      <c r="H14" s="114">
        <v>3774</v>
      </c>
      <c r="I14" s="140">
        <v>4113</v>
      </c>
      <c r="J14" s="115">
        <v>-183</v>
      </c>
      <c r="K14" s="116">
        <v>-4.4493070751276438</v>
      </c>
    </row>
    <row r="15" spans="1:15" ht="15.95" customHeight="1" x14ac:dyDescent="0.2">
      <c r="A15" s="306" t="s">
        <v>231</v>
      </c>
      <c r="B15" s="307"/>
      <c r="C15" s="308"/>
      <c r="D15" s="113">
        <v>7.9504011670313641</v>
      </c>
      <c r="E15" s="115">
        <v>545</v>
      </c>
      <c r="F15" s="114">
        <v>508</v>
      </c>
      <c r="G15" s="114">
        <v>506</v>
      </c>
      <c r="H15" s="114">
        <v>440</v>
      </c>
      <c r="I15" s="140">
        <v>590</v>
      </c>
      <c r="J15" s="115">
        <v>-45</v>
      </c>
      <c r="K15" s="116">
        <v>-7.6271186440677967</v>
      </c>
    </row>
    <row r="16" spans="1:15" ht="15.95" customHeight="1" x14ac:dyDescent="0.2">
      <c r="A16" s="306" t="s">
        <v>232</v>
      </c>
      <c r="B16" s="307"/>
      <c r="C16" s="308"/>
      <c r="D16" s="113">
        <v>9.9635302698760029</v>
      </c>
      <c r="E16" s="115">
        <v>683</v>
      </c>
      <c r="F16" s="114">
        <v>418</v>
      </c>
      <c r="G16" s="114">
        <v>582</v>
      </c>
      <c r="H16" s="114">
        <v>435</v>
      </c>
      <c r="I16" s="140">
        <v>537</v>
      </c>
      <c r="J16" s="115">
        <v>146</v>
      </c>
      <c r="K16" s="116">
        <v>27.18808193668529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3.2822757111597376</v>
      </c>
      <c r="E18" s="115">
        <v>225</v>
      </c>
      <c r="F18" s="114">
        <v>99</v>
      </c>
      <c r="G18" s="114">
        <v>248</v>
      </c>
      <c r="H18" s="114">
        <v>275</v>
      </c>
      <c r="I18" s="140">
        <v>206</v>
      </c>
      <c r="J18" s="115">
        <v>19</v>
      </c>
      <c r="K18" s="116">
        <v>9.2233009708737868</v>
      </c>
    </row>
    <row r="19" spans="1:11" ht="14.1" customHeight="1" x14ac:dyDescent="0.2">
      <c r="A19" s="306" t="s">
        <v>235</v>
      </c>
      <c r="B19" s="307" t="s">
        <v>236</v>
      </c>
      <c r="C19" s="308"/>
      <c r="D19" s="113">
        <v>2.290299051787017</v>
      </c>
      <c r="E19" s="115">
        <v>157</v>
      </c>
      <c r="F19" s="114">
        <v>41</v>
      </c>
      <c r="G19" s="114">
        <v>170</v>
      </c>
      <c r="H19" s="114">
        <v>200</v>
      </c>
      <c r="I19" s="140">
        <v>132</v>
      </c>
      <c r="J19" s="115">
        <v>25</v>
      </c>
      <c r="K19" s="116">
        <v>18.939393939393938</v>
      </c>
    </row>
    <row r="20" spans="1:11" ht="14.1" customHeight="1" x14ac:dyDescent="0.2">
      <c r="A20" s="306">
        <v>12</v>
      </c>
      <c r="B20" s="307" t="s">
        <v>237</v>
      </c>
      <c r="C20" s="308"/>
      <c r="D20" s="113">
        <v>1.8818380743982495</v>
      </c>
      <c r="E20" s="115">
        <v>129</v>
      </c>
      <c r="F20" s="114">
        <v>63</v>
      </c>
      <c r="G20" s="114">
        <v>117</v>
      </c>
      <c r="H20" s="114">
        <v>169</v>
      </c>
      <c r="I20" s="140">
        <v>138</v>
      </c>
      <c r="J20" s="115">
        <v>-9</v>
      </c>
      <c r="K20" s="116">
        <v>-6.5217391304347823</v>
      </c>
    </row>
    <row r="21" spans="1:11" ht="14.1" customHeight="1" x14ac:dyDescent="0.2">
      <c r="A21" s="306">
        <v>21</v>
      </c>
      <c r="B21" s="307" t="s">
        <v>238</v>
      </c>
      <c r="C21" s="308"/>
      <c r="D21" s="113">
        <v>0.62727935813274982</v>
      </c>
      <c r="E21" s="115">
        <v>43</v>
      </c>
      <c r="F21" s="114">
        <v>16</v>
      </c>
      <c r="G21" s="114">
        <v>7</v>
      </c>
      <c r="H21" s="114">
        <v>39</v>
      </c>
      <c r="I21" s="140">
        <v>52</v>
      </c>
      <c r="J21" s="115">
        <v>-9</v>
      </c>
      <c r="K21" s="116">
        <v>-17.307692307692307</v>
      </c>
    </row>
    <row r="22" spans="1:11" ht="14.1" customHeight="1" x14ac:dyDescent="0.2">
      <c r="A22" s="306">
        <v>22</v>
      </c>
      <c r="B22" s="307" t="s">
        <v>239</v>
      </c>
      <c r="C22" s="308"/>
      <c r="D22" s="113">
        <v>1.3858497447118892</v>
      </c>
      <c r="E22" s="115">
        <v>95</v>
      </c>
      <c r="F22" s="114">
        <v>73</v>
      </c>
      <c r="G22" s="114">
        <v>153</v>
      </c>
      <c r="H22" s="114">
        <v>115</v>
      </c>
      <c r="I22" s="140">
        <v>120</v>
      </c>
      <c r="J22" s="115">
        <v>-25</v>
      </c>
      <c r="K22" s="116">
        <v>-20.833333333333332</v>
      </c>
    </row>
    <row r="23" spans="1:11" ht="14.1" customHeight="1" x14ac:dyDescent="0.2">
      <c r="A23" s="306">
        <v>23</v>
      </c>
      <c r="B23" s="307" t="s">
        <v>240</v>
      </c>
      <c r="C23" s="308"/>
      <c r="D23" s="113">
        <v>0.71480671043034283</v>
      </c>
      <c r="E23" s="115">
        <v>49</v>
      </c>
      <c r="F23" s="114">
        <v>81</v>
      </c>
      <c r="G23" s="114">
        <v>88</v>
      </c>
      <c r="H23" s="114">
        <v>44</v>
      </c>
      <c r="I23" s="140">
        <v>120</v>
      </c>
      <c r="J23" s="115">
        <v>-71</v>
      </c>
      <c r="K23" s="116">
        <v>-59.166666666666664</v>
      </c>
    </row>
    <row r="24" spans="1:11" ht="14.1" customHeight="1" x14ac:dyDescent="0.2">
      <c r="A24" s="306">
        <v>24</v>
      </c>
      <c r="B24" s="307" t="s">
        <v>241</v>
      </c>
      <c r="C24" s="308"/>
      <c r="D24" s="113">
        <v>2.1881838074398248</v>
      </c>
      <c r="E24" s="115">
        <v>150</v>
      </c>
      <c r="F24" s="114">
        <v>93</v>
      </c>
      <c r="G24" s="114">
        <v>145</v>
      </c>
      <c r="H24" s="114">
        <v>157</v>
      </c>
      <c r="I24" s="140">
        <v>187</v>
      </c>
      <c r="J24" s="115">
        <v>-37</v>
      </c>
      <c r="K24" s="116">
        <v>-19.786096256684491</v>
      </c>
    </row>
    <row r="25" spans="1:11" ht="14.1" customHeight="1" x14ac:dyDescent="0.2">
      <c r="A25" s="306">
        <v>25</v>
      </c>
      <c r="B25" s="307" t="s">
        <v>242</v>
      </c>
      <c r="C25" s="308"/>
      <c r="D25" s="113">
        <v>3.9679066374908825</v>
      </c>
      <c r="E25" s="115">
        <v>272</v>
      </c>
      <c r="F25" s="114">
        <v>233</v>
      </c>
      <c r="G25" s="114">
        <v>267</v>
      </c>
      <c r="H25" s="114">
        <v>231</v>
      </c>
      <c r="I25" s="140">
        <v>284</v>
      </c>
      <c r="J25" s="115">
        <v>-12</v>
      </c>
      <c r="K25" s="116">
        <v>-4.225352112676056</v>
      </c>
    </row>
    <row r="26" spans="1:11" ht="14.1" customHeight="1" x14ac:dyDescent="0.2">
      <c r="A26" s="306">
        <v>26</v>
      </c>
      <c r="B26" s="307" t="s">
        <v>243</v>
      </c>
      <c r="C26" s="308"/>
      <c r="D26" s="113">
        <v>2.8446389496717726</v>
      </c>
      <c r="E26" s="115">
        <v>195</v>
      </c>
      <c r="F26" s="114">
        <v>95</v>
      </c>
      <c r="G26" s="114">
        <v>196</v>
      </c>
      <c r="H26" s="114">
        <v>106</v>
      </c>
      <c r="I26" s="140">
        <v>139</v>
      </c>
      <c r="J26" s="115">
        <v>56</v>
      </c>
      <c r="K26" s="116">
        <v>40.28776978417266</v>
      </c>
    </row>
    <row r="27" spans="1:11" ht="14.1" customHeight="1" x14ac:dyDescent="0.2">
      <c r="A27" s="306">
        <v>27</v>
      </c>
      <c r="B27" s="307" t="s">
        <v>244</v>
      </c>
      <c r="C27" s="308"/>
      <c r="D27" s="113">
        <v>1.0795040116703136</v>
      </c>
      <c r="E27" s="115">
        <v>74</v>
      </c>
      <c r="F27" s="114">
        <v>58</v>
      </c>
      <c r="G27" s="114">
        <v>55</v>
      </c>
      <c r="H27" s="114">
        <v>76</v>
      </c>
      <c r="I27" s="140">
        <v>81</v>
      </c>
      <c r="J27" s="115">
        <v>-7</v>
      </c>
      <c r="K27" s="116">
        <v>-8.6419753086419746</v>
      </c>
    </row>
    <row r="28" spans="1:11" ht="14.1" customHeight="1" x14ac:dyDescent="0.2">
      <c r="A28" s="306">
        <v>28</v>
      </c>
      <c r="B28" s="307" t="s">
        <v>245</v>
      </c>
      <c r="C28" s="308"/>
      <c r="D28" s="113">
        <v>0.10211524434719182</v>
      </c>
      <c r="E28" s="115">
        <v>7</v>
      </c>
      <c r="F28" s="114">
        <v>7</v>
      </c>
      <c r="G28" s="114">
        <v>16</v>
      </c>
      <c r="H28" s="114">
        <v>4</v>
      </c>
      <c r="I28" s="140">
        <v>9</v>
      </c>
      <c r="J28" s="115">
        <v>-2</v>
      </c>
      <c r="K28" s="116">
        <v>-22.222222222222221</v>
      </c>
    </row>
    <row r="29" spans="1:11" ht="14.1" customHeight="1" x14ac:dyDescent="0.2">
      <c r="A29" s="306">
        <v>29</v>
      </c>
      <c r="B29" s="307" t="s">
        <v>246</v>
      </c>
      <c r="C29" s="308"/>
      <c r="D29" s="113">
        <v>4.8577680525164117</v>
      </c>
      <c r="E29" s="115">
        <v>333</v>
      </c>
      <c r="F29" s="114">
        <v>191</v>
      </c>
      <c r="G29" s="114">
        <v>261</v>
      </c>
      <c r="H29" s="114">
        <v>286</v>
      </c>
      <c r="I29" s="140">
        <v>351</v>
      </c>
      <c r="J29" s="115">
        <v>-18</v>
      </c>
      <c r="K29" s="116">
        <v>-5.1282051282051286</v>
      </c>
    </row>
    <row r="30" spans="1:11" ht="14.1" customHeight="1" x14ac:dyDescent="0.2">
      <c r="A30" s="306" t="s">
        <v>247</v>
      </c>
      <c r="B30" s="307" t="s">
        <v>248</v>
      </c>
      <c r="C30" s="308"/>
      <c r="D30" s="113">
        <v>2.4070021881838075</v>
      </c>
      <c r="E30" s="115">
        <v>165</v>
      </c>
      <c r="F30" s="114">
        <v>77</v>
      </c>
      <c r="G30" s="114">
        <v>78</v>
      </c>
      <c r="H30" s="114">
        <v>59</v>
      </c>
      <c r="I30" s="140" t="s">
        <v>514</v>
      </c>
      <c r="J30" s="115" t="s">
        <v>514</v>
      </c>
      <c r="K30" s="116" t="s">
        <v>514</v>
      </c>
    </row>
    <row r="31" spans="1:11" ht="14.1" customHeight="1" x14ac:dyDescent="0.2">
      <c r="A31" s="306" t="s">
        <v>249</v>
      </c>
      <c r="B31" s="307" t="s">
        <v>250</v>
      </c>
      <c r="C31" s="308"/>
      <c r="D31" s="113">
        <v>2.4507658643326038</v>
      </c>
      <c r="E31" s="115">
        <v>168</v>
      </c>
      <c r="F31" s="114">
        <v>114</v>
      </c>
      <c r="G31" s="114">
        <v>180</v>
      </c>
      <c r="H31" s="114">
        <v>227</v>
      </c>
      <c r="I31" s="140">
        <v>185</v>
      </c>
      <c r="J31" s="115">
        <v>-17</v>
      </c>
      <c r="K31" s="116">
        <v>-9.1891891891891895</v>
      </c>
    </row>
    <row r="32" spans="1:11" ht="14.1" customHeight="1" x14ac:dyDescent="0.2">
      <c r="A32" s="306">
        <v>31</v>
      </c>
      <c r="B32" s="307" t="s">
        <v>251</v>
      </c>
      <c r="C32" s="308"/>
      <c r="D32" s="113">
        <v>0.6856309263311452</v>
      </c>
      <c r="E32" s="115">
        <v>47</v>
      </c>
      <c r="F32" s="114">
        <v>30</v>
      </c>
      <c r="G32" s="114">
        <v>41</v>
      </c>
      <c r="H32" s="114">
        <v>23</v>
      </c>
      <c r="I32" s="140">
        <v>47</v>
      </c>
      <c r="J32" s="115">
        <v>0</v>
      </c>
      <c r="K32" s="116">
        <v>0</v>
      </c>
    </row>
    <row r="33" spans="1:11" ht="14.1" customHeight="1" x14ac:dyDescent="0.2">
      <c r="A33" s="306">
        <v>32</v>
      </c>
      <c r="B33" s="307" t="s">
        <v>252</v>
      </c>
      <c r="C33" s="308"/>
      <c r="D33" s="113">
        <v>5.5725747629467541</v>
      </c>
      <c r="E33" s="115">
        <v>382</v>
      </c>
      <c r="F33" s="114">
        <v>193</v>
      </c>
      <c r="G33" s="114">
        <v>363</v>
      </c>
      <c r="H33" s="114">
        <v>358</v>
      </c>
      <c r="I33" s="140">
        <v>374</v>
      </c>
      <c r="J33" s="115">
        <v>8</v>
      </c>
      <c r="K33" s="116">
        <v>2.1390374331550803</v>
      </c>
    </row>
    <row r="34" spans="1:11" ht="14.1" customHeight="1" x14ac:dyDescent="0.2">
      <c r="A34" s="306">
        <v>33</v>
      </c>
      <c r="B34" s="307" t="s">
        <v>253</v>
      </c>
      <c r="C34" s="308"/>
      <c r="D34" s="113">
        <v>2.0568927789934355</v>
      </c>
      <c r="E34" s="115">
        <v>141</v>
      </c>
      <c r="F34" s="114">
        <v>63</v>
      </c>
      <c r="G34" s="114">
        <v>126</v>
      </c>
      <c r="H34" s="114">
        <v>130</v>
      </c>
      <c r="I34" s="140">
        <v>134</v>
      </c>
      <c r="J34" s="115">
        <v>7</v>
      </c>
      <c r="K34" s="116">
        <v>5.2238805970149258</v>
      </c>
    </row>
    <row r="35" spans="1:11" ht="14.1" customHeight="1" x14ac:dyDescent="0.2">
      <c r="A35" s="306">
        <v>34</v>
      </c>
      <c r="B35" s="307" t="s">
        <v>254</v>
      </c>
      <c r="C35" s="308"/>
      <c r="D35" s="113">
        <v>3.9241429613420862</v>
      </c>
      <c r="E35" s="115">
        <v>269</v>
      </c>
      <c r="F35" s="114">
        <v>169</v>
      </c>
      <c r="G35" s="114">
        <v>230</v>
      </c>
      <c r="H35" s="114">
        <v>245</v>
      </c>
      <c r="I35" s="140">
        <v>241</v>
      </c>
      <c r="J35" s="115">
        <v>28</v>
      </c>
      <c r="K35" s="116">
        <v>11.618257261410788</v>
      </c>
    </row>
    <row r="36" spans="1:11" ht="14.1" customHeight="1" x14ac:dyDescent="0.2">
      <c r="A36" s="306">
        <v>41</v>
      </c>
      <c r="B36" s="307" t="s">
        <v>255</v>
      </c>
      <c r="C36" s="308"/>
      <c r="D36" s="113">
        <v>0.46681254558716267</v>
      </c>
      <c r="E36" s="115">
        <v>32</v>
      </c>
      <c r="F36" s="114">
        <v>25</v>
      </c>
      <c r="G36" s="114">
        <v>91</v>
      </c>
      <c r="H36" s="114">
        <v>31</v>
      </c>
      <c r="I36" s="140">
        <v>53</v>
      </c>
      <c r="J36" s="115">
        <v>-21</v>
      </c>
      <c r="K36" s="116">
        <v>-39.622641509433961</v>
      </c>
    </row>
    <row r="37" spans="1:11" ht="14.1" customHeight="1" x14ac:dyDescent="0.2">
      <c r="A37" s="306">
        <v>42</v>
      </c>
      <c r="B37" s="307" t="s">
        <v>256</v>
      </c>
      <c r="C37" s="308"/>
      <c r="D37" s="113">
        <v>0.17505470459518599</v>
      </c>
      <c r="E37" s="115">
        <v>12</v>
      </c>
      <c r="F37" s="114" t="s">
        <v>514</v>
      </c>
      <c r="G37" s="114" t="s">
        <v>514</v>
      </c>
      <c r="H37" s="114">
        <v>6</v>
      </c>
      <c r="I37" s="140">
        <v>3</v>
      </c>
      <c r="J37" s="115">
        <v>9</v>
      </c>
      <c r="K37" s="116" t="s">
        <v>515</v>
      </c>
    </row>
    <row r="38" spans="1:11" ht="14.1" customHeight="1" x14ac:dyDescent="0.2">
      <c r="A38" s="306">
        <v>43</v>
      </c>
      <c r="B38" s="307" t="s">
        <v>257</v>
      </c>
      <c r="C38" s="308"/>
      <c r="D38" s="113">
        <v>0.70021881838074396</v>
      </c>
      <c r="E38" s="115">
        <v>48</v>
      </c>
      <c r="F38" s="114">
        <v>26</v>
      </c>
      <c r="G38" s="114">
        <v>31</v>
      </c>
      <c r="H38" s="114">
        <v>25</v>
      </c>
      <c r="I38" s="140">
        <v>36</v>
      </c>
      <c r="J38" s="115">
        <v>12</v>
      </c>
      <c r="K38" s="116">
        <v>33.333333333333336</v>
      </c>
    </row>
    <row r="39" spans="1:11" ht="14.1" customHeight="1" x14ac:dyDescent="0.2">
      <c r="A39" s="306">
        <v>51</v>
      </c>
      <c r="B39" s="307" t="s">
        <v>258</v>
      </c>
      <c r="C39" s="308"/>
      <c r="D39" s="113">
        <v>5.5288110867979574</v>
      </c>
      <c r="E39" s="115">
        <v>379</v>
      </c>
      <c r="F39" s="114">
        <v>320</v>
      </c>
      <c r="G39" s="114">
        <v>446</v>
      </c>
      <c r="H39" s="114">
        <v>448</v>
      </c>
      <c r="I39" s="140">
        <v>380</v>
      </c>
      <c r="J39" s="115">
        <v>-1</v>
      </c>
      <c r="K39" s="116">
        <v>-0.26315789473684209</v>
      </c>
    </row>
    <row r="40" spans="1:11" ht="14.1" customHeight="1" x14ac:dyDescent="0.2">
      <c r="A40" s="306" t="s">
        <v>259</v>
      </c>
      <c r="B40" s="307" t="s">
        <v>260</v>
      </c>
      <c r="C40" s="308"/>
      <c r="D40" s="113">
        <v>4.9307075127644051</v>
      </c>
      <c r="E40" s="115">
        <v>338</v>
      </c>
      <c r="F40" s="114">
        <v>283</v>
      </c>
      <c r="G40" s="114">
        <v>397</v>
      </c>
      <c r="H40" s="114">
        <v>403</v>
      </c>
      <c r="I40" s="140">
        <v>336</v>
      </c>
      <c r="J40" s="115">
        <v>2</v>
      </c>
      <c r="K40" s="116">
        <v>0.59523809523809523</v>
      </c>
    </row>
    <row r="41" spans="1:11" ht="14.1" customHeight="1" x14ac:dyDescent="0.2">
      <c r="A41" s="306"/>
      <c r="B41" s="307" t="s">
        <v>261</v>
      </c>
      <c r="C41" s="308"/>
      <c r="D41" s="113">
        <v>3.9824945295404812</v>
      </c>
      <c r="E41" s="115">
        <v>273</v>
      </c>
      <c r="F41" s="114">
        <v>193</v>
      </c>
      <c r="G41" s="114">
        <v>290</v>
      </c>
      <c r="H41" s="114">
        <v>301</v>
      </c>
      <c r="I41" s="140">
        <v>267</v>
      </c>
      <c r="J41" s="115">
        <v>6</v>
      </c>
      <c r="K41" s="116">
        <v>2.2471910112359552</v>
      </c>
    </row>
    <row r="42" spans="1:11" ht="14.1" customHeight="1" x14ac:dyDescent="0.2">
      <c r="A42" s="306">
        <v>52</v>
      </c>
      <c r="B42" s="307" t="s">
        <v>262</v>
      </c>
      <c r="C42" s="308"/>
      <c r="D42" s="113">
        <v>6.7104303428154628</v>
      </c>
      <c r="E42" s="115">
        <v>460</v>
      </c>
      <c r="F42" s="114">
        <v>312</v>
      </c>
      <c r="G42" s="114">
        <v>530</v>
      </c>
      <c r="H42" s="114">
        <v>405</v>
      </c>
      <c r="I42" s="140">
        <v>458</v>
      </c>
      <c r="J42" s="115">
        <v>2</v>
      </c>
      <c r="K42" s="116">
        <v>0.4366812227074236</v>
      </c>
    </row>
    <row r="43" spans="1:11" ht="14.1" customHeight="1" x14ac:dyDescent="0.2">
      <c r="A43" s="306" t="s">
        <v>263</v>
      </c>
      <c r="B43" s="307" t="s">
        <v>264</v>
      </c>
      <c r="C43" s="308"/>
      <c r="D43" s="113">
        <v>5.7476294675419402</v>
      </c>
      <c r="E43" s="115">
        <v>394</v>
      </c>
      <c r="F43" s="114">
        <v>279</v>
      </c>
      <c r="G43" s="114">
        <v>463</v>
      </c>
      <c r="H43" s="114">
        <v>339</v>
      </c>
      <c r="I43" s="140">
        <v>369</v>
      </c>
      <c r="J43" s="115">
        <v>25</v>
      </c>
      <c r="K43" s="116">
        <v>6.7750677506775068</v>
      </c>
    </row>
    <row r="44" spans="1:11" ht="14.1" customHeight="1" x14ac:dyDescent="0.2">
      <c r="A44" s="306">
        <v>53</v>
      </c>
      <c r="B44" s="307" t="s">
        <v>265</v>
      </c>
      <c r="C44" s="308"/>
      <c r="D44" s="113">
        <v>1.2983223924142961</v>
      </c>
      <c r="E44" s="115">
        <v>89</v>
      </c>
      <c r="F44" s="114">
        <v>67</v>
      </c>
      <c r="G44" s="114">
        <v>87</v>
      </c>
      <c r="H44" s="114">
        <v>97</v>
      </c>
      <c r="I44" s="140">
        <v>99</v>
      </c>
      <c r="J44" s="115">
        <v>-10</v>
      </c>
      <c r="K44" s="116">
        <v>-10.1010101010101</v>
      </c>
    </row>
    <row r="45" spans="1:11" ht="14.1" customHeight="1" x14ac:dyDescent="0.2">
      <c r="A45" s="306" t="s">
        <v>266</v>
      </c>
      <c r="B45" s="307" t="s">
        <v>267</v>
      </c>
      <c r="C45" s="308"/>
      <c r="D45" s="113">
        <v>1.2983223924142961</v>
      </c>
      <c r="E45" s="115">
        <v>89</v>
      </c>
      <c r="F45" s="114">
        <v>66</v>
      </c>
      <c r="G45" s="114">
        <v>85</v>
      </c>
      <c r="H45" s="114">
        <v>95</v>
      </c>
      <c r="I45" s="140">
        <v>97</v>
      </c>
      <c r="J45" s="115">
        <v>-8</v>
      </c>
      <c r="K45" s="116">
        <v>-8.2474226804123703</v>
      </c>
    </row>
    <row r="46" spans="1:11" ht="14.1" customHeight="1" x14ac:dyDescent="0.2">
      <c r="A46" s="306">
        <v>54</v>
      </c>
      <c r="B46" s="307" t="s">
        <v>268</v>
      </c>
      <c r="C46" s="308"/>
      <c r="D46" s="113">
        <v>3.1218088986141503</v>
      </c>
      <c r="E46" s="115">
        <v>214</v>
      </c>
      <c r="F46" s="114">
        <v>158</v>
      </c>
      <c r="G46" s="114">
        <v>205</v>
      </c>
      <c r="H46" s="114">
        <v>228</v>
      </c>
      <c r="I46" s="140">
        <v>248</v>
      </c>
      <c r="J46" s="115">
        <v>-34</v>
      </c>
      <c r="K46" s="116">
        <v>-13.709677419354838</v>
      </c>
    </row>
    <row r="47" spans="1:11" ht="14.1" customHeight="1" x14ac:dyDescent="0.2">
      <c r="A47" s="306">
        <v>61</v>
      </c>
      <c r="B47" s="307" t="s">
        <v>269</v>
      </c>
      <c r="C47" s="308"/>
      <c r="D47" s="113">
        <v>1.1962071480671044</v>
      </c>
      <c r="E47" s="115">
        <v>82</v>
      </c>
      <c r="F47" s="114">
        <v>74</v>
      </c>
      <c r="G47" s="114">
        <v>111</v>
      </c>
      <c r="H47" s="114">
        <v>74</v>
      </c>
      <c r="I47" s="140">
        <v>110</v>
      </c>
      <c r="J47" s="115">
        <v>-28</v>
      </c>
      <c r="K47" s="116">
        <v>-25.454545454545453</v>
      </c>
    </row>
    <row r="48" spans="1:11" ht="14.1" customHeight="1" x14ac:dyDescent="0.2">
      <c r="A48" s="306">
        <v>62</v>
      </c>
      <c r="B48" s="307" t="s">
        <v>270</v>
      </c>
      <c r="C48" s="308"/>
      <c r="D48" s="113">
        <v>7.2064186725018233</v>
      </c>
      <c r="E48" s="115">
        <v>494</v>
      </c>
      <c r="F48" s="114">
        <v>508</v>
      </c>
      <c r="G48" s="114">
        <v>643</v>
      </c>
      <c r="H48" s="114">
        <v>590</v>
      </c>
      <c r="I48" s="140">
        <v>560</v>
      </c>
      <c r="J48" s="115">
        <v>-66</v>
      </c>
      <c r="K48" s="116">
        <v>-11.785714285714286</v>
      </c>
    </row>
    <row r="49" spans="1:11" ht="14.1" customHeight="1" x14ac:dyDescent="0.2">
      <c r="A49" s="306">
        <v>63</v>
      </c>
      <c r="B49" s="307" t="s">
        <v>271</v>
      </c>
      <c r="C49" s="308"/>
      <c r="D49" s="113">
        <v>4.7118891320204233</v>
      </c>
      <c r="E49" s="115">
        <v>323</v>
      </c>
      <c r="F49" s="114">
        <v>259</v>
      </c>
      <c r="G49" s="114">
        <v>375</v>
      </c>
      <c r="H49" s="114">
        <v>475</v>
      </c>
      <c r="I49" s="140">
        <v>337</v>
      </c>
      <c r="J49" s="115">
        <v>-14</v>
      </c>
      <c r="K49" s="116">
        <v>-4.1543026706231458</v>
      </c>
    </row>
    <row r="50" spans="1:11" ht="14.1" customHeight="1" x14ac:dyDescent="0.2">
      <c r="A50" s="306" t="s">
        <v>272</v>
      </c>
      <c r="B50" s="307" t="s">
        <v>273</v>
      </c>
      <c r="C50" s="308"/>
      <c r="D50" s="113">
        <v>0.99197665937272061</v>
      </c>
      <c r="E50" s="115">
        <v>68</v>
      </c>
      <c r="F50" s="114">
        <v>66</v>
      </c>
      <c r="G50" s="114">
        <v>91</v>
      </c>
      <c r="H50" s="114">
        <v>97</v>
      </c>
      <c r="I50" s="140">
        <v>52</v>
      </c>
      <c r="J50" s="115">
        <v>16</v>
      </c>
      <c r="K50" s="116">
        <v>30.76923076923077</v>
      </c>
    </row>
    <row r="51" spans="1:11" ht="14.1" customHeight="1" x14ac:dyDescent="0.2">
      <c r="A51" s="306" t="s">
        <v>274</v>
      </c>
      <c r="B51" s="307" t="s">
        <v>275</v>
      </c>
      <c r="C51" s="308"/>
      <c r="D51" s="113">
        <v>3.2093362509117433</v>
      </c>
      <c r="E51" s="115">
        <v>220</v>
      </c>
      <c r="F51" s="114">
        <v>176</v>
      </c>
      <c r="G51" s="114">
        <v>252</v>
      </c>
      <c r="H51" s="114">
        <v>348</v>
      </c>
      <c r="I51" s="140">
        <v>249</v>
      </c>
      <c r="J51" s="115">
        <v>-29</v>
      </c>
      <c r="K51" s="116">
        <v>-11.646586345381525</v>
      </c>
    </row>
    <row r="52" spans="1:11" ht="14.1" customHeight="1" x14ac:dyDescent="0.2">
      <c r="A52" s="306">
        <v>71</v>
      </c>
      <c r="B52" s="307" t="s">
        <v>276</v>
      </c>
      <c r="C52" s="308"/>
      <c r="D52" s="113">
        <v>7.0313639679066373</v>
      </c>
      <c r="E52" s="115">
        <v>482</v>
      </c>
      <c r="F52" s="114">
        <v>351</v>
      </c>
      <c r="G52" s="114">
        <v>499</v>
      </c>
      <c r="H52" s="114">
        <v>411</v>
      </c>
      <c r="I52" s="140">
        <v>488</v>
      </c>
      <c r="J52" s="115">
        <v>-6</v>
      </c>
      <c r="K52" s="116">
        <v>-1.2295081967213115</v>
      </c>
    </row>
    <row r="53" spans="1:11" ht="14.1" customHeight="1" x14ac:dyDescent="0.2">
      <c r="A53" s="306" t="s">
        <v>277</v>
      </c>
      <c r="B53" s="307" t="s">
        <v>278</v>
      </c>
      <c r="C53" s="308"/>
      <c r="D53" s="113">
        <v>2.7425237053245808</v>
      </c>
      <c r="E53" s="115">
        <v>188</v>
      </c>
      <c r="F53" s="114">
        <v>150</v>
      </c>
      <c r="G53" s="114">
        <v>175</v>
      </c>
      <c r="H53" s="114">
        <v>165</v>
      </c>
      <c r="I53" s="140">
        <v>153</v>
      </c>
      <c r="J53" s="115">
        <v>35</v>
      </c>
      <c r="K53" s="116">
        <v>22.875816993464053</v>
      </c>
    </row>
    <row r="54" spans="1:11" ht="14.1" customHeight="1" x14ac:dyDescent="0.2">
      <c r="A54" s="306" t="s">
        <v>279</v>
      </c>
      <c r="B54" s="307" t="s">
        <v>280</v>
      </c>
      <c r="C54" s="308"/>
      <c r="D54" s="113">
        <v>3.7636761487964989</v>
      </c>
      <c r="E54" s="115">
        <v>258</v>
      </c>
      <c r="F54" s="114">
        <v>173</v>
      </c>
      <c r="G54" s="114">
        <v>281</v>
      </c>
      <c r="H54" s="114">
        <v>222</v>
      </c>
      <c r="I54" s="140">
        <v>272</v>
      </c>
      <c r="J54" s="115">
        <v>-14</v>
      </c>
      <c r="K54" s="116">
        <v>-5.1470588235294121</v>
      </c>
    </row>
    <row r="55" spans="1:11" ht="14.1" customHeight="1" x14ac:dyDescent="0.2">
      <c r="A55" s="306">
        <v>72</v>
      </c>
      <c r="B55" s="307" t="s">
        <v>281</v>
      </c>
      <c r="C55" s="308"/>
      <c r="D55" s="113">
        <v>1.2399708242159009</v>
      </c>
      <c r="E55" s="115">
        <v>85</v>
      </c>
      <c r="F55" s="114">
        <v>68</v>
      </c>
      <c r="G55" s="114">
        <v>106</v>
      </c>
      <c r="H55" s="114">
        <v>60</v>
      </c>
      <c r="I55" s="140">
        <v>113</v>
      </c>
      <c r="J55" s="115">
        <v>-28</v>
      </c>
      <c r="K55" s="116">
        <v>-24.778761061946902</v>
      </c>
    </row>
    <row r="56" spans="1:11" ht="14.1" customHeight="1" x14ac:dyDescent="0.2">
      <c r="A56" s="306" t="s">
        <v>282</v>
      </c>
      <c r="B56" s="307" t="s">
        <v>283</v>
      </c>
      <c r="C56" s="308"/>
      <c r="D56" s="113">
        <v>0.21881838074398249</v>
      </c>
      <c r="E56" s="115">
        <v>15</v>
      </c>
      <c r="F56" s="114">
        <v>18</v>
      </c>
      <c r="G56" s="114">
        <v>31</v>
      </c>
      <c r="H56" s="114">
        <v>13</v>
      </c>
      <c r="I56" s="140">
        <v>31</v>
      </c>
      <c r="J56" s="115">
        <v>-16</v>
      </c>
      <c r="K56" s="116">
        <v>-51.612903225806448</v>
      </c>
    </row>
    <row r="57" spans="1:11" ht="14.1" customHeight="1" x14ac:dyDescent="0.2">
      <c r="A57" s="306" t="s">
        <v>284</v>
      </c>
      <c r="B57" s="307" t="s">
        <v>285</v>
      </c>
      <c r="C57" s="308"/>
      <c r="D57" s="113">
        <v>0.75857038657913933</v>
      </c>
      <c r="E57" s="115">
        <v>52</v>
      </c>
      <c r="F57" s="114">
        <v>40</v>
      </c>
      <c r="G57" s="114">
        <v>51</v>
      </c>
      <c r="H57" s="114">
        <v>35</v>
      </c>
      <c r="I57" s="140">
        <v>57</v>
      </c>
      <c r="J57" s="115">
        <v>-5</v>
      </c>
      <c r="K57" s="116">
        <v>-8.7719298245614041</v>
      </c>
    </row>
    <row r="58" spans="1:11" ht="14.1" customHeight="1" x14ac:dyDescent="0.2">
      <c r="A58" s="306">
        <v>73</v>
      </c>
      <c r="B58" s="307" t="s">
        <v>286</v>
      </c>
      <c r="C58" s="308"/>
      <c r="D58" s="113">
        <v>1.6776075857038657</v>
      </c>
      <c r="E58" s="115">
        <v>115</v>
      </c>
      <c r="F58" s="114">
        <v>75</v>
      </c>
      <c r="G58" s="114">
        <v>173</v>
      </c>
      <c r="H58" s="114">
        <v>81</v>
      </c>
      <c r="I58" s="140">
        <v>88</v>
      </c>
      <c r="J58" s="115">
        <v>27</v>
      </c>
      <c r="K58" s="116">
        <v>30.681818181818183</v>
      </c>
    </row>
    <row r="59" spans="1:11" ht="14.1" customHeight="1" x14ac:dyDescent="0.2">
      <c r="A59" s="306" t="s">
        <v>287</v>
      </c>
      <c r="B59" s="307" t="s">
        <v>288</v>
      </c>
      <c r="C59" s="308"/>
      <c r="D59" s="113">
        <v>1.5317286652078774</v>
      </c>
      <c r="E59" s="115">
        <v>105</v>
      </c>
      <c r="F59" s="114">
        <v>67</v>
      </c>
      <c r="G59" s="114">
        <v>157</v>
      </c>
      <c r="H59" s="114">
        <v>70</v>
      </c>
      <c r="I59" s="140">
        <v>74</v>
      </c>
      <c r="J59" s="115">
        <v>31</v>
      </c>
      <c r="K59" s="116">
        <v>41.891891891891895</v>
      </c>
    </row>
    <row r="60" spans="1:11" ht="14.1" customHeight="1" x14ac:dyDescent="0.2">
      <c r="A60" s="306">
        <v>81</v>
      </c>
      <c r="B60" s="307" t="s">
        <v>289</v>
      </c>
      <c r="C60" s="308"/>
      <c r="D60" s="113">
        <v>8.4463894967177247</v>
      </c>
      <c r="E60" s="115">
        <v>579</v>
      </c>
      <c r="F60" s="114">
        <v>758</v>
      </c>
      <c r="G60" s="114">
        <v>566</v>
      </c>
      <c r="H60" s="114">
        <v>570</v>
      </c>
      <c r="I60" s="140">
        <v>510</v>
      </c>
      <c r="J60" s="115">
        <v>69</v>
      </c>
      <c r="K60" s="116">
        <v>13.529411764705882</v>
      </c>
    </row>
    <row r="61" spans="1:11" ht="14.1" customHeight="1" x14ac:dyDescent="0.2">
      <c r="A61" s="306" t="s">
        <v>290</v>
      </c>
      <c r="B61" s="307" t="s">
        <v>291</v>
      </c>
      <c r="C61" s="308"/>
      <c r="D61" s="113">
        <v>1.3858497447118892</v>
      </c>
      <c r="E61" s="115">
        <v>95</v>
      </c>
      <c r="F61" s="114">
        <v>72</v>
      </c>
      <c r="G61" s="114">
        <v>125</v>
      </c>
      <c r="H61" s="114">
        <v>97</v>
      </c>
      <c r="I61" s="140">
        <v>99</v>
      </c>
      <c r="J61" s="115">
        <v>-4</v>
      </c>
      <c r="K61" s="116">
        <v>-4.0404040404040407</v>
      </c>
    </row>
    <row r="62" spans="1:11" ht="14.1" customHeight="1" x14ac:dyDescent="0.2">
      <c r="A62" s="306" t="s">
        <v>292</v>
      </c>
      <c r="B62" s="307" t="s">
        <v>293</v>
      </c>
      <c r="C62" s="308"/>
      <c r="D62" s="113">
        <v>3.7636761487964989</v>
      </c>
      <c r="E62" s="115">
        <v>258</v>
      </c>
      <c r="F62" s="114">
        <v>470</v>
      </c>
      <c r="G62" s="114">
        <v>264</v>
      </c>
      <c r="H62" s="114">
        <v>276</v>
      </c>
      <c r="I62" s="140">
        <v>253</v>
      </c>
      <c r="J62" s="115">
        <v>5</v>
      </c>
      <c r="K62" s="116">
        <v>1.9762845849802371</v>
      </c>
    </row>
    <row r="63" spans="1:11" ht="14.1" customHeight="1" x14ac:dyDescent="0.2">
      <c r="A63" s="306"/>
      <c r="B63" s="307" t="s">
        <v>294</v>
      </c>
      <c r="C63" s="308"/>
      <c r="D63" s="113">
        <v>3.2530999270605396</v>
      </c>
      <c r="E63" s="115">
        <v>223</v>
      </c>
      <c r="F63" s="114">
        <v>442</v>
      </c>
      <c r="G63" s="114">
        <v>241</v>
      </c>
      <c r="H63" s="114">
        <v>255</v>
      </c>
      <c r="I63" s="140">
        <v>214</v>
      </c>
      <c r="J63" s="115">
        <v>9</v>
      </c>
      <c r="K63" s="116">
        <v>4.2056074766355138</v>
      </c>
    </row>
    <row r="64" spans="1:11" ht="14.1" customHeight="1" x14ac:dyDescent="0.2">
      <c r="A64" s="306" t="s">
        <v>295</v>
      </c>
      <c r="B64" s="307" t="s">
        <v>296</v>
      </c>
      <c r="C64" s="308"/>
      <c r="D64" s="113">
        <v>1.2691466083150984</v>
      </c>
      <c r="E64" s="115">
        <v>87</v>
      </c>
      <c r="F64" s="114">
        <v>63</v>
      </c>
      <c r="G64" s="114">
        <v>70</v>
      </c>
      <c r="H64" s="114">
        <v>94</v>
      </c>
      <c r="I64" s="140">
        <v>72</v>
      </c>
      <c r="J64" s="115">
        <v>15</v>
      </c>
      <c r="K64" s="116">
        <v>20.833333333333332</v>
      </c>
    </row>
    <row r="65" spans="1:11" ht="14.1" customHeight="1" x14ac:dyDescent="0.2">
      <c r="A65" s="306" t="s">
        <v>297</v>
      </c>
      <c r="B65" s="307" t="s">
        <v>298</v>
      </c>
      <c r="C65" s="308"/>
      <c r="D65" s="113">
        <v>1.1524434719183079</v>
      </c>
      <c r="E65" s="115">
        <v>79</v>
      </c>
      <c r="F65" s="114">
        <v>110</v>
      </c>
      <c r="G65" s="114">
        <v>66</v>
      </c>
      <c r="H65" s="114">
        <v>60</v>
      </c>
      <c r="I65" s="140">
        <v>46</v>
      </c>
      <c r="J65" s="115">
        <v>33</v>
      </c>
      <c r="K65" s="116">
        <v>71.739130434782609</v>
      </c>
    </row>
    <row r="66" spans="1:11" ht="14.1" customHeight="1" x14ac:dyDescent="0.2">
      <c r="A66" s="306">
        <v>82</v>
      </c>
      <c r="B66" s="307" t="s">
        <v>299</v>
      </c>
      <c r="C66" s="308"/>
      <c r="D66" s="113">
        <v>4.9452954048140043</v>
      </c>
      <c r="E66" s="115">
        <v>339</v>
      </c>
      <c r="F66" s="114">
        <v>339</v>
      </c>
      <c r="G66" s="114">
        <v>289</v>
      </c>
      <c r="H66" s="114">
        <v>276</v>
      </c>
      <c r="I66" s="140">
        <v>272</v>
      </c>
      <c r="J66" s="115">
        <v>67</v>
      </c>
      <c r="K66" s="116">
        <v>24.632352941176471</v>
      </c>
    </row>
    <row r="67" spans="1:11" ht="14.1" customHeight="1" x14ac:dyDescent="0.2">
      <c r="A67" s="306" t="s">
        <v>300</v>
      </c>
      <c r="B67" s="307" t="s">
        <v>301</v>
      </c>
      <c r="C67" s="308"/>
      <c r="D67" s="113">
        <v>3.4135667396061269</v>
      </c>
      <c r="E67" s="115">
        <v>234</v>
      </c>
      <c r="F67" s="114">
        <v>292</v>
      </c>
      <c r="G67" s="114">
        <v>179</v>
      </c>
      <c r="H67" s="114">
        <v>206</v>
      </c>
      <c r="I67" s="140">
        <v>185</v>
      </c>
      <c r="J67" s="115">
        <v>49</v>
      </c>
      <c r="K67" s="116">
        <v>26.486486486486488</v>
      </c>
    </row>
    <row r="68" spans="1:11" ht="14.1" customHeight="1" x14ac:dyDescent="0.2">
      <c r="A68" s="306" t="s">
        <v>302</v>
      </c>
      <c r="B68" s="307" t="s">
        <v>303</v>
      </c>
      <c r="C68" s="308"/>
      <c r="D68" s="113">
        <v>1.0065645514223194</v>
      </c>
      <c r="E68" s="115">
        <v>69</v>
      </c>
      <c r="F68" s="114">
        <v>33</v>
      </c>
      <c r="G68" s="114">
        <v>61</v>
      </c>
      <c r="H68" s="114">
        <v>38</v>
      </c>
      <c r="I68" s="140">
        <v>46</v>
      </c>
      <c r="J68" s="115">
        <v>23</v>
      </c>
      <c r="K68" s="116">
        <v>50</v>
      </c>
    </row>
    <row r="69" spans="1:11" ht="14.1" customHeight="1" x14ac:dyDescent="0.2">
      <c r="A69" s="306">
        <v>83</v>
      </c>
      <c r="B69" s="307" t="s">
        <v>304</v>
      </c>
      <c r="C69" s="308"/>
      <c r="D69" s="113">
        <v>4.9161196207148068</v>
      </c>
      <c r="E69" s="115">
        <v>337</v>
      </c>
      <c r="F69" s="114">
        <v>266</v>
      </c>
      <c r="G69" s="114">
        <v>496</v>
      </c>
      <c r="H69" s="114">
        <v>294</v>
      </c>
      <c r="I69" s="140">
        <v>351</v>
      </c>
      <c r="J69" s="115">
        <v>-14</v>
      </c>
      <c r="K69" s="116">
        <v>-3.9886039886039888</v>
      </c>
    </row>
    <row r="70" spans="1:11" ht="14.1" customHeight="1" x14ac:dyDescent="0.2">
      <c r="A70" s="306" t="s">
        <v>305</v>
      </c>
      <c r="B70" s="307" t="s">
        <v>306</v>
      </c>
      <c r="C70" s="308"/>
      <c r="D70" s="113">
        <v>4.0408460977388767</v>
      </c>
      <c r="E70" s="115">
        <v>277</v>
      </c>
      <c r="F70" s="114">
        <v>232</v>
      </c>
      <c r="G70" s="114">
        <v>449</v>
      </c>
      <c r="H70" s="114">
        <v>245</v>
      </c>
      <c r="I70" s="140">
        <v>297</v>
      </c>
      <c r="J70" s="115">
        <v>-20</v>
      </c>
      <c r="K70" s="116">
        <v>-6.7340067340067344</v>
      </c>
    </row>
    <row r="71" spans="1:11" ht="14.1" customHeight="1" x14ac:dyDescent="0.2">
      <c r="A71" s="306"/>
      <c r="B71" s="307" t="s">
        <v>307</v>
      </c>
      <c r="C71" s="308"/>
      <c r="D71" s="113">
        <v>2.3632385120350108</v>
      </c>
      <c r="E71" s="115">
        <v>162</v>
      </c>
      <c r="F71" s="114">
        <v>136</v>
      </c>
      <c r="G71" s="114">
        <v>305</v>
      </c>
      <c r="H71" s="114">
        <v>160</v>
      </c>
      <c r="I71" s="140">
        <v>189</v>
      </c>
      <c r="J71" s="115">
        <v>-27</v>
      </c>
      <c r="K71" s="116">
        <v>-14.285714285714286</v>
      </c>
    </row>
    <row r="72" spans="1:11" ht="14.1" customHeight="1" x14ac:dyDescent="0.2">
      <c r="A72" s="306">
        <v>84</v>
      </c>
      <c r="B72" s="307" t="s">
        <v>308</v>
      </c>
      <c r="C72" s="308"/>
      <c r="D72" s="113">
        <v>3.5740335521517141</v>
      </c>
      <c r="E72" s="115">
        <v>245</v>
      </c>
      <c r="F72" s="114">
        <v>117</v>
      </c>
      <c r="G72" s="114">
        <v>214</v>
      </c>
      <c r="H72" s="114">
        <v>102</v>
      </c>
      <c r="I72" s="140">
        <v>144</v>
      </c>
      <c r="J72" s="115">
        <v>101</v>
      </c>
      <c r="K72" s="116">
        <v>70.138888888888886</v>
      </c>
    </row>
    <row r="73" spans="1:11" ht="14.1" customHeight="1" x14ac:dyDescent="0.2">
      <c r="A73" s="306" t="s">
        <v>309</v>
      </c>
      <c r="B73" s="307" t="s">
        <v>310</v>
      </c>
      <c r="C73" s="308"/>
      <c r="D73" s="113">
        <v>1.9985412107950402</v>
      </c>
      <c r="E73" s="115">
        <v>137</v>
      </c>
      <c r="F73" s="114">
        <v>41</v>
      </c>
      <c r="G73" s="114">
        <v>114</v>
      </c>
      <c r="H73" s="114">
        <v>37</v>
      </c>
      <c r="I73" s="140">
        <v>71</v>
      </c>
      <c r="J73" s="115">
        <v>66</v>
      </c>
      <c r="K73" s="116">
        <v>92.957746478873233</v>
      </c>
    </row>
    <row r="74" spans="1:11" ht="14.1" customHeight="1" x14ac:dyDescent="0.2">
      <c r="A74" s="306" t="s">
        <v>311</v>
      </c>
      <c r="B74" s="307" t="s">
        <v>312</v>
      </c>
      <c r="C74" s="308"/>
      <c r="D74" s="113">
        <v>0.36469730123997085</v>
      </c>
      <c r="E74" s="115">
        <v>25</v>
      </c>
      <c r="F74" s="114">
        <v>16</v>
      </c>
      <c r="G74" s="114">
        <v>26</v>
      </c>
      <c r="H74" s="114">
        <v>7</v>
      </c>
      <c r="I74" s="140">
        <v>12</v>
      </c>
      <c r="J74" s="115">
        <v>13</v>
      </c>
      <c r="K74" s="116">
        <v>108.33333333333333</v>
      </c>
    </row>
    <row r="75" spans="1:11" ht="14.1" customHeight="1" x14ac:dyDescent="0.2">
      <c r="A75" s="306" t="s">
        <v>313</v>
      </c>
      <c r="B75" s="307" t="s">
        <v>314</v>
      </c>
      <c r="C75" s="308"/>
      <c r="D75" s="113">
        <v>0.53975200583515681</v>
      </c>
      <c r="E75" s="115">
        <v>37</v>
      </c>
      <c r="F75" s="114">
        <v>34</v>
      </c>
      <c r="G75" s="114">
        <v>31</v>
      </c>
      <c r="H75" s="114">
        <v>37</v>
      </c>
      <c r="I75" s="140">
        <v>36</v>
      </c>
      <c r="J75" s="115">
        <v>1</v>
      </c>
      <c r="K75" s="116">
        <v>2.7777777777777777</v>
      </c>
    </row>
    <row r="76" spans="1:11" ht="14.1" customHeight="1" x14ac:dyDescent="0.2">
      <c r="A76" s="306">
        <v>91</v>
      </c>
      <c r="B76" s="307" t="s">
        <v>315</v>
      </c>
      <c r="C76" s="308"/>
      <c r="D76" s="113">
        <v>0.33552151714077316</v>
      </c>
      <c r="E76" s="115">
        <v>23</v>
      </c>
      <c r="F76" s="114">
        <v>21</v>
      </c>
      <c r="G76" s="114">
        <v>24</v>
      </c>
      <c r="H76" s="114">
        <v>15</v>
      </c>
      <c r="I76" s="140">
        <v>19</v>
      </c>
      <c r="J76" s="115">
        <v>4</v>
      </c>
      <c r="K76" s="116">
        <v>21.05263157894737</v>
      </c>
    </row>
    <row r="77" spans="1:11" ht="14.1" customHeight="1" x14ac:dyDescent="0.2">
      <c r="A77" s="306">
        <v>92</v>
      </c>
      <c r="B77" s="307" t="s">
        <v>316</v>
      </c>
      <c r="C77" s="308"/>
      <c r="D77" s="113">
        <v>1.0065645514223194</v>
      </c>
      <c r="E77" s="115">
        <v>69</v>
      </c>
      <c r="F77" s="114">
        <v>63</v>
      </c>
      <c r="G77" s="114">
        <v>76</v>
      </c>
      <c r="H77" s="114">
        <v>48</v>
      </c>
      <c r="I77" s="140">
        <v>71</v>
      </c>
      <c r="J77" s="115">
        <v>-2</v>
      </c>
      <c r="K77" s="116">
        <v>-2.816901408450704</v>
      </c>
    </row>
    <row r="78" spans="1:11" ht="14.1" customHeight="1" x14ac:dyDescent="0.2">
      <c r="A78" s="306">
        <v>93</v>
      </c>
      <c r="B78" s="307" t="s">
        <v>317</v>
      </c>
      <c r="C78" s="308"/>
      <c r="D78" s="113">
        <v>0.11670313639679067</v>
      </c>
      <c r="E78" s="115">
        <v>8</v>
      </c>
      <c r="F78" s="114">
        <v>6</v>
      </c>
      <c r="G78" s="114">
        <v>8</v>
      </c>
      <c r="H78" s="114">
        <v>8</v>
      </c>
      <c r="I78" s="140">
        <v>6</v>
      </c>
      <c r="J78" s="115">
        <v>2</v>
      </c>
      <c r="K78" s="116">
        <v>33.333333333333336</v>
      </c>
    </row>
    <row r="79" spans="1:11" ht="14.1" customHeight="1" x14ac:dyDescent="0.2">
      <c r="A79" s="306">
        <v>94</v>
      </c>
      <c r="B79" s="307" t="s">
        <v>318</v>
      </c>
      <c r="C79" s="308"/>
      <c r="D79" s="113">
        <v>0.21881838074398249</v>
      </c>
      <c r="E79" s="115">
        <v>15</v>
      </c>
      <c r="F79" s="114">
        <v>25</v>
      </c>
      <c r="G79" s="114">
        <v>38</v>
      </c>
      <c r="H79" s="114">
        <v>29</v>
      </c>
      <c r="I79" s="140">
        <v>20</v>
      </c>
      <c r="J79" s="115">
        <v>-5</v>
      </c>
      <c r="K79" s="116">
        <v>-25</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0.20423048869438365</v>
      </c>
      <c r="E81" s="143">
        <v>14</v>
      </c>
      <c r="F81" s="144">
        <v>21</v>
      </c>
      <c r="G81" s="144">
        <v>94</v>
      </c>
      <c r="H81" s="144">
        <v>14</v>
      </c>
      <c r="I81" s="145">
        <v>13</v>
      </c>
      <c r="J81" s="143">
        <v>1</v>
      </c>
      <c r="K81" s="146">
        <v>7.6923076923076925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7119</v>
      </c>
      <c r="E11" s="114">
        <v>6242</v>
      </c>
      <c r="F11" s="114">
        <v>6332</v>
      </c>
      <c r="G11" s="114">
        <v>5677</v>
      </c>
      <c r="H11" s="140">
        <v>6990</v>
      </c>
      <c r="I11" s="115">
        <v>129</v>
      </c>
      <c r="J11" s="116">
        <v>1.8454935622317596</v>
      </c>
    </row>
    <row r="12" spans="1:15" s="110" customFormat="1" ht="24.95" customHeight="1" x14ac:dyDescent="0.2">
      <c r="A12" s="193" t="s">
        <v>132</v>
      </c>
      <c r="B12" s="194" t="s">
        <v>133</v>
      </c>
      <c r="C12" s="113">
        <v>4.0736058435173481</v>
      </c>
      <c r="D12" s="115">
        <v>290</v>
      </c>
      <c r="E12" s="114">
        <v>300</v>
      </c>
      <c r="F12" s="114">
        <v>221</v>
      </c>
      <c r="G12" s="114">
        <v>165</v>
      </c>
      <c r="H12" s="140">
        <v>280</v>
      </c>
      <c r="I12" s="115">
        <v>10</v>
      </c>
      <c r="J12" s="116">
        <v>3.5714285714285716</v>
      </c>
    </row>
    <row r="13" spans="1:15" s="110" customFormat="1" ht="24.95" customHeight="1" x14ac:dyDescent="0.2">
      <c r="A13" s="193" t="s">
        <v>134</v>
      </c>
      <c r="B13" s="199" t="s">
        <v>214</v>
      </c>
      <c r="C13" s="113">
        <v>1.9103806714426184</v>
      </c>
      <c r="D13" s="115">
        <v>136</v>
      </c>
      <c r="E13" s="114">
        <v>106</v>
      </c>
      <c r="F13" s="114">
        <v>94</v>
      </c>
      <c r="G13" s="114">
        <v>109</v>
      </c>
      <c r="H13" s="140">
        <v>109</v>
      </c>
      <c r="I13" s="115">
        <v>27</v>
      </c>
      <c r="J13" s="116">
        <v>24.770642201834864</v>
      </c>
    </row>
    <row r="14" spans="1:15" s="287" customFormat="1" ht="24.95" customHeight="1" x14ac:dyDescent="0.2">
      <c r="A14" s="193" t="s">
        <v>215</v>
      </c>
      <c r="B14" s="199" t="s">
        <v>137</v>
      </c>
      <c r="C14" s="113">
        <v>9.8468886079505555</v>
      </c>
      <c r="D14" s="115">
        <v>701</v>
      </c>
      <c r="E14" s="114">
        <v>677</v>
      </c>
      <c r="F14" s="114">
        <v>625</v>
      </c>
      <c r="G14" s="114">
        <v>619</v>
      </c>
      <c r="H14" s="140">
        <v>917</v>
      </c>
      <c r="I14" s="115">
        <v>-216</v>
      </c>
      <c r="J14" s="116">
        <v>-23.555070883315157</v>
      </c>
      <c r="K14" s="110"/>
      <c r="L14" s="110"/>
      <c r="M14" s="110"/>
      <c r="N14" s="110"/>
      <c r="O14" s="110"/>
    </row>
    <row r="15" spans="1:15" s="110" customFormat="1" ht="24.95" customHeight="1" x14ac:dyDescent="0.2">
      <c r="A15" s="193" t="s">
        <v>216</v>
      </c>
      <c r="B15" s="199" t="s">
        <v>217</v>
      </c>
      <c r="C15" s="113">
        <v>2.5986795898300321</v>
      </c>
      <c r="D15" s="115">
        <v>185</v>
      </c>
      <c r="E15" s="114">
        <v>169</v>
      </c>
      <c r="F15" s="114">
        <v>244</v>
      </c>
      <c r="G15" s="114">
        <v>257</v>
      </c>
      <c r="H15" s="140">
        <v>239</v>
      </c>
      <c r="I15" s="115">
        <v>-54</v>
      </c>
      <c r="J15" s="116">
        <v>-22.594142259414227</v>
      </c>
    </row>
    <row r="16" spans="1:15" s="287" customFormat="1" ht="24.95" customHeight="1" x14ac:dyDescent="0.2">
      <c r="A16" s="193" t="s">
        <v>218</v>
      </c>
      <c r="B16" s="199" t="s">
        <v>141</v>
      </c>
      <c r="C16" s="113">
        <v>4.5512010113780024</v>
      </c>
      <c r="D16" s="115">
        <v>324</v>
      </c>
      <c r="E16" s="114">
        <v>394</v>
      </c>
      <c r="F16" s="114">
        <v>248</v>
      </c>
      <c r="G16" s="114">
        <v>249</v>
      </c>
      <c r="H16" s="140">
        <v>372</v>
      </c>
      <c r="I16" s="115">
        <v>-48</v>
      </c>
      <c r="J16" s="116">
        <v>-12.903225806451612</v>
      </c>
      <c r="K16" s="110"/>
      <c r="L16" s="110"/>
      <c r="M16" s="110"/>
      <c r="N16" s="110"/>
      <c r="O16" s="110"/>
    </row>
    <row r="17" spans="1:15" s="110" customFormat="1" ht="24.95" customHeight="1" x14ac:dyDescent="0.2">
      <c r="A17" s="193" t="s">
        <v>142</v>
      </c>
      <c r="B17" s="199" t="s">
        <v>220</v>
      </c>
      <c r="C17" s="113">
        <v>2.6970080067425202</v>
      </c>
      <c r="D17" s="115">
        <v>192</v>
      </c>
      <c r="E17" s="114">
        <v>114</v>
      </c>
      <c r="F17" s="114">
        <v>133</v>
      </c>
      <c r="G17" s="114">
        <v>113</v>
      </c>
      <c r="H17" s="140">
        <v>306</v>
      </c>
      <c r="I17" s="115">
        <v>-114</v>
      </c>
      <c r="J17" s="116">
        <v>-37.254901960784316</v>
      </c>
    </row>
    <row r="18" spans="1:15" s="287" customFormat="1" ht="24.95" customHeight="1" x14ac:dyDescent="0.2">
      <c r="A18" s="201" t="s">
        <v>144</v>
      </c>
      <c r="B18" s="202" t="s">
        <v>145</v>
      </c>
      <c r="C18" s="113">
        <v>10.099733108582667</v>
      </c>
      <c r="D18" s="115">
        <v>719</v>
      </c>
      <c r="E18" s="114">
        <v>675</v>
      </c>
      <c r="F18" s="114">
        <v>597</v>
      </c>
      <c r="G18" s="114">
        <v>457</v>
      </c>
      <c r="H18" s="140">
        <v>645</v>
      </c>
      <c r="I18" s="115">
        <v>74</v>
      </c>
      <c r="J18" s="116">
        <v>11.472868217054264</v>
      </c>
      <c r="K18" s="110"/>
      <c r="L18" s="110"/>
      <c r="M18" s="110"/>
      <c r="N18" s="110"/>
      <c r="O18" s="110"/>
    </row>
    <row r="19" spans="1:15" s="110" customFormat="1" ht="24.95" customHeight="1" x14ac:dyDescent="0.2">
      <c r="A19" s="193" t="s">
        <v>146</v>
      </c>
      <c r="B19" s="199" t="s">
        <v>147</v>
      </c>
      <c r="C19" s="113">
        <v>13.372664700098328</v>
      </c>
      <c r="D19" s="115">
        <v>952</v>
      </c>
      <c r="E19" s="114">
        <v>804</v>
      </c>
      <c r="F19" s="114">
        <v>861</v>
      </c>
      <c r="G19" s="114">
        <v>795</v>
      </c>
      <c r="H19" s="140">
        <v>961</v>
      </c>
      <c r="I19" s="115">
        <v>-9</v>
      </c>
      <c r="J19" s="116">
        <v>-0.93652445369406867</v>
      </c>
    </row>
    <row r="20" spans="1:15" s="287" customFormat="1" ht="24.95" customHeight="1" x14ac:dyDescent="0.2">
      <c r="A20" s="193" t="s">
        <v>148</v>
      </c>
      <c r="B20" s="199" t="s">
        <v>149</v>
      </c>
      <c r="C20" s="113">
        <v>6.0542210984688865</v>
      </c>
      <c r="D20" s="115">
        <v>431</v>
      </c>
      <c r="E20" s="114">
        <v>401</v>
      </c>
      <c r="F20" s="114">
        <v>509</v>
      </c>
      <c r="G20" s="114">
        <v>454</v>
      </c>
      <c r="H20" s="140">
        <v>485</v>
      </c>
      <c r="I20" s="115">
        <v>-54</v>
      </c>
      <c r="J20" s="116">
        <v>-11.134020618556701</v>
      </c>
      <c r="K20" s="110"/>
      <c r="L20" s="110"/>
      <c r="M20" s="110"/>
      <c r="N20" s="110"/>
      <c r="O20" s="110"/>
    </row>
    <row r="21" spans="1:15" s="110" customFormat="1" ht="24.95" customHeight="1" x14ac:dyDescent="0.2">
      <c r="A21" s="201" t="s">
        <v>150</v>
      </c>
      <c r="B21" s="202" t="s">
        <v>151</v>
      </c>
      <c r="C21" s="113">
        <v>8.1191178536311277</v>
      </c>
      <c r="D21" s="115">
        <v>578</v>
      </c>
      <c r="E21" s="114">
        <v>580</v>
      </c>
      <c r="F21" s="114">
        <v>513</v>
      </c>
      <c r="G21" s="114">
        <v>422</v>
      </c>
      <c r="H21" s="140">
        <v>509</v>
      </c>
      <c r="I21" s="115">
        <v>69</v>
      </c>
      <c r="J21" s="116">
        <v>13.555992141453832</v>
      </c>
    </row>
    <row r="22" spans="1:15" s="110" customFormat="1" ht="24.95" customHeight="1" x14ac:dyDescent="0.2">
      <c r="A22" s="201" t="s">
        <v>152</v>
      </c>
      <c r="B22" s="199" t="s">
        <v>153</v>
      </c>
      <c r="C22" s="113">
        <v>0.60401741817671017</v>
      </c>
      <c r="D22" s="115">
        <v>43</v>
      </c>
      <c r="E22" s="114">
        <v>28</v>
      </c>
      <c r="F22" s="114">
        <v>33</v>
      </c>
      <c r="G22" s="114">
        <v>46</v>
      </c>
      <c r="H22" s="140">
        <v>52</v>
      </c>
      <c r="I22" s="115">
        <v>-9</v>
      </c>
      <c r="J22" s="116">
        <v>-17.307692307692307</v>
      </c>
    </row>
    <row r="23" spans="1:15" s="110" customFormat="1" ht="24.95" customHeight="1" x14ac:dyDescent="0.2">
      <c r="A23" s="193" t="s">
        <v>154</v>
      </c>
      <c r="B23" s="199" t="s">
        <v>155</v>
      </c>
      <c r="C23" s="113">
        <v>0.660205084983846</v>
      </c>
      <c r="D23" s="115">
        <v>47</v>
      </c>
      <c r="E23" s="114">
        <v>51</v>
      </c>
      <c r="F23" s="114">
        <v>40</v>
      </c>
      <c r="G23" s="114">
        <v>45</v>
      </c>
      <c r="H23" s="140">
        <v>81</v>
      </c>
      <c r="I23" s="115">
        <v>-34</v>
      </c>
      <c r="J23" s="116">
        <v>-41.97530864197531</v>
      </c>
    </row>
    <row r="24" spans="1:15" s="110" customFormat="1" ht="24.95" customHeight="1" x14ac:dyDescent="0.2">
      <c r="A24" s="193" t="s">
        <v>156</v>
      </c>
      <c r="B24" s="199" t="s">
        <v>221</v>
      </c>
      <c r="C24" s="113">
        <v>4.3264503441494595</v>
      </c>
      <c r="D24" s="115">
        <v>308</v>
      </c>
      <c r="E24" s="114">
        <v>264</v>
      </c>
      <c r="F24" s="114">
        <v>229</v>
      </c>
      <c r="G24" s="114">
        <v>219</v>
      </c>
      <c r="H24" s="140">
        <v>288</v>
      </c>
      <c r="I24" s="115">
        <v>20</v>
      </c>
      <c r="J24" s="116">
        <v>6.9444444444444446</v>
      </c>
    </row>
    <row r="25" spans="1:15" s="110" customFormat="1" ht="24.95" customHeight="1" x14ac:dyDescent="0.2">
      <c r="A25" s="193" t="s">
        <v>222</v>
      </c>
      <c r="B25" s="204" t="s">
        <v>159</v>
      </c>
      <c r="C25" s="113">
        <v>6.6582385166455964</v>
      </c>
      <c r="D25" s="115">
        <v>474</v>
      </c>
      <c r="E25" s="114">
        <v>443</v>
      </c>
      <c r="F25" s="114">
        <v>425</v>
      </c>
      <c r="G25" s="114">
        <v>422</v>
      </c>
      <c r="H25" s="140">
        <v>528</v>
      </c>
      <c r="I25" s="115">
        <v>-54</v>
      </c>
      <c r="J25" s="116">
        <v>-10.227272727272727</v>
      </c>
    </row>
    <row r="26" spans="1:15" s="110" customFormat="1" ht="24.95" customHeight="1" x14ac:dyDescent="0.2">
      <c r="A26" s="201">
        <v>782.78300000000002</v>
      </c>
      <c r="B26" s="203" t="s">
        <v>160</v>
      </c>
      <c r="C26" s="113">
        <v>3.343166175024582</v>
      </c>
      <c r="D26" s="115">
        <v>238</v>
      </c>
      <c r="E26" s="114">
        <v>249</v>
      </c>
      <c r="F26" s="114">
        <v>309</v>
      </c>
      <c r="G26" s="114">
        <v>264</v>
      </c>
      <c r="H26" s="140">
        <v>283</v>
      </c>
      <c r="I26" s="115">
        <v>-45</v>
      </c>
      <c r="J26" s="116">
        <v>-15.901060070671377</v>
      </c>
    </row>
    <row r="27" spans="1:15" s="110" customFormat="1" ht="24.95" customHeight="1" x14ac:dyDescent="0.2">
      <c r="A27" s="193" t="s">
        <v>161</v>
      </c>
      <c r="B27" s="199" t="s">
        <v>162</v>
      </c>
      <c r="C27" s="113">
        <v>3.3010254249192301</v>
      </c>
      <c r="D27" s="115">
        <v>235</v>
      </c>
      <c r="E27" s="114">
        <v>150</v>
      </c>
      <c r="F27" s="114">
        <v>277</v>
      </c>
      <c r="G27" s="114">
        <v>277</v>
      </c>
      <c r="H27" s="140">
        <v>247</v>
      </c>
      <c r="I27" s="115">
        <v>-12</v>
      </c>
      <c r="J27" s="116">
        <v>-4.8582995951417001</v>
      </c>
    </row>
    <row r="28" spans="1:15" s="110" customFormat="1" ht="24.95" customHeight="1" x14ac:dyDescent="0.2">
      <c r="A28" s="193" t="s">
        <v>163</v>
      </c>
      <c r="B28" s="199" t="s">
        <v>164</v>
      </c>
      <c r="C28" s="113">
        <v>5.7311420143278546</v>
      </c>
      <c r="D28" s="115">
        <v>408</v>
      </c>
      <c r="E28" s="114">
        <v>135</v>
      </c>
      <c r="F28" s="114">
        <v>266</v>
      </c>
      <c r="G28" s="114">
        <v>144</v>
      </c>
      <c r="H28" s="140">
        <v>218</v>
      </c>
      <c r="I28" s="115">
        <v>190</v>
      </c>
      <c r="J28" s="116">
        <v>87.155963302752298</v>
      </c>
    </row>
    <row r="29" spans="1:15" s="110" customFormat="1" ht="24.95" customHeight="1" x14ac:dyDescent="0.2">
      <c r="A29" s="193">
        <v>86</v>
      </c>
      <c r="B29" s="199" t="s">
        <v>165</v>
      </c>
      <c r="C29" s="113">
        <v>7.009411434190195</v>
      </c>
      <c r="D29" s="115">
        <v>499</v>
      </c>
      <c r="E29" s="114">
        <v>445</v>
      </c>
      <c r="F29" s="114">
        <v>403</v>
      </c>
      <c r="G29" s="114">
        <v>470</v>
      </c>
      <c r="H29" s="140">
        <v>378</v>
      </c>
      <c r="I29" s="115">
        <v>121</v>
      </c>
      <c r="J29" s="116">
        <v>32.010582010582013</v>
      </c>
    </row>
    <row r="30" spans="1:15" s="110" customFormat="1" ht="24.95" customHeight="1" x14ac:dyDescent="0.2">
      <c r="A30" s="193">
        <v>87.88</v>
      </c>
      <c r="B30" s="204" t="s">
        <v>166</v>
      </c>
      <c r="C30" s="113">
        <v>10.619469026548673</v>
      </c>
      <c r="D30" s="115">
        <v>756</v>
      </c>
      <c r="E30" s="114">
        <v>640</v>
      </c>
      <c r="F30" s="114">
        <v>633</v>
      </c>
      <c r="G30" s="114">
        <v>560</v>
      </c>
      <c r="H30" s="140">
        <v>696</v>
      </c>
      <c r="I30" s="115">
        <v>60</v>
      </c>
      <c r="J30" s="116">
        <v>8.6206896551724146</v>
      </c>
    </row>
    <row r="31" spans="1:15" s="110" customFormat="1" ht="24.95" customHeight="1" x14ac:dyDescent="0.2">
      <c r="A31" s="193" t="s">
        <v>167</v>
      </c>
      <c r="B31" s="199" t="s">
        <v>168</v>
      </c>
      <c r="C31" s="113">
        <v>4.2702626773423233</v>
      </c>
      <c r="D31" s="115">
        <v>304</v>
      </c>
      <c r="E31" s="114">
        <v>294</v>
      </c>
      <c r="F31" s="114">
        <v>297</v>
      </c>
      <c r="G31" s="114">
        <v>209</v>
      </c>
      <c r="H31" s="140">
        <v>313</v>
      </c>
      <c r="I31" s="115">
        <v>-9</v>
      </c>
      <c r="J31" s="116">
        <v>-2.8753993610223643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4.0736058435173481</v>
      </c>
      <c r="D34" s="115">
        <v>290</v>
      </c>
      <c r="E34" s="114">
        <v>300</v>
      </c>
      <c r="F34" s="114">
        <v>221</v>
      </c>
      <c r="G34" s="114">
        <v>165</v>
      </c>
      <c r="H34" s="140">
        <v>280</v>
      </c>
      <c r="I34" s="115">
        <v>10</v>
      </c>
      <c r="J34" s="116">
        <v>3.5714285714285716</v>
      </c>
    </row>
    <row r="35" spans="1:10" s="110" customFormat="1" ht="24.95" customHeight="1" x14ac:dyDescent="0.2">
      <c r="A35" s="292" t="s">
        <v>171</v>
      </c>
      <c r="B35" s="293" t="s">
        <v>172</v>
      </c>
      <c r="C35" s="113">
        <v>21.857002387975839</v>
      </c>
      <c r="D35" s="115">
        <v>1556</v>
      </c>
      <c r="E35" s="114">
        <v>1458</v>
      </c>
      <c r="F35" s="114">
        <v>1316</v>
      </c>
      <c r="G35" s="114">
        <v>1185</v>
      </c>
      <c r="H35" s="140">
        <v>1671</v>
      </c>
      <c r="I35" s="115">
        <v>-115</v>
      </c>
      <c r="J35" s="116">
        <v>-6.882106523040096</v>
      </c>
    </row>
    <row r="36" spans="1:10" s="110" customFormat="1" ht="24.95" customHeight="1" x14ac:dyDescent="0.2">
      <c r="A36" s="294" t="s">
        <v>173</v>
      </c>
      <c r="B36" s="295" t="s">
        <v>174</v>
      </c>
      <c r="C36" s="125">
        <v>74.069391768506819</v>
      </c>
      <c r="D36" s="143">
        <v>5273</v>
      </c>
      <c r="E36" s="144">
        <v>4484</v>
      </c>
      <c r="F36" s="144">
        <v>4795</v>
      </c>
      <c r="G36" s="144">
        <v>4327</v>
      </c>
      <c r="H36" s="145">
        <v>5039</v>
      </c>
      <c r="I36" s="143">
        <v>234</v>
      </c>
      <c r="J36" s="146">
        <v>4.6437785274856118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7119</v>
      </c>
      <c r="F11" s="264">
        <v>6242</v>
      </c>
      <c r="G11" s="264">
        <v>6332</v>
      </c>
      <c r="H11" s="264">
        <v>5677</v>
      </c>
      <c r="I11" s="265">
        <v>6990</v>
      </c>
      <c r="J11" s="263">
        <v>129</v>
      </c>
      <c r="K11" s="266">
        <v>1.8454935622317596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20.943952802359881</v>
      </c>
      <c r="E13" s="115">
        <v>1491</v>
      </c>
      <c r="F13" s="114">
        <v>1632</v>
      </c>
      <c r="G13" s="114">
        <v>1649</v>
      </c>
      <c r="H13" s="114">
        <v>1465</v>
      </c>
      <c r="I13" s="140">
        <v>1515</v>
      </c>
      <c r="J13" s="115">
        <v>-24</v>
      </c>
      <c r="K13" s="116">
        <v>-1.5841584158415842</v>
      </c>
    </row>
    <row r="14" spans="1:17" ht="15.95" customHeight="1" x14ac:dyDescent="0.2">
      <c r="A14" s="306" t="s">
        <v>230</v>
      </c>
      <c r="B14" s="307"/>
      <c r="C14" s="308"/>
      <c r="D14" s="113">
        <v>59.83986514959966</v>
      </c>
      <c r="E14" s="115">
        <v>4260</v>
      </c>
      <c r="F14" s="114">
        <v>3734</v>
      </c>
      <c r="G14" s="114">
        <v>3631</v>
      </c>
      <c r="H14" s="114">
        <v>3327</v>
      </c>
      <c r="I14" s="140">
        <v>4318</v>
      </c>
      <c r="J14" s="115">
        <v>-58</v>
      </c>
      <c r="K14" s="116">
        <v>-1.3432144511347845</v>
      </c>
    </row>
    <row r="15" spans="1:17" ht="15.95" customHeight="1" x14ac:dyDescent="0.2">
      <c r="A15" s="306" t="s">
        <v>231</v>
      </c>
      <c r="B15" s="307"/>
      <c r="C15" s="308"/>
      <c r="D15" s="113">
        <v>8.1331647703329111</v>
      </c>
      <c r="E15" s="115">
        <v>579</v>
      </c>
      <c r="F15" s="114">
        <v>430</v>
      </c>
      <c r="G15" s="114">
        <v>438</v>
      </c>
      <c r="H15" s="114">
        <v>390</v>
      </c>
      <c r="I15" s="140">
        <v>606</v>
      </c>
      <c r="J15" s="115">
        <v>-27</v>
      </c>
      <c r="K15" s="116">
        <v>-4.4554455445544559</v>
      </c>
    </row>
    <row r="16" spans="1:17" ht="15.95" customHeight="1" x14ac:dyDescent="0.2">
      <c r="A16" s="306" t="s">
        <v>232</v>
      </c>
      <c r="B16" s="307"/>
      <c r="C16" s="308"/>
      <c r="D16" s="113">
        <v>10.535187526337969</v>
      </c>
      <c r="E16" s="115">
        <v>750</v>
      </c>
      <c r="F16" s="114">
        <v>415</v>
      </c>
      <c r="G16" s="114">
        <v>547</v>
      </c>
      <c r="H16" s="114">
        <v>470</v>
      </c>
      <c r="I16" s="140">
        <v>530</v>
      </c>
      <c r="J16" s="115">
        <v>220</v>
      </c>
      <c r="K16" s="116">
        <v>41.509433962264154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2.7953364236550078</v>
      </c>
      <c r="E18" s="115">
        <v>199</v>
      </c>
      <c r="F18" s="114">
        <v>236</v>
      </c>
      <c r="G18" s="114">
        <v>214</v>
      </c>
      <c r="H18" s="114">
        <v>184</v>
      </c>
      <c r="I18" s="140">
        <v>239</v>
      </c>
      <c r="J18" s="115">
        <v>-40</v>
      </c>
      <c r="K18" s="116">
        <v>-16.736401673640167</v>
      </c>
    </row>
    <row r="19" spans="1:11" ht="14.1" customHeight="1" x14ac:dyDescent="0.2">
      <c r="A19" s="306" t="s">
        <v>235</v>
      </c>
      <c r="B19" s="307" t="s">
        <v>236</v>
      </c>
      <c r="C19" s="308"/>
      <c r="D19" s="113">
        <v>1.8682399213372665</v>
      </c>
      <c r="E19" s="115">
        <v>133</v>
      </c>
      <c r="F19" s="114">
        <v>175</v>
      </c>
      <c r="G19" s="114">
        <v>137</v>
      </c>
      <c r="H19" s="114">
        <v>108</v>
      </c>
      <c r="I19" s="140">
        <v>135</v>
      </c>
      <c r="J19" s="115">
        <v>-2</v>
      </c>
      <c r="K19" s="116">
        <v>-1.4814814814814814</v>
      </c>
    </row>
    <row r="20" spans="1:11" ht="14.1" customHeight="1" x14ac:dyDescent="0.2">
      <c r="A20" s="306">
        <v>12</v>
      </c>
      <c r="B20" s="307" t="s">
        <v>237</v>
      </c>
      <c r="C20" s="308"/>
      <c r="D20" s="113">
        <v>1.4889731703890996</v>
      </c>
      <c r="E20" s="115">
        <v>106</v>
      </c>
      <c r="F20" s="114">
        <v>159</v>
      </c>
      <c r="G20" s="114">
        <v>115</v>
      </c>
      <c r="H20" s="114">
        <v>90</v>
      </c>
      <c r="I20" s="140">
        <v>120</v>
      </c>
      <c r="J20" s="115">
        <v>-14</v>
      </c>
      <c r="K20" s="116">
        <v>-11.666666666666666</v>
      </c>
    </row>
    <row r="21" spans="1:11" ht="14.1" customHeight="1" x14ac:dyDescent="0.2">
      <c r="A21" s="306">
        <v>21</v>
      </c>
      <c r="B21" s="307" t="s">
        <v>238</v>
      </c>
      <c r="C21" s="308"/>
      <c r="D21" s="113">
        <v>0.660205084983846</v>
      </c>
      <c r="E21" s="115">
        <v>47</v>
      </c>
      <c r="F21" s="114">
        <v>20</v>
      </c>
      <c r="G21" s="114">
        <v>13</v>
      </c>
      <c r="H21" s="114">
        <v>19</v>
      </c>
      <c r="I21" s="140">
        <v>72</v>
      </c>
      <c r="J21" s="115">
        <v>-25</v>
      </c>
      <c r="K21" s="116">
        <v>-34.722222222222221</v>
      </c>
    </row>
    <row r="22" spans="1:11" ht="14.1" customHeight="1" x14ac:dyDescent="0.2">
      <c r="A22" s="306">
        <v>22</v>
      </c>
      <c r="B22" s="307" t="s">
        <v>239</v>
      </c>
      <c r="C22" s="308"/>
      <c r="D22" s="113">
        <v>1.4889731703890996</v>
      </c>
      <c r="E22" s="115">
        <v>106</v>
      </c>
      <c r="F22" s="114">
        <v>89</v>
      </c>
      <c r="G22" s="114">
        <v>103</v>
      </c>
      <c r="H22" s="114">
        <v>102</v>
      </c>
      <c r="I22" s="140">
        <v>112</v>
      </c>
      <c r="J22" s="115">
        <v>-6</v>
      </c>
      <c r="K22" s="116">
        <v>-5.3571428571428568</v>
      </c>
    </row>
    <row r="23" spans="1:11" ht="14.1" customHeight="1" x14ac:dyDescent="0.2">
      <c r="A23" s="306">
        <v>23</v>
      </c>
      <c r="B23" s="307" t="s">
        <v>240</v>
      </c>
      <c r="C23" s="308"/>
      <c r="D23" s="113">
        <v>1.1237533361427168</v>
      </c>
      <c r="E23" s="115">
        <v>80</v>
      </c>
      <c r="F23" s="114">
        <v>43</v>
      </c>
      <c r="G23" s="114">
        <v>58</v>
      </c>
      <c r="H23" s="114">
        <v>21</v>
      </c>
      <c r="I23" s="140">
        <v>128</v>
      </c>
      <c r="J23" s="115">
        <v>-48</v>
      </c>
      <c r="K23" s="116">
        <v>-37.5</v>
      </c>
    </row>
    <row r="24" spans="1:11" ht="14.1" customHeight="1" x14ac:dyDescent="0.2">
      <c r="A24" s="306">
        <v>24</v>
      </c>
      <c r="B24" s="307" t="s">
        <v>241</v>
      </c>
      <c r="C24" s="308"/>
      <c r="D24" s="113">
        <v>2.5986795898300321</v>
      </c>
      <c r="E24" s="115">
        <v>185</v>
      </c>
      <c r="F24" s="114">
        <v>154</v>
      </c>
      <c r="G24" s="114">
        <v>150</v>
      </c>
      <c r="H24" s="114">
        <v>145</v>
      </c>
      <c r="I24" s="140">
        <v>210</v>
      </c>
      <c r="J24" s="115">
        <v>-25</v>
      </c>
      <c r="K24" s="116">
        <v>-11.904761904761905</v>
      </c>
    </row>
    <row r="25" spans="1:11" ht="14.1" customHeight="1" x14ac:dyDescent="0.2">
      <c r="A25" s="306">
        <v>25</v>
      </c>
      <c r="B25" s="307" t="s">
        <v>242</v>
      </c>
      <c r="C25" s="308"/>
      <c r="D25" s="113">
        <v>4.1438404270262676</v>
      </c>
      <c r="E25" s="115">
        <v>295</v>
      </c>
      <c r="F25" s="114">
        <v>293</v>
      </c>
      <c r="G25" s="114">
        <v>221</v>
      </c>
      <c r="H25" s="114">
        <v>210</v>
      </c>
      <c r="I25" s="140">
        <v>283</v>
      </c>
      <c r="J25" s="115">
        <v>12</v>
      </c>
      <c r="K25" s="116">
        <v>4.2402826855123674</v>
      </c>
    </row>
    <row r="26" spans="1:11" ht="14.1" customHeight="1" x14ac:dyDescent="0.2">
      <c r="A26" s="306">
        <v>26</v>
      </c>
      <c r="B26" s="307" t="s">
        <v>243</v>
      </c>
      <c r="C26" s="308"/>
      <c r="D26" s="113">
        <v>2.7953364236550078</v>
      </c>
      <c r="E26" s="115">
        <v>199</v>
      </c>
      <c r="F26" s="114">
        <v>107</v>
      </c>
      <c r="G26" s="114">
        <v>112</v>
      </c>
      <c r="H26" s="114">
        <v>114</v>
      </c>
      <c r="I26" s="140">
        <v>175</v>
      </c>
      <c r="J26" s="115">
        <v>24</v>
      </c>
      <c r="K26" s="116">
        <v>13.714285714285714</v>
      </c>
    </row>
    <row r="27" spans="1:11" ht="14.1" customHeight="1" x14ac:dyDescent="0.2">
      <c r="A27" s="306">
        <v>27</v>
      </c>
      <c r="B27" s="307" t="s">
        <v>244</v>
      </c>
      <c r="C27" s="308"/>
      <c r="D27" s="113">
        <v>1.1378002528445006</v>
      </c>
      <c r="E27" s="115">
        <v>81</v>
      </c>
      <c r="F27" s="114">
        <v>82</v>
      </c>
      <c r="G27" s="114">
        <v>41</v>
      </c>
      <c r="H27" s="114">
        <v>47</v>
      </c>
      <c r="I27" s="140">
        <v>105</v>
      </c>
      <c r="J27" s="115">
        <v>-24</v>
      </c>
      <c r="K27" s="116">
        <v>-22.857142857142858</v>
      </c>
    </row>
    <row r="28" spans="1:11" ht="14.1" customHeight="1" x14ac:dyDescent="0.2">
      <c r="A28" s="306">
        <v>28</v>
      </c>
      <c r="B28" s="307" t="s">
        <v>245</v>
      </c>
      <c r="C28" s="308"/>
      <c r="D28" s="113" t="s">
        <v>514</v>
      </c>
      <c r="E28" s="115" t="s">
        <v>514</v>
      </c>
      <c r="F28" s="114">
        <v>10</v>
      </c>
      <c r="G28" s="114">
        <v>10</v>
      </c>
      <c r="H28" s="114">
        <v>8</v>
      </c>
      <c r="I28" s="140">
        <v>11</v>
      </c>
      <c r="J28" s="115" t="s">
        <v>514</v>
      </c>
      <c r="K28" s="116" t="s">
        <v>514</v>
      </c>
    </row>
    <row r="29" spans="1:11" ht="14.1" customHeight="1" x14ac:dyDescent="0.2">
      <c r="A29" s="306">
        <v>29</v>
      </c>
      <c r="B29" s="307" t="s">
        <v>246</v>
      </c>
      <c r="C29" s="308"/>
      <c r="D29" s="113">
        <v>4.3545441775530271</v>
      </c>
      <c r="E29" s="115">
        <v>310</v>
      </c>
      <c r="F29" s="114">
        <v>252</v>
      </c>
      <c r="G29" s="114">
        <v>325</v>
      </c>
      <c r="H29" s="114">
        <v>272</v>
      </c>
      <c r="I29" s="140">
        <v>263</v>
      </c>
      <c r="J29" s="115">
        <v>47</v>
      </c>
      <c r="K29" s="116">
        <v>17.870722433460077</v>
      </c>
    </row>
    <row r="30" spans="1:11" ht="14.1" customHeight="1" x14ac:dyDescent="0.2">
      <c r="A30" s="306" t="s">
        <v>247</v>
      </c>
      <c r="B30" s="307" t="s">
        <v>248</v>
      </c>
      <c r="C30" s="308"/>
      <c r="D30" s="113" t="s">
        <v>514</v>
      </c>
      <c r="E30" s="115" t="s">
        <v>514</v>
      </c>
      <c r="F30" s="114">
        <v>54</v>
      </c>
      <c r="G30" s="114">
        <v>149</v>
      </c>
      <c r="H30" s="114">
        <v>103</v>
      </c>
      <c r="I30" s="140" t="s">
        <v>514</v>
      </c>
      <c r="J30" s="115" t="s">
        <v>514</v>
      </c>
      <c r="K30" s="116" t="s">
        <v>514</v>
      </c>
    </row>
    <row r="31" spans="1:11" ht="14.1" customHeight="1" x14ac:dyDescent="0.2">
      <c r="A31" s="306" t="s">
        <v>249</v>
      </c>
      <c r="B31" s="307" t="s">
        <v>250</v>
      </c>
      <c r="C31" s="308"/>
      <c r="D31" s="113">
        <v>3.3150723416210144</v>
      </c>
      <c r="E31" s="115">
        <v>236</v>
      </c>
      <c r="F31" s="114">
        <v>195</v>
      </c>
      <c r="G31" s="114">
        <v>176</v>
      </c>
      <c r="H31" s="114">
        <v>169</v>
      </c>
      <c r="I31" s="140">
        <v>179</v>
      </c>
      <c r="J31" s="115">
        <v>57</v>
      </c>
      <c r="K31" s="116">
        <v>31.843575418994412</v>
      </c>
    </row>
    <row r="32" spans="1:11" ht="14.1" customHeight="1" x14ac:dyDescent="0.2">
      <c r="A32" s="306">
        <v>31</v>
      </c>
      <c r="B32" s="307" t="s">
        <v>251</v>
      </c>
      <c r="C32" s="308"/>
      <c r="D32" s="113">
        <v>0.67425200168563004</v>
      </c>
      <c r="E32" s="115">
        <v>48</v>
      </c>
      <c r="F32" s="114">
        <v>45</v>
      </c>
      <c r="G32" s="114">
        <v>32</v>
      </c>
      <c r="H32" s="114">
        <v>31</v>
      </c>
      <c r="I32" s="140">
        <v>41</v>
      </c>
      <c r="J32" s="115">
        <v>7</v>
      </c>
      <c r="K32" s="116">
        <v>17.073170731707318</v>
      </c>
    </row>
    <row r="33" spans="1:11" ht="14.1" customHeight="1" x14ac:dyDescent="0.2">
      <c r="A33" s="306">
        <v>32</v>
      </c>
      <c r="B33" s="307" t="s">
        <v>252</v>
      </c>
      <c r="C33" s="308"/>
      <c r="D33" s="113">
        <v>4.1859811771316195</v>
      </c>
      <c r="E33" s="115">
        <v>298</v>
      </c>
      <c r="F33" s="114">
        <v>417</v>
      </c>
      <c r="G33" s="114">
        <v>309</v>
      </c>
      <c r="H33" s="114">
        <v>295</v>
      </c>
      <c r="I33" s="140">
        <v>310</v>
      </c>
      <c r="J33" s="115">
        <v>-12</v>
      </c>
      <c r="K33" s="116">
        <v>-3.870967741935484</v>
      </c>
    </row>
    <row r="34" spans="1:11" ht="14.1" customHeight="1" x14ac:dyDescent="0.2">
      <c r="A34" s="306">
        <v>33</v>
      </c>
      <c r="B34" s="307" t="s">
        <v>253</v>
      </c>
      <c r="C34" s="308"/>
      <c r="D34" s="113">
        <v>1.9946621716533222</v>
      </c>
      <c r="E34" s="115">
        <v>142</v>
      </c>
      <c r="F34" s="114">
        <v>140</v>
      </c>
      <c r="G34" s="114">
        <v>118</v>
      </c>
      <c r="H34" s="114">
        <v>76</v>
      </c>
      <c r="I34" s="140">
        <v>115</v>
      </c>
      <c r="J34" s="115">
        <v>27</v>
      </c>
      <c r="K34" s="116">
        <v>23.478260869565219</v>
      </c>
    </row>
    <row r="35" spans="1:11" ht="14.1" customHeight="1" x14ac:dyDescent="0.2">
      <c r="A35" s="306">
        <v>34</v>
      </c>
      <c r="B35" s="307" t="s">
        <v>254</v>
      </c>
      <c r="C35" s="308"/>
      <c r="D35" s="113">
        <v>3.694339092569181</v>
      </c>
      <c r="E35" s="115">
        <v>263</v>
      </c>
      <c r="F35" s="114">
        <v>176</v>
      </c>
      <c r="G35" s="114">
        <v>166</v>
      </c>
      <c r="H35" s="114">
        <v>197</v>
      </c>
      <c r="I35" s="140">
        <v>250</v>
      </c>
      <c r="J35" s="115">
        <v>13</v>
      </c>
      <c r="K35" s="116">
        <v>5.2</v>
      </c>
    </row>
    <row r="36" spans="1:11" ht="14.1" customHeight="1" x14ac:dyDescent="0.2">
      <c r="A36" s="306">
        <v>41</v>
      </c>
      <c r="B36" s="307" t="s">
        <v>255</v>
      </c>
      <c r="C36" s="308"/>
      <c r="D36" s="113">
        <v>0.7023458350891979</v>
      </c>
      <c r="E36" s="115">
        <v>50</v>
      </c>
      <c r="F36" s="114">
        <v>33</v>
      </c>
      <c r="G36" s="114">
        <v>23</v>
      </c>
      <c r="H36" s="114">
        <v>32</v>
      </c>
      <c r="I36" s="140">
        <v>50</v>
      </c>
      <c r="J36" s="115">
        <v>0</v>
      </c>
      <c r="K36" s="116">
        <v>0</v>
      </c>
    </row>
    <row r="37" spans="1:11" ht="14.1" customHeight="1" x14ac:dyDescent="0.2">
      <c r="A37" s="306">
        <v>42</v>
      </c>
      <c r="B37" s="307" t="s">
        <v>256</v>
      </c>
      <c r="C37" s="308"/>
      <c r="D37" s="113">
        <v>0.1404691670178396</v>
      </c>
      <c r="E37" s="115">
        <v>10</v>
      </c>
      <c r="F37" s="114" t="s">
        <v>514</v>
      </c>
      <c r="G37" s="114" t="s">
        <v>514</v>
      </c>
      <c r="H37" s="114">
        <v>3</v>
      </c>
      <c r="I37" s="140">
        <v>7</v>
      </c>
      <c r="J37" s="115">
        <v>3</v>
      </c>
      <c r="K37" s="116">
        <v>42.857142857142854</v>
      </c>
    </row>
    <row r="38" spans="1:11" ht="14.1" customHeight="1" x14ac:dyDescent="0.2">
      <c r="A38" s="306">
        <v>43</v>
      </c>
      <c r="B38" s="307" t="s">
        <v>257</v>
      </c>
      <c r="C38" s="308"/>
      <c r="D38" s="113">
        <v>0.35117291754459895</v>
      </c>
      <c r="E38" s="115">
        <v>25</v>
      </c>
      <c r="F38" s="114">
        <v>22</v>
      </c>
      <c r="G38" s="114">
        <v>18</v>
      </c>
      <c r="H38" s="114">
        <v>31</v>
      </c>
      <c r="I38" s="140">
        <v>31</v>
      </c>
      <c r="J38" s="115">
        <v>-6</v>
      </c>
      <c r="K38" s="116">
        <v>-19.35483870967742</v>
      </c>
    </row>
    <row r="39" spans="1:11" ht="14.1" customHeight="1" x14ac:dyDescent="0.2">
      <c r="A39" s="306">
        <v>51</v>
      </c>
      <c r="B39" s="307" t="s">
        <v>258</v>
      </c>
      <c r="C39" s="308"/>
      <c r="D39" s="113">
        <v>5.6609074308189351</v>
      </c>
      <c r="E39" s="115">
        <v>403</v>
      </c>
      <c r="F39" s="114">
        <v>384</v>
      </c>
      <c r="G39" s="114">
        <v>418</v>
      </c>
      <c r="H39" s="114">
        <v>408</v>
      </c>
      <c r="I39" s="140">
        <v>458</v>
      </c>
      <c r="J39" s="115">
        <v>-55</v>
      </c>
      <c r="K39" s="116">
        <v>-12.008733624454148</v>
      </c>
    </row>
    <row r="40" spans="1:11" ht="14.1" customHeight="1" x14ac:dyDescent="0.2">
      <c r="A40" s="306" t="s">
        <v>259</v>
      </c>
      <c r="B40" s="307" t="s">
        <v>260</v>
      </c>
      <c r="C40" s="308"/>
      <c r="D40" s="113">
        <v>4.9726085124315214</v>
      </c>
      <c r="E40" s="115">
        <v>354</v>
      </c>
      <c r="F40" s="114">
        <v>342</v>
      </c>
      <c r="G40" s="114">
        <v>380</v>
      </c>
      <c r="H40" s="114">
        <v>364</v>
      </c>
      <c r="I40" s="140">
        <v>406</v>
      </c>
      <c r="J40" s="115">
        <v>-52</v>
      </c>
      <c r="K40" s="116">
        <v>-12.807881773399014</v>
      </c>
    </row>
    <row r="41" spans="1:11" ht="14.1" customHeight="1" x14ac:dyDescent="0.2">
      <c r="A41" s="306"/>
      <c r="B41" s="307" t="s">
        <v>261</v>
      </c>
      <c r="C41" s="308"/>
      <c r="D41" s="113">
        <v>3.7926675094816686</v>
      </c>
      <c r="E41" s="115">
        <v>270</v>
      </c>
      <c r="F41" s="114">
        <v>273</v>
      </c>
      <c r="G41" s="114">
        <v>281</v>
      </c>
      <c r="H41" s="114">
        <v>254</v>
      </c>
      <c r="I41" s="140">
        <v>321</v>
      </c>
      <c r="J41" s="115">
        <v>-51</v>
      </c>
      <c r="K41" s="116">
        <v>-15.88785046728972</v>
      </c>
    </row>
    <row r="42" spans="1:11" ht="14.1" customHeight="1" x14ac:dyDescent="0.2">
      <c r="A42" s="306">
        <v>52</v>
      </c>
      <c r="B42" s="307" t="s">
        <v>262</v>
      </c>
      <c r="C42" s="308"/>
      <c r="D42" s="113">
        <v>6.0682680151706698</v>
      </c>
      <c r="E42" s="115">
        <v>432</v>
      </c>
      <c r="F42" s="114">
        <v>395</v>
      </c>
      <c r="G42" s="114">
        <v>432</v>
      </c>
      <c r="H42" s="114">
        <v>386</v>
      </c>
      <c r="I42" s="140">
        <v>447</v>
      </c>
      <c r="J42" s="115">
        <v>-15</v>
      </c>
      <c r="K42" s="116">
        <v>-3.3557046979865772</v>
      </c>
    </row>
    <row r="43" spans="1:11" ht="14.1" customHeight="1" x14ac:dyDescent="0.2">
      <c r="A43" s="306" t="s">
        <v>263</v>
      </c>
      <c r="B43" s="307" t="s">
        <v>264</v>
      </c>
      <c r="C43" s="308"/>
      <c r="D43" s="113">
        <v>4.9304677623261695</v>
      </c>
      <c r="E43" s="115">
        <v>351</v>
      </c>
      <c r="F43" s="114">
        <v>323</v>
      </c>
      <c r="G43" s="114">
        <v>386</v>
      </c>
      <c r="H43" s="114">
        <v>347</v>
      </c>
      <c r="I43" s="140">
        <v>384</v>
      </c>
      <c r="J43" s="115">
        <v>-33</v>
      </c>
      <c r="K43" s="116">
        <v>-8.59375</v>
      </c>
    </row>
    <row r="44" spans="1:11" ht="14.1" customHeight="1" x14ac:dyDescent="0.2">
      <c r="A44" s="306">
        <v>53</v>
      </c>
      <c r="B44" s="307" t="s">
        <v>265</v>
      </c>
      <c r="C44" s="308"/>
      <c r="D44" s="113">
        <v>1.2782694198623401</v>
      </c>
      <c r="E44" s="115">
        <v>91</v>
      </c>
      <c r="F44" s="114">
        <v>97</v>
      </c>
      <c r="G44" s="114">
        <v>91</v>
      </c>
      <c r="H44" s="114">
        <v>91</v>
      </c>
      <c r="I44" s="140">
        <v>79</v>
      </c>
      <c r="J44" s="115">
        <v>12</v>
      </c>
      <c r="K44" s="116">
        <v>15.189873417721518</v>
      </c>
    </row>
    <row r="45" spans="1:11" ht="14.1" customHeight="1" x14ac:dyDescent="0.2">
      <c r="A45" s="306" t="s">
        <v>266</v>
      </c>
      <c r="B45" s="307" t="s">
        <v>267</v>
      </c>
      <c r="C45" s="308"/>
      <c r="D45" s="113">
        <v>1.2501755864587722</v>
      </c>
      <c r="E45" s="115">
        <v>89</v>
      </c>
      <c r="F45" s="114">
        <v>94</v>
      </c>
      <c r="G45" s="114">
        <v>89</v>
      </c>
      <c r="H45" s="114">
        <v>90</v>
      </c>
      <c r="I45" s="140">
        <v>74</v>
      </c>
      <c r="J45" s="115">
        <v>15</v>
      </c>
      <c r="K45" s="116">
        <v>20.27027027027027</v>
      </c>
    </row>
    <row r="46" spans="1:11" ht="14.1" customHeight="1" x14ac:dyDescent="0.2">
      <c r="A46" s="306">
        <v>54</v>
      </c>
      <c r="B46" s="307" t="s">
        <v>268</v>
      </c>
      <c r="C46" s="308"/>
      <c r="D46" s="113">
        <v>3.1043685910942549</v>
      </c>
      <c r="E46" s="115">
        <v>221</v>
      </c>
      <c r="F46" s="114">
        <v>219</v>
      </c>
      <c r="G46" s="114">
        <v>197</v>
      </c>
      <c r="H46" s="114">
        <v>187</v>
      </c>
      <c r="I46" s="140">
        <v>209</v>
      </c>
      <c r="J46" s="115">
        <v>12</v>
      </c>
      <c r="K46" s="116">
        <v>5.741626794258373</v>
      </c>
    </row>
    <row r="47" spans="1:11" ht="14.1" customHeight="1" x14ac:dyDescent="0.2">
      <c r="A47" s="306">
        <v>61</v>
      </c>
      <c r="B47" s="307" t="s">
        <v>269</v>
      </c>
      <c r="C47" s="308"/>
      <c r="D47" s="113">
        <v>1.2642225031605563</v>
      </c>
      <c r="E47" s="115">
        <v>90</v>
      </c>
      <c r="F47" s="114">
        <v>72</v>
      </c>
      <c r="G47" s="114">
        <v>81</v>
      </c>
      <c r="H47" s="114">
        <v>72</v>
      </c>
      <c r="I47" s="140">
        <v>131</v>
      </c>
      <c r="J47" s="115">
        <v>-41</v>
      </c>
      <c r="K47" s="116">
        <v>-31.297709923664122</v>
      </c>
    </row>
    <row r="48" spans="1:11" ht="14.1" customHeight="1" x14ac:dyDescent="0.2">
      <c r="A48" s="306">
        <v>62</v>
      </c>
      <c r="B48" s="307" t="s">
        <v>270</v>
      </c>
      <c r="C48" s="308"/>
      <c r="D48" s="113">
        <v>8.1612586037364796</v>
      </c>
      <c r="E48" s="115">
        <v>581</v>
      </c>
      <c r="F48" s="114">
        <v>544</v>
      </c>
      <c r="G48" s="114">
        <v>561</v>
      </c>
      <c r="H48" s="114">
        <v>533</v>
      </c>
      <c r="I48" s="140">
        <v>607</v>
      </c>
      <c r="J48" s="115">
        <v>-26</v>
      </c>
      <c r="K48" s="116">
        <v>-4.2833607907742994</v>
      </c>
    </row>
    <row r="49" spans="1:11" ht="14.1" customHeight="1" x14ac:dyDescent="0.2">
      <c r="A49" s="306">
        <v>63</v>
      </c>
      <c r="B49" s="307" t="s">
        <v>271</v>
      </c>
      <c r="C49" s="308"/>
      <c r="D49" s="113">
        <v>5.6609074308189351</v>
      </c>
      <c r="E49" s="115">
        <v>403</v>
      </c>
      <c r="F49" s="114">
        <v>406</v>
      </c>
      <c r="G49" s="114">
        <v>372</v>
      </c>
      <c r="H49" s="114">
        <v>286</v>
      </c>
      <c r="I49" s="140">
        <v>358</v>
      </c>
      <c r="J49" s="115">
        <v>45</v>
      </c>
      <c r="K49" s="116">
        <v>12.569832402234637</v>
      </c>
    </row>
    <row r="50" spans="1:11" ht="14.1" customHeight="1" x14ac:dyDescent="0.2">
      <c r="A50" s="306" t="s">
        <v>272</v>
      </c>
      <c r="B50" s="307" t="s">
        <v>273</v>
      </c>
      <c r="C50" s="308"/>
      <c r="D50" s="113">
        <v>1.0816125860373649</v>
      </c>
      <c r="E50" s="115">
        <v>77</v>
      </c>
      <c r="F50" s="114">
        <v>80</v>
      </c>
      <c r="G50" s="114">
        <v>91</v>
      </c>
      <c r="H50" s="114">
        <v>52</v>
      </c>
      <c r="I50" s="140">
        <v>55</v>
      </c>
      <c r="J50" s="115">
        <v>22</v>
      </c>
      <c r="K50" s="116">
        <v>40</v>
      </c>
    </row>
    <row r="51" spans="1:11" ht="14.1" customHeight="1" x14ac:dyDescent="0.2">
      <c r="A51" s="306" t="s">
        <v>274</v>
      </c>
      <c r="B51" s="307" t="s">
        <v>275</v>
      </c>
      <c r="C51" s="308"/>
      <c r="D51" s="113">
        <v>4.017418176710212</v>
      </c>
      <c r="E51" s="115">
        <v>286</v>
      </c>
      <c r="F51" s="114">
        <v>290</v>
      </c>
      <c r="G51" s="114">
        <v>258</v>
      </c>
      <c r="H51" s="114">
        <v>215</v>
      </c>
      <c r="I51" s="140">
        <v>260</v>
      </c>
      <c r="J51" s="115">
        <v>26</v>
      </c>
      <c r="K51" s="116">
        <v>10</v>
      </c>
    </row>
    <row r="52" spans="1:11" ht="14.1" customHeight="1" x14ac:dyDescent="0.2">
      <c r="A52" s="306">
        <v>71</v>
      </c>
      <c r="B52" s="307" t="s">
        <v>276</v>
      </c>
      <c r="C52" s="308"/>
      <c r="D52" s="113">
        <v>7.0796460176991154</v>
      </c>
      <c r="E52" s="115">
        <v>504</v>
      </c>
      <c r="F52" s="114">
        <v>378</v>
      </c>
      <c r="G52" s="114">
        <v>438</v>
      </c>
      <c r="H52" s="114">
        <v>410</v>
      </c>
      <c r="I52" s="140">
        <v>492</v>
      </c>
      <c r="J52" s="115">
        <v>12</v>
      </c>
      <c r="K52" s="116">
        <v>2.4390243902439024</v>
      </c>
    </row>
    <row r="53" spans="1:11" ht="14.1" customHeight="1" x14ac:dyDescent="0.2">
      <c r="A53" s="306" t="s">
        <v>277</v>
      </c>
      <c r="B53" s="307" t="s">
        <v>278</v>
      </c>
      <c r="C53" s="308"/>
      <c r="D53" s="113">
        <v>2.4863042562157607</v>
      </c>
      <c r="E53" s="115">
        <v>177</v>
      </c>
      <c r="F53" s="114">
        <v>149</v>
      </c>
      <c r="G53" s="114">
        <v>139</v>
      </c>
      <c r="H53" s="114">
        <v>148</v>
      </c>
      <c r="I53" s="140">
        <v>154</v>
      </c>
      <c r="J53" s="115">
        <v>23</v>
      </c>
      <c r="K53" s="116">
        <v>14.935064935064934</v>
      </c>
    </row>
    <row r="54" spans="1:11" ht="14.1" customHeight="1" x14ac:dyDescent="0.2">
      <c r="A54" s="306" t="s">
        <v>279</v>
      </c>
      <c r="B54" s="307" t="s">
        <v>280</v>
      </c>
      <c r="C54" s="308"/>
      <c r="D54" s="113">
        <v>3.9050428430959405</v>
      </c>
      <c r="E54" s="115">
        <v>278</v>
      </c>
      <c r="F54" s="114">
        <v>197</v>
      </c>
      <c r="G54" s="114">
        <v>254</v>
      </c>
      <c r="H54" s="114">
        <v>215</v>
      </c>
      <c r="I54" s="140">
        <v>269</v>
      </c>
      <c r="J54" s="115">
        <v>9</v>
      </c>
      <c r="K54" s="116">
        <v>3.3457249070631971</v>
      </c>
    </row>
    <row r="55" spans="1:11" ht="14.1" customHeight="1" x14ac:dyDescent="0.2">
      <c r="A55" s="306">
        <v>72</v>
      </c>
      <c r="B55" s="307" t="s">
        <v>281</v>
      </c>
      <c r="C55" s="308"/>
      <c r="D55" s="113">
        <v>1.4749262536873156</v>
      </c>
      <c r="E55" s="115">
        <v>105</v>
      </c>
      <c r="F55" s="114">
        <v>94</v>
      </c>
      <c r="G55" s="114">
        <v>83</v>
      </c>
      <c r="H55" s="114">
        <v>83</v>
      </c>
      <c r="I55" s="140">
        <v>129</v>
      </c>
      <c r="J55" s="115">
        <v>-24</v>
      </c>
      <c r="K55" s="116">
        <v>-18.604651162790699</v>
      </c>
    </row>
    <row r="56" spans="1:11" ht="14.1" customHeight="1" x14ac:dyDescent="0.2">
      <c r="A56" s="306" t="s">
        <v>282</v>
      </c>
      <c r="B56" s="307" t="s">
        <v>283</v>
      </c>
      <c r="C56" s="308"/>
      <c r="D56" s="113">
        <v>0.44950133445708668</v>
      </c>
      <c r="E56" s="115">
        <v>32</v>
      </c>
      <c r="F56" s="114">
        <v>33</v>
      </c>
      <c r="G56" s="114">
        <v>16</v>
      </c>
      <c r="H56" s="114">
        <v>27</v>
      </c>
      <c r="I56" s="140">
        <v>54</v>
      </c>
      <c r="J56" s="115">
        <v>-22</v>
      </c>
      <c r="K56" s="116">
        <v>-40.74074074074074</v>
      </c>
    </row>
    <row r="57" spans="1:11" ht="14.1" customHeight="1" x14ac:dyDescent="0.2">
      <c r="A57" s="306" t="s">
        <v>284</v>
      </c>
      <c r="B57" s="307" t="s">
        <v>285</v>
      </c>
      <c r="C57" s="308"/>
      <c r="D57" s="113">
        <v>0.71639275179098183</v>
      </c>
      <c r="E57" s="115">
        <v>51</v>
      </c>
      <c r="F57" s="114">
        <v>50</v>
      </c>
      <c r="G57" s="114">
        <v>51</v>
      </c>
      <c r="H57" s="114">
        <v>41</v>
      </c>
      <c r="I57" s="140">
        <v>55</v>
      </c>
      <c r="J57" s="115">
        <v>-4</v>
      </c>
      <c r="K57" s="116">
        <v>-7.2727272727272725</v>
      </c>
    </row>
    <row r="58" spans="1:11" ht="14.1" customHeight="1" x14ac:dyDescent="0.2">
      <c r="A58" s="306">
        <v>73</v>
      </c>
      <c r="B58" s="307" t="s">
        <v>286</v>
      </c>
      <c r="C58" s="308"/>
      <c r="D58" s="113">
        <v>1.7418176710212108</v>
      </c>
      <c r="E58" s="115">
        <v>124</v>
      </c>
      <c r="F58" s="114">
        <v>62</v>
      </c>
      <c r="G58" s="114">
        <v>107</v>
      </c>
      <c r="H58" s="114">
        <v>81</v>
      </c>
      <c r="I58" s="140">
        <v>111</v>
      </c>
      <c r="J58" s="115">
        <v>13</v>
      </c>
      <c r="K58" s="116">
        <v>11.711711711711711</v>
      </c>
    </row>
    <row r="59" spans="1:11" ht="14.1" customHeight="1" x14ac:dyDescent="0.2">
      <c r="A59" s="306" t="s">
        <v>287</v>
      </c>
      <c r="B59" s="307" t="s">
        <v>288</v>
      </c>
      <c r="C59" s="308"/>
      <c r="D59" s="113">
        <v>1.5311139204944515</v>
      </c>
      <c r="E59" s="115">
        <v>109</v>
      </c>
      <c r="F59" s="114">
        <v>52</v>
      </c>
      <c r="G59" s="114">
        <v>90</v>
      </c>
      <c r="H59" s="114">
        <v>76</v>
      </c>
      <c r="I59" s="140">
        <v>91</v>
      </c>
      <c r="J59" s="115">
        <v>18</v>
      </c>
      <c r="K59" s="116">
        <v>19.780219780219781</v>
      </c>
    </row>
    <row r="60" spans="1:11" ht="14.1" customHeight="1" x14ac:dyDescent="0.2">
      <c r="A60" s="306">
        <v>81</v>
      </c>
      <c r="B60" s="307" t="s">
        <v>289</v>
      </c>
      <c r="C60" s="308"/>
      <c r="D60" s="113">
        <v>8.5545722713864301</v>
      </c>
      <c r="E60" s="115">
        <v>609</v>
      </c>
      <c r="F60" s="114">
        <v>503</v>
      </c>
      <c r="G60" s="114">
        <v>521</v>
      </c>
      <c r="H60" s="114">
        <v>532</v>
      </c>
      <c r="I60" s="140">
        <v>481</v>
      </c>
      <c r="J60" s="115">
        <v>128</v>
      </c>
      <c r="K60" s="116">
        <v>26.611226611226613</v>
      </c>
    </row>
    <row r="61" spans="1:11" ht="14.1" customHeight="1" x14ac:dyDescent="0.2">
      <c r="A61" s="306" t="s">
        <v>290</v>
      </c>
      <c r="B61" s="307" t="s">
        <v>291</v>
      </c>
      <c r="C61" s="308"/>
      <c r="D61" s="113">
        <v>1.6013485040033713</v>
      </c>
      <c r="E61" s="115">
        <v>114</v>
      </c>
      <c r="F61" s="114">
        <v>87</v>
      </c>
      <c r="G61" s="114">
        <v>107</v>
      </c>
      <c r="H61" s="114">
        <v>110</v>
      </c>
      <c r="I61" s="140">
        <v>86</v>
      </c>
      <c r="J61" s="115">
        <v>28</v>
      </c>
      <c r="K61" s="116">
        <v>32.558139534883722</v>
      </c>
    </row>
    <row r="62" spans="1:11" ht="14.1" customHeight="1" x14ac:dyDescent="0.2">
      <c r="A62" s="306" t="s">
        <v>292</v>
      </c>
      <c r="B62" s="307" t="s">
        <v>293</v>
      </c>
      <c r="C62" s="308"/>
      <c r="D62" s="113">
        <v>3.7786205927798848</v>
      </c>
      <c r="E62" s="115">
        <v>269</v>
      </c>
      <c r="F62" s="114">
        <v>285</v>
      </c>
      <c r="G62" s="114">
        <v>233</v>
      </c>
      <c r="H62" s="114">
        <v>242</v>
      </c>
      <c r="I62" s="140">
        <v>265</v>
      </c>
      <c r="J62" s="115">
        <v>4</v>
      </c>
      <c r="K62" s="116">
        <v>1.5094339622641511</v>
      </c>
    </row>
    <row r="63" spans="1:11" ht="14.1" customHeight="1" x14ac:dyDescent="0.2">
      <c r="A63" s="306"/>
      <c r="B63" s="307" t="s">
        <v>294</v>
      </c>
      <c r="C63" s="308"/>
      <c r="D63" s="113">
        <v>3.3010254249192301</v>
      </c>
      <c r="E63" s="115">
        <v>235</v>
      </c>
      <c r="F63" s="114">
        <v>264</v>
      </c>
      <c r="G63" s="114">
        <v>217</v>
      </c>
      <c r="H63" s="114">
        <v>219</v>
      </c>
      <c r="I63" s="140">
        <v>240</v>
      </c>
      <c r="J63" s="115">
        <v>-5</v>
      </c>
      <c r="K63" s="116">
        <v>-2.0833333333333335</v>
      </c>
    </row>
    <row r="64" spans="1:11" ht="14.1" customHeight="1" x14ac:dyDescent="0.2">
      <c r="A64" s="306" t="s">
        <v>295</v>
      </c>
      <c r="B64" s="307" t="s">
        <v>296</v>
      </c>
      <c r="C64" s="308"/>
      <c r="D64" s="113">
        <v>1.1378002528445006</v>
      </c>
      <c r="E64" s="115">
        <v>81</v>
      </c>
      <c r="F64" s="114">
        <v>58</v>
      </c>
      <c r="G64" s="114">
        <v>71</v>
      </c>
      <c r="H64" s="114">
        <v>100</v>
      </c>
      <c r="I64" s="140">
        <v>53</v>
      </c>
      <c r="J64" s="115">
        <v>28</v>
      </c>
      <c r="K64" s="116">
        <v>52.830188679245282</v>
      </c>
    </row>
    <row r="65" spans="1:11" ht="14.1" customHeight="1" x14ac:dyDescent="0.2">
      <c r="A65" s="306" t="s">
        <v>297</v>
      </c>
      <c r="B65" s="307" t="s">
        <v>298</v>
      </c>
      <c r="C65" s="308"/>
      <c r="D65" s="113">
        <v>1.2080348363534203</v>
      </c>
      <c r="E65" s="115">
        <v>86</v>
      </c>
      <c r="F65" s="114">
        <v>43</v>
      </c>
      <c r="G65" s="114">
        <v>61</v>
      </c>
      <c r="H65" s="114">
        <v>40</v>
      </c>
      <c r="I65" s="140">
        <v>40</v>
      </c>
      <c r="J65" s="115">
        <v>46</v>
      </c>
      <c r="K65" s="116">
        <v>115</v>
      </c>
    </row>
    <row r="66" spans="1:11" ht="14.1" customHeight="1" x14ac:dyDescent="0.2">
      <c r="A66" s="306">
        <v>82</v>
      </c>
      <c r="B66" s="307" t="s">
        <v>299</v>
      </c>
      <c r="C66" s="308"/>
      <c r="D66" s="113">
        <v>4.5090602612726505</v>
      </c>
      <c r="E66" s="115">
        <v>321</v>
      </c>
      <c r="F66" s="114">
        <v>330</v>
      </c>
      <c r="G66" s="114">
        <v>226</v>
      </c>
      <c r="H66" s="114">
        <v>252</v>
      </c>
      <c r="I66" s="140">
        <v>328</v>
      </c>
      <c r="J66" s="115">
        <v>-7</v>
      </c>
      <c r="K66" s="116">
        <v>-2.1341463414634148</v>
      </c>
    </row>
    <row r="67" spans="1:11" ht="14.1" customHeight="1" x14ac:dyDescent="0.2">
      <c r="A67" s="306" t="s">
        <v>300</v>
      </c>
      <c r="B67" s="307" t="s">
        <v>301</v>
      </c>
      <c r="C67" s="308"/>
      <c r="D67" s="113">
        <v>2.9779463407781992</v>
      </c>
      <c r="E67" s="115">
        <v>212</v>
      </c>
      <c r="F67" s="114">
        <v>276</v>
      </c>
      <c r="G67" s="114">
        <v>147</v>
      </c>
      <c r="H67" s="114">
        <v>186</v>
      </c>
      <c r="I67" s="140">
        <v>226</v>
      </c>
      <c r="J67" s="115">
        <v>-14</v>
      </c>
      <c r="K67" s="116">
        <v>-6.1946902654867255</v>
      </c>
    </row>
    <row r="68" spans="1:11" ht="14.1" customHeight="1" x14ac:dyDescent="0.2">
      <c r="A68" s="306" t="s">
        <v>302</v>
      </c>
      <c r="B68" s="307" t="s">
        <v>303</v>
      </c>
      <c r="C68" s="308"/>
      <c r="D68" s="113">
        <v>1.1097064194409327</v>
      </c>
      <c r="E68" s="115">
        <v>79</v>
      </c>
      <c r="F68" s="114">
        <v>35</v>
      </c>
      <c r="G68" s="114">
        <v>44</v>
      </c>
      <c r="H68" s="114">
        <v>41</v>
      </c>
      <c r="I68" s="140">
        <v>59</v>
      </c>
      <c r="J68" s="115">
        <v>20</v>
      </c>
      <c r="K68" s="116">
        <v>33.898305084745765</v>
      </c>
    </row>
    <row r="69" spans="1:11" ht="14.1" customHeight="1" x14ac:dyDescent="0.2">
      <c r="A69" s="306">
        <v>83</v>
      </c>
      <c r="B69" s="307" t="s">
        <v>304</v>
      </c>
      <c r="C69" s="308"/>
      <c r="D69" s="113">
        <v>4.7759516786065461</v>
      </c>
      <c r="E69" s="115">
        <v>340</v>
      </c>
      <c r="F69" s="114">
        <v>249</v>
      </c>
      <c r="G69" s="114">
        <v>352</v>
      </c>
      <c r="H69" s="114">
        <v>272</v>
      </c>
      <c r="I69" s="140">
        <v>357</v>
      </c>
      <c r="J69" s="115">
        <v>-17</v>
      </c>
      <c r="K69" s="116">
        <v>-4.7619047619047619</v>
      </c>
    </row>
    <row r="70" spans="1:11" ht="14.1" customHeight="1" x14ac:dyDescent="0.2">
      <c r="A70" s="306" t="s">
        <v>305</v>
      </c>
      <c r="B70" s="307" t="s">
        <v>306</v>
      </c>
      <c r="C70" s="308"/>
      <c r="D70" s="113">
        <v>4.2000280938334038</v>
      </c>
      <c r="E70" s="115">
        <v>299</v>
      </c>
      <c r="F70" s="114">
        <v>216</v>
      </c>
      <c r="G70" s="114">
        <v>315</v>
      </c>
      <c r="H70" s="114">
        <v>234</v>
      </c>
      <c r="I70" s="140">
        <v>305</v>
      </c>
      <c r="J70" s="115">
        <v>-6</v>
      </c>
      <c r="K70" s="116">
        <v>-1.9672131147540983</v>
      </c>
    </row>
    <row r="71" spans="1:11" ht="14.1" customHeight="1" x14ac:dyDescent="0.2">
      <c r="A71" s="306"/>
      <c r="B71" s="307" t="s">
        <v>307</v>
      </c>
      <c r="C71" s="308"/>
      <c r="D71" s="113">
        <v>2.3317881724961369</v>
      </c>
      <c r="E71" s="115">
        <v>166</v>
      </c>
      <c r="F71" s="114">
        <v>121</v>
      </c>
      <c r="G71" s="114">
        <v>217</v>
      </c>
      <c r="H71" s="114">
        <v>143</v>
      </c>
      <c r="I71" s="140">
        <v>203</v>
      </c>
      <c r="J71" s="115">
        <v>-37</v>
      </c>
      <c r="K71" s="116">
        <v>-18.226600985221676</v>
      </c>
    </row>
    <row r="72" spans="1:11" ht="14.1" customHeight="1" x14ac:dyDescent="0.2">
      <c r="A72" s="306">
        <v>84</v>
      </c>
      <c r="B72" s="307" t="s">
        <v>308</v>
      </c>
      <c r="C72" s="308"/>
      <c r="D72" s="113">
        <v>3.9190897597977243</v>
      </c>
      <c r="E72" s="115">
        <v>279</v>
      </c>
      <c r="F72" s="114">
        <v>84</v>
      </c>
      <c r="G72" s="114">
        <v>190</v>
      </c>
      <c r="H72" s="114">
        <v>86</v>
      </c>
      <c r="I72" s="140">
        <v>139</v>
      </c>
      <c r="J72" s="115">
        <v>140</v>
      </c>
      <c r="K72" s="116">
        <v>100.71942446043165</v>
      </c>
    </row>
    <row r="73" spans="1:11" ht="14.1" customHeight="1" x14ac:dyDescent="0.2">
      <c r="A73" s="306" t="s">
        <v>309</v>
      </c>
      <c r="B73" s="307" t="s">
        <v>310</v>
      </c>
      <c r="C73" s="308"/>
      <c r="D73" s="113">
        <v>2.4020227560050569</v>
      </c>
      <c r="E73" s="115">
        <v>171</v>
      </c>
      <c r="F73" s="114">
        <v>29</v>
      </c>
      <c r="G73" s="114">
        <v>102</v>
      </c>
      <c r="H73" s="114">
        <v>46</v>
      </c>
      <c r="I73" s="140">
        <v>71</v>
      </c>
      <c r="J73" s="115">
        <v>100</v>
      </c>
      <c r="K73" s="116">
        <v>140.8450704225352</v>
      </c>
    </row>
    <row r="74" spans="1:11" ht="14.1" customHeight="1" x14ac:dyDescent="0.2">
      <c r="A74" s="306" t="s">
        <v>311</v>
      </c>
      <c r="B74" s="307" t="s">
        <v>312</v>
      </c>
      <c r="C74" s="308"/>
      <c r="D74" s="113">
        <v>0.50568900126422245</v>
      </c>
      <c r="E74" s="115">
        <v>36</v>
      </c>
      <c r="F74" s="114">
        <v>13</v>
      </c>
      <c r="G74" s="114">
        <v>21</v>
      </c>
      <c r="H74" s="114">
        <v>11</v>
      </c>
      <c r="I74" s="140">
        <v>18</v>
      </c>
      <c r="J74" s="115">
        <v>18</v>
      </c>
      <c r="K74" s="116">
        <v>100</v>
      </c>
    </row>
    <row r="75" spans="1:11" ht="14.1" customHeight="1" x14ac:dyDescent="0.2">
      <c r="A75" s="306" t="s">
        <v>313</v>
      </c>
      <c r="B75" s="307" t="s">
        <v>314</v>
      </c>
      <c r="C75" s="308"/>
      <c r="D75" s="113">
        <v>0.660205084983846</v>
      </c>
      <c r="E75" s="115">
        <v>47</v>
      </c>
      <c r="F75" s="114">
        <v>11</v>
      </c>
      <c r="G75" s="114">
        <v>37</v>
      </c>
      <c r="H75" s="114">
        <v>17</v>
      </c>
      <c r="I75" s="140">
        <v>31</v>
      </c>
      <c r="J75" s="115">
        <v>16</v>
      </c>
      <c r="K75" s="116">
        <v>51.612903225806448</v>
      </c>
    </row>
    <row r="76" spans="1:11" ht="14.1" customHeight="1" x14ac:dyDescent="0.2">
      <c r="A76" s="306">
        <v>91</v>
      </c>
      <c r="B76" s="307" t="s">
        <v>315</v>
      </c>
      <c r="C76" s="308"/>
      <c r="D76" s="113">
        <v>0.37926675094816686</v>
      </c>
      <c r="E76" s="115">
        <v>27</v>
      </c>
      <c r="F76" s="114">
        <v>16</v>
      </c>
      <c r="G76" s="114">
        <v>24</v>
      </c>
      <c r="H76" s="114">
        <v>14</v>
      </c>
      <c r="I76" s="140">
        <v>25</v>
      </c>
      <c r="J76" s="115">
        <v>2</v>
      </c>
      <c r="K76" s="116">
        <v>8</v>
      </c>
    </row>
    <row r="77" spans="1:11" ht="14.1" customHeight="1" x14ac:dyDescent="0.2">
      <c r="A77" s="306">
        <v>92</v>
      </c>
      <c r="B77" s="307" t="s">
        <v>316</v>
      </c>
      <c r="C77" s="308"/>
      <c r="D77" s="113">
        <v>1.1939879196516365</v>
      </c>
      <c r="E77" s="115">
        <v>85</v>
      </c>
      <c r="F77" s="114">
        <v>56</v>
      </c>
      <c r="G77" s="114">
        <v>91</v>
      </c>
      <c r="H77" s="114">
        <v>58</v>
      </c>
      <c r="I77" s="140">
        <v>63</v>
      </c>
      <c r="J77" s="115">
        <v>22</v>
      </c>
      <c r="K77" s="116">
        <v>34.920634920634917</v>
      </c>
    </row>
    <row r="78" spans="1:11" ht="14.1" customHeight="1" x14ac:dyDescent="0.2">
      <c r="A78" s="306">
        <v>93</v>
      </c>
      <c r="B78" s="307" t="s">
        <v>317</v>
      </c>
      <c r="C78" s="308"/>
      <c r="D78" s="113" t="s">
        <v>514</v>
      </c>
      <c r="E78" s="115" t="s">
        <v>514</v>
      </c>
      <c r="F78" s="114">
        <v>5</v>
      </c>
      <c r="G78" s="114">
        <v>10</v>
      </c>
      <c r="H78" s="114">
        <v>3</v>
      </c>
      <c r="I78" s="140">
        <v>3</v>
      </c>
      <c r="J78" s="115" t="s">
        <v>514</v>
      </c>
      <c r="K78" s="116" t="s">
        <v>514</v>
      </c>
    </row>
    <row r="79" spans="1:11" ht="14.1" customHeight="1" x14ac:dyDescent="0.2">
      <c r="A79" s="306">
        <v>94</v>
      </c>
      <c r="B79" s="307" t="s">
        <v>318</v>
      </c>
      <c r="C79" s="308"/>
      <c r="D79" s="113">
        <v>0.18260991712319147</v>
      </c>
      <c r="E79" s="115">
        <v>13</v>
      </c>
      <c r="F79" s="114">
        <v>32</v>
      </c>
      <c r="G79" s="114">
        <v>37</v>
      </c>
      <c r="H79" s="114">
        <v>21</v>
      </c>
      <c r="I79" s="140">
        <v>30</v>
      </c>
      <c r="J79" s="115">
        <v>-17</v>
      </c>
      <c r="K79" s="116">
        <v>-56.666666666666664</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0.54782975136957435</v>
      </c>
      <c r="E81" s="143">
        <v>39</v>
      </c>
      <c r="F81" s="144">
        <v>31</v>
      </c>
      <c r="G81" s="144">
        <v>67</v>
      </c>
      <c r="H81" s="144">
        <v>25</v>
      </c>
      <c r="I81" s="145">
        <v>21</v>
      </c>
      <c r="J81" s="143">
        <v>18</v>
      </c>
      <c r="K81" s="146">
        <v>85.714285714285708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79289</v>
      </c>
      <c r="C10" s="114">
        <v>40474</v>
      </c>
      <c r="D10" s="114">
        <v>38815</v>
      </c>
      <c r="E10" s="114">
        <v>60863</v>
      </c>
      <c r="F10" s="114">
        <v>16254</v>
      </c>
      <c r="G10" s="114">
        <v>9107</v>
      </c>
      <c r="H10" s="114">
        <v>24334</v>
      </c>
      <c r="I10" s="115">
        <v>13600</v>
      </c>
      <c r="J10" s="114">
        <v>11285</v>
      </c>
      <c r="K10" s="114">
        <v>2315</v>
      </c>
      <c r="L10" s="423">
        <v>6082</v>
      </c>
      <c r="M10" s="424">
        <v>6790</v>
      </c>
    </row>
    <row r="11" spans="1:13" ht="11.1" customHeight="1" x14ac:dyDescent="0.2">
      <c r="A11" s="422" t="s">
        <v>388</v>
      </c>
      <c r="B11" s="115">
        <v>81621</v>
      </c>
      <c r="C11" s="114">
        <v>42258</v>
      </c>
      <c r="D11" s="114">
        <v>39363</v>
      </c>
      <c r="E11" s="114">
        <v>62848</v>
      </c>
      <c r="F11" s="114">
        <v>16618</v>
      </c>
      <c r="G11" s="114">
        <v>9041</v>
      </c>
      <c r="H11" s="114">
        <v>25377</v>
      </c>
      <c r="I11" s="115">
        <v>13758</v>
      </c>
      <c r="J11" s="114">
        <v>11263</v>
      </c>
      <c r="K11" s="114">
        <v>2495</v>
      </c>
      <c r="L11" s="423">
        <v>7219</v>
      </c>
      <c r="M11" s="424">
        <v>4932</v>
      </c>
    </row>
    <row r="12" spans="1:13" ht="11.1" customHeight="1" x14ac:dyDescent="0.2">
      <c r="A12" s="422" t="s">
        <v>389</v>
      </c>
      <c r="B12" s="115">
        <v>83068</v>
      </c>
      <c r="C12" s="114">
        <v>43255</v>
      </c>
      <c r="D12" s="114">
        <v>39813</v>
      </c>
      <c r="E12" s="114">
        <v>63857</v>
      </c>
      <c r="F12" s="114">
        <v>17034</v>
      </c>
      <c r="G12" s="114">
        <v>9835</v>
      </c>
      <c r="H12" s="114">
        <v>25733</v>
      </c>
      <c r="I12" s="115">
        <v>13546</v>
      </c>
      <c r="J12" s="114">
        <v>10963</v>
      </c>
      <c r="K12" s="114">
        <v>2583</v>
      </c>
      <c r="L12" s="423">
        <v>8076</v>
      </c>
      <c r="M12" s="424">
        <v>6718</v>
      </c>
    </row>
    <row r="13" spans="1:13" s="110" customFormat="1" ht="11.1" customHeight="1" x14ac:dyDescent="0.2">
      <c r="A13" s="422" t="s">
        <v>390</v>
      </c>
      <c r="B13" s="115">
        <v>81183</v>
      </c>
      <c r="C13" s="114">
        <v>41595</v>
      </c>
      <c r="D13" s="114">
        <v>39588</v>
      </c>
      <c r="E13" s="114">
        <v>61819</v>
      </c>
      <c r="F13" s="114">
        <v>17212</v>
      </c>
      <c r="G13" s="114">
        <v>9377</v>
      </c>
      <c r="H13" s="114">
        <v>25509</v>
      </c>
      <c r="I13" s="115">
        <v>13559</v>
      </c>
      <c r="J13" s="114">
        <v>11072</v>
      </c>
      <c r="K13" s="114">
        <v>2487</v>
      </c>
      <c r="L13" s="423">
        <v>4680</v>
      </c>
      <c r="M13" s="424">
        <v>6821</v>
      </c>
    </row>
    <row r="14" spans="1:13" ht="15" customHeight="1" x14ac:dyDescent="0.2">
      <c r="A14" s="422" t="s">
        <v>391</v>
      </c>
      <c r="B14" s="115">
        <v>81054</v>
      </c>
      <c r="C14" s="114">
        <v>41525</v>
      </c>
      <c r="D14" s="114">
        <v>39529</v>
      </c>
      <c r="E14" s="114">
        <v>59588</v>
      </c>
      <c r="F14" s="114">
        <v>19599</v>
      </c>
      <c r="G14" s="114">
        <v>8859</v>
      </c>
      <c r="H14" s="114">
        <v>25933</v>
      </c>
      <c r="I14" s="115">
        <v>13429</v>
      </c>
      <c r="J14" s="114">
        <v>10986</v>
      </c>
      <c r="K14" s="114">
        <v>2443</v>
      </c>
      <c r="L14" s="423">
        <v>6665</v>
      </c>
      <c r="M14" s="424">
        <v>6829</v>
      </c>
    </row>
    <row r="15" spans="1:13" ht="11.1" customHeight="1" x14ac:dyDescent="0.2">
      <c r="A15" s="422" t="s">
        <v>388</v>
      </c>
      <c r="B15" s="115">
        <v>82771</v>
      </c>
      <c r="C15" s="114">
        <v>42793</v>
      </c>
      <c r="D15" s="114">
        <v>39978</v>
      </c>
      <c r="E15" s="114">
        <v>60414</v>
      </c>
      <c r="F15" s="114">
        <v>20850</v>
      </c>
      <c r="G15" s="114">
        <v>8563</v>
      </c>
      <c r="H15" s="114">
        <v>26738</v>
      </c>
      <c r="I15" s="115">
        <v>13636</v>
      </c>
      <c r="J15" s="114">
        <v>11067</v>
      </c>
      <c r="K15" s="114">
        <v>2569</v>
      </c>
      <c r="L15" s="423">
        <v>6948</v>
      </c>
      <c r="M15" s="424">
        <v>5164</v>
      </c>
    </row>
    <row r="16" spans="1:13" ht="11.1" customHeight="1" x14ac:dyDescent="0.2">
      <c r="A16" s="422" t="s">
        <v>389</v>
      </c>
      <c r="B16" s="115">
        <v>83902</v>
      </c>
      <c r="C16" s="114">
        <v>43696</v>
      </c>
      <c r="D16" s="114">
        <v>40206</v>
      </c>
      <c r="E16" s="114">
        <v>61330</v>
      </c>
      <c r="F16" s="114">
        <v>21137</v>
      </c>
      <c r="G16" s="114">
        <v>9058</v>
      </c>
      <c r="H16" s="114">
        <v>27203</v>
      </c>
      <c r="I16" s="115">
        <v>13646</v>
      </c>
      <c r="J16" s="114">
        <v>10969</v>
      </c>
      <c r="K16" s="114">
        <v>2677</v>
      </c>
      <c r="L16" s="423">
        <v>7396</v>
      </c>
      <c r="M16" s="424">
        <v>6496</v>
      </c>
    </row>
    <row r="17" spans="1:13" s="110" customFormat="1" ht="11.1" customHeight="1" x14ac:dyDescent="0.2">
      <c r="A17" s="422" t="s">
        <v>390</v>
      </c>
      <c r="B17" s="115">
        <v>82109</v>
      </c>
      <c r="C17" s="114">
        <v>42074</v>
      </c>
      <c r="D17" s="114">
        <v>40035</v>
      </c>
      <c r="E17" s="114">
        <v>60805</v>
      </c>
      <c r="F17" s="114">
        <v>21064</v>
      </c>
      <c r="G17" s="114">
        <v>8572</v>
      </c>
      <c r="H17" s="114">
        <v>27010</v>
      </c>
      <c r="I17" s="115">
        <v>13800</v>
      </c>
      <c r="J17" s="114">
        <v>11149</v>
      </c>
      <c r="K17" s="114">
        <v>2651</v>
      </c>
      <c r="L17" s="423">
        <v>4740</v>
      </c>
      <c r="M17" s="424">
        <v>6793</v>
      </c>
    </row>
    <row r="18" spans="1:13" ht="15" customHeight="1" x14ac:dyDescent="0.2">
      <c r="A18" s="422" t="s">
        <v>392</v>
      </c>
      <c r="B18" s="115">
        <v>81953</v>
      </c>
      <c r="C18" s="114">
        <v>41919</v>
      </c>
      <c r="D18" s="114">
        <v>40034</v>
      </c>
      <c r="E18" s="114">
        <v>60188</v>
      </c>
      <c r="F18" s="114">
        <v>21545</v>
      </c>
      <c r="G18" s="114">
        <v>8064</v>
      </c>
      <c r="H18" s="114">
        <v>27389</v>
      </c>
      <c r="I18" s="115">
        <v>13645</v>
      </c>
      <c r="J18" s="114">
        <v>11014</v>
      </c>
      <c r="K18" s="114">
        <v>2631</v>
      </c>
      <c r="L18" s="423">
        <v>7471</v>
      </c>
      <c r="M18" s="424">
        <v>7812</v>
      </c>
    </row>
    <row r="19" spans="1:13" ht="11.1" customHeight="1" x14ac:dyDescent="0.2">
      <c r="A19" s="422" t="s">
        <v>388</v>
      </c>
      <c r="B19" s="115">
        <v>83762</v>
      </c>
      <c r="C19" s="114">
        <v>43290</v>
      </c>
      <c r="D19" s="114">
        <v>40472</v>
      </c>
      <c r="E19" s="114">
        <v>61341</v>
      </c>
      <c r="F19" s="114">
        <v>22190</v>
      </c>
      <c r="G19" s="114">
        <v>7799</v>
      </c>
      <c r="H19" s="114">
        <v>28379</v>
      </c>
      <c r="I19" s="115">
        <v>13831</v>
      </c>
      <c r="J19" s="114">
        <v>11060</v>
      </c>
      <c r="K19" s="114">
        <v>2771</v>
      </c>
      <c r="L19" s="423">
        <v>6897</v>
      </c>
      <c r="M19" s="424">
        <v>5402</v>
      </c>
    </row>
    <row r="20" spans="1:13" ht="11.1" customHeight="1" x14ac:dyDescent="0.2">
      <c r="A20" s="422" t="s">
        <v>389</v>
      </c>
      <c r="B20" s="115">
        <v>84738</v>
      </c>
      <c r="C20" s="114">
        <v>43953</v>
      </c>
      <c r="D20" s="114">
        <v>40785</v>
      </c>
      <c r="E20" s="114">
        <v>61976</v>
      </c>
      <c r="F20" s="114">
        <v>22500</v>
      </c>
      <c r="G20" s="114">
        <v>8262</v>
      </c>
      <c r="H20" s="114">
        <v>28762</v>
      </c>
      <c r="I20" s="115">
        <v>13807</v>
      </c>
      <c r="J20" s="114">
        <v>10899</v>
      </c>
      <c r="K20" s="114">
        <v>2908</v>
      </c>
      <c r="L20" s="423">
        <v>6727</v>
      </c>
      <c r="M20" s="424">
        <v>5910</v>
      </c>
    </row>
    <row r="21" spans="1:13" s="110" customFormat="1" ht="11.1" customHeight="1" x14ac:dyDescent="0.2">
      <c r="A21" s="422" t="s">
        <v>390</v>
      </c>
      <c r="B21" s="115">
        <v>82581</v>
      </c>
      <c r="C21" s="114">
        <v>42156</v>
      </c>
      <c r="D21" s="114">
        <v>40425</v>
      </c>
      <c r="E21" s="114">
        <v>60477</v>
      </c>
      <c r="F21" s="114">
        <v>22019</v>
      </c>
      <c r="G21" s="114">
        <v>7902</v>
      </c>
      <c r="H21" s="114">
        <v>28235</v>
      </c>
      <c r="I21" s="115">
        <v>13972</v>
      </c>
      <c r="J21" s="114">
        <v>11038</v>
      </c>
      <c r="K21" s="114">
        <v>2934</v>
      </c>
      <c r="L21" s="423">
        <v>4184</v>
      </c>
      <c r="M21" s="424">
        <v>6321</v>
      </c>
    </row>
    <row r="22" spans="1:13" ht="15" customHeight="1" x14ac:dyDescent="0.2">
      <c r="A22" s="422" t="s">
        <v>393</v>
      </c>
      <c r="B22" s="115">
        <v>81924</v>
      </c>
      <c r="C22" s="114">
        <v>41732</v>
      </c>
      <c r="D22" s="114">
        <v>40192</v>
      </c>
      <c r="E22" s="114">
        <v>59529</v>
      </c>
      <c r="F22" s="114">
        <v>22008</v>
      </c>
      <c r="G22" s="114">
        <v>7368</v>
      </c>
      <c r="H22" s="114">
        <v>28474</v>
      </c>
      <c r="I22" s="115">
        <v>13831</v>
      </c>
      <c r="J22" s="114">
        <v>10972</v>
      </c>
      <c r="K22" s="114">
        <v>2859</v>
      </c>
      <c r="L22" s="423">
        <v>5736</v>
      </c>
      <c r="M22" s="424">
        <v>6255</v>
      </c>
    </row>
    <row r="23" spans="1:13" ht="11.1" customHeight="1" x14ac:dyDescent="0.2">
      <c r="A23" s="422" t="s">
        <v>388</v>
      </c>
      <c r="B23" s="115">
        <v>83520</v>
      </c>
      <c r="C23" s="114">
        <v>42938</v>
      </c>
      <c r="D23" s="114">
        <v>40582</v>
      </c>
      <c r="E23" s="114">
        <v>60565</v>
      </c>
      <c r="F23" s="114">
        <v>22458</v>
      </c>
      <c r="G23" s="114">
        <v>6954</v>
      </c>
      <c r="H23" s="114">
        <v>29506</v>
      </c>
      <c r="I23" s="115">
        <v>13966</v>
      </c>
      <c r="J23" s="114">
        <v>10914</v>
      </c>
      <c r="K23" s="114">
        <v>3052</v>
      </c>
      <c r="L23" s="423">
        <v>6360</v>
      </c>
      <c r="M23" s="424">
        <v>4833</v>
      </c>
    </row>
    <row r="24" spans="1:13" ht="11.1" customHeight="1" x14ac:dyDescent="0.2">
      <c r="A24" s="422" t="s">
        <v>389</v>
      </c>
      <c r="B24" s="115">
        <v>84552</v>
      </c>
      <c r="C24" s="114">
        <v>43464</v>
      </c>
      <c r="D24" s="114">
        <v>41088</v>
      </c>
      <c r="E24" s="114">
        <v>59823</v>
      </c>
      <c r="F24" s="114">
        <v>22734</v>
      </c>
      <c r="G24" s="114">
        <v>7314</v>
      </c>
      <c r="H24" s="114">
        <v>29948</v>
      </c>
      <c r="I24" s="115">
        <v>13832</v>
      </c>
      <c r="J24" s="114">
        <v>10695</v>
      </c>
      <c r="K24" s="114">
        <v>3137</v>
      </c>
      <c r="L24" s="423">
        <v>6728</v>
      </c>
      <c r="M24" s="424">
        <v>5982</v>
      </c>
    </row>
    <row r="25" spans="1:13" s="110" customFormat="1" ht="11.1" customHeight="1" x14ac:dyDescent="0.2">
      <c r="A25" s="422" t="s">
        <v>390</v>
      </c>
      <c r="B25" s="115">
        <v>82553</v>
      </c>
      <c r="C25" s="114">
        <v>41847</v>
      </c>
      <c r="D25" s="114">
        <v>40706</v>
      </c>
      <c r="E25" s="114">
        <v>57996</v>
      </c>
      <c r="F25" s="114">
        <v>22587</v>
      </c>
      <c r="G25" s="114">
        <v>6868</v>
      </c>
      <c r="H25" s="114">
        <v>29556</v>
      </c>
      <c r="I25" s="115">
        <v>13916</v>
      </c>
      <c r="J25" s="114">
        <v>10821</v>
      </c>
      <c r="K25" s="114">
        <v>3095</v>
      </c>
      <c r="L25" s="423">
        <v>4293</v>
      </c>
      <c r="M25" s="424">
        <v>6358</v>
      </c>
    </row>
    <row r="26" spans="1:13" ht="15" customHeight="1" x14ac:dyDescent="0.2">
      <c r="A26" s="422" t="s">
        <v>394</v>
      </c>
      <c r="B26" s="115">
        <v>82219</v>
      </c>
      <c r="C26" s="114">
        <v>41728</v>
      </c>
      <c r="D26" s="114">
        <v>40491</v>
      </c>
      <c r="E26" s="114">
        <v>57392</v>
      </c>
      <c r="F26" s="114">
        <v>22839</v>
      </c>
      <c r="G26" s="114">
        <v>6350</v>
      </c>
      <c r="H26" s="114">
        <v>29908</v>
      </c>
      <c r="I26" s="115">
        <v>13758</v>
      </c>
      <c r="J26" s="114">
        <v>10759</v>
      </c>
      <c r="K26" s="114">
        <v>2999</v>
      </c>
      <c r="L26" s="423">
        <v>6217</v>
      </c>
      <c r="M26" s="424">
        <v>6668</v>
      </c>
    </row>
    <row r="27" spans="1:13" ht="11.1" customHeight="1" x14ac:dyDescent="0.2">
      <c r="A27" s="422" t="s">
        <v>388</v>
      </c>
      <c r="B27" s="115">
        <v>83779</v>
      </c>
      <c r="C27" s="114">
        <v>42780</v>
      </c>
      <c r="D27" s="114">
        <v>40999</v>
      </c>
      <c r="E27" s="114">
        <v>58202</v>
      </c>
      <c r="F27" s="114">
        <v>23591</v>
      </c>
      <c r="G27" s="114">
        <v>6028</v>
      </c>
      <c r="H27" s="114">
        <v>30887</v>
      </c>
      <c r="I27" s="115">
        <v>13869</v>
      </c>
      <c r="J27" s="114">
        <v>10742</v>
      </c>
      <c r="K27" s="114">
        <v>3127</v>
      </c>
      <c r="L27" s="423">
        <v>6246</v>
      </c>
      <c r="M27" s="424">
        <v>5211</v>
      </c>
    </row>
    <row r="28" spans="1:13" ht="11.1" customHeight="1" x14ac:dyDescent="0.2">
      <c r="A28" s="422" t="s">
        <v>389</v>
      </c>
      <c r="B28" s="115">
        <v>84683</v>
      </c>
      <c r="C28" s="114">
        <v>43445</v>
      </c>
      <c r="D28" s="114">
        <v>41238</v>
      </c>
      <c r="E28" s="114">
        <v>60142</v>
      </c>
      <c r="F28" s="114">
        <v>23777</v>
      </c>
      <c r="G28" s="114">
        <v>6422</v>
      </c>
      <c r="H28" s="114">
        <v>31051</v>
      </c>
      <c r="I28" s="115">
        <v>13743</v>
      </c>
      <c r="J28" s="114">
        <v>10600</v>
      </c>
      <c r="K28" s="114">
        <v>3143</v>
      </c>
      <c r="L28" s="423">
        <v>6815</v>
      </c>
      <c r="M28" s="424">
        <v>6066</v>
      </c>
    </row>
    <row r="29" spans="1:13" s="110" customFormat="1" ht="11.1" customHeight="1" x14ac:dyDescent="0.2">
      <c r="A29" s="422" t="s">
        <v>390</v>
      </c>
      <c r="B29" s="115">
        <v>83246</v>
      </c>
      <c r="C29" s="114">
        <v>42227</v>
      </c>
      <c r="D29" s="114">
        <v>41019</v>
      </c>
      <c r="E29" s="114">
        <v>59593</v>
      </c>
      <c r="F29" s="114">
        <v>23562</v>
      </c>
      <c r="G29" s="114">
        <v>6180</v>
      </c>
      <c r="H29" s="114">
        <v>30701</v>
      </c>
      <c r="I29" s="115">
        <v>13744</v>
      </c>
      <c r="J29" s="114">
        <v>10684</v>
      </c>
      <c r="K29" s="114">
        <v>3060</v>
      </c>
      <c r="L29" s="423">
        <v>4462</v>
      </c>
      <c r="M29" s="424">
        <v>6030</v>
      </c>
    </row>
    <row r="30" spans="1:13" ht="15" customHeight="1" x14ac:dyDescent="0.2">
      <c r="A30" s="422" t="s">
        <v>395</v>
      </c>
      <c r="B30" s="115">
        <v>83737</v>
      </c>
      <c r="C30" s="114">
        <v>42395</v>
      </c>
      <c r="D30" s="114">
        <v>41342</v>
      </c>
      <c r="E30" s="114">
        <v>59576</v>
      </c>
      <c r="F30" s="114">
        <v>24104</v>
      </c>
      <c r="G30" s="114">
        <v>5785</v>
      </c>
      <c r="H30" s="114">
        <v>31053</v>
      </c>
      <c r="I30" s="115">
        <v>13123</v>
      </c>
      <c r="J30" s="114">
        <v>10109</v>
      </c>
      <c r="K30" s="114">
        <v>3014</v>
      </c>
      <c r="L30" s="423">
        <v>7449</v>
      </c>
      <c r="M30" s="424">
        <v>7271</v>
      </c>
    </row>
    <row r="31" spans="1:13" ht="11.1" customHeight="1" x14ac:dyDescent="0.2">
      <c r="A31" s="422" t="s">
        <v>388</v>
      </c>
      <c r="B31" s="115">
        <v>85325</v>
      </c>
      <c r="C31" s="114">
        <v>43487</v>
      </c>
      <c r="D31" s="114">
        <v>41838</v>
      </c>
      <c r="E31" s="114">
        <v>60356</v>
      </c>
      <c r="F31" s="114">
        <v>24937</v>
      </c>
      <c r="G31" s="114">
        <v>5447</v>
      </c>
      <c r="H31" s="114">
        <v>31887</v>
      </c>
      <c r="I31" s="115">
        <v>13025</v>
      </c>
      <c r="J31" s="114">
        <v>9828</v>
      </c>
      <c r="K31" s="114">
        <v>3197</v>
      </c>
      <c r="L31" s="423">
        <v>6355</v>
      </c>
      <c r="M31" s="424">
        <v>4858</v>
      </c>
    </row>
    <row r="32" spans="1:13" ht="11.1" customHeight="1" x14ac:dyDescent="0.2">
      <c r="A32" s="422" t="s">
        <v>389</v>
      </c>
      <c r="B32" s="115">
        <v>86353</v>
      </c>
      <c r="C32" s="114">
        <v>44206</v>
      </c>
      <c r="D32" s="114">
        <v>42147</v>
      </c>
      <c r="E32" s="114">
        <v>60897</v>
      </c>
      <c r="F32" s="114">
        <v>25440</v>
      </c>
      <c r="G32" s="114">
        <v>5966</v>
      </c>
      <c r="H32" s="114">
        <v>32224</v>
      </c>
      <c r="I32" s="115">
        <v>13019</v>
      </c>
      <c r="J32" s="114">
        <v>9734</v>
      </c>
      <c r="K32" s="114">
        <v>3285</v>
      </c>
      <c r="L32" s="423">
        <v>7728</v>
      </c>
      <c r="M32" s="424">
        <v>6689</v>
      </c>
    </row>
    <row r="33" spans="1:13" s="110" customFormat="1" ht="11.1" customHeight="1" x14ac:dyDescent="0.2">
      <c r="A33" s="422" t="s">
        <v>390</v>
      </c>
      <c r="B33" s="115">
        <v>85323</v>
      </c>
      <c r="C33" s="114">
        <v>43268</v>
      </c>
      <c r="D33" s="114">
        <v>42055</v>
      </c>
      <c r="E33" s="114">
        <v>59817</v>
      </c>
      <c r="F33" s="114">
        <v>25495</v>
      </c>
      <c r="G33" s="114">
        <v>5738</v>
      </c>
      <c r="H33" s="114">
        <v>31872</v>
      </c>
      <c r="I33" s="115">
        <v>12931</v>
      </c>
      <c r="J33" s="114">
        <v>9761</v>
      </c>
      <c r="K33" s="114">
        <v>3170</v>
      </c>
      <c r="L33" s="423">
        <v>4751</v>
      </c>
      <c r="M33" s="424">
        <v>5884</v>
      </c>
    </row>
    <row r="34" spans="1:13" ht="15" customHeight="1" x14ac:dyDescent="0.2">
      <c r="A34" s="422" t="s">
        <v>396</v>
      </c>
      <c r="B34" s="115">
        <v>85145</v>
      </c>
      <c r="C34" s="114">
        <v>43073</v>
      </c>
      <c r="D34" s="114">
        <v>42072</v>
      </c>
      <c r="E34" s="114">
        <v>59425</v>
      </c>
      <c r="F34" s="114">
        <v>25713</v>
      </c>
      <c r="G34" s="114">
        <v>5364</v>
      </c>
      <c r="H34" s="114">
        <v>32203</v>
      </c>
      <c r="I34" s="115">
        <v>13017</v>
      </c>
      <c r="J34" s="114">
        <v>9814</v>
      </c>
      <c r="K34" s="114">
        <v>3203</v>
      </c>
      <c r="L34" s="423">
        <v>6199</v>
      </c>
      <c r="M34" s="424">
        <v>6120</v>
      </c>
    </row>
    <row r="35" spans="1:13" ht="11.1" customHeight="1" x14ac:dyDescent="0.2">
      <c r="A35" s="422" t="s">
        <v>388</v>
      </c>
      <c r="B35" s="115">
        <v>86479</v>
      </c>
      <c r="C35" s="114">
        <v>44040</v>
      </c>
      <c r="D35" s="114">
        <v>42439</v>
      </c>
      <c r="E35" s="114">
        <v>60081</v>
      </c>
      <c r="F35" s="114">
        <v>26393</v>
      </c>
      <c r="G35" s="114">
        <v>5202</v>
      </c>
      <c r="H35" s="114">
        <v>32972</v>
      </c>
      <c r="I35" s="115">
        <v>13342</v>
      </c>
      <c r="J35" s="114">
        <v>9965</v>
      </c>
      <c r="K35" s="114">
        <v>3377</v>
      </c>
      <c r="L35" s="423">
        <v>6210</v>
      </c>
      <c r="M35" s="424">
        <v>4870</v>
      </c>
    </row>
    <row r="36" spans="1:13" ht="11.1" customHeight="1" x14ac:dyDescent="0.2">
      <c r="A36" s="422" t="s">
        <v>389</v>
      </c>
      <c r="B36" s="115">
        <v>87448</v>
      </c>
      <c r="C36" s="114">
        <v>44692</v>
      </c>
      <c r="D36" s="114">
        <v>42756</v>
      </c>
      <c r="E36" s="114">
        <v>60503</v>
      </c>
      <c r="F36" s="114">
        <v>26941</v>
      </c>
      <c r="G36" s="114">
        <v>5830</v>
      </c>
      <c r="H36" s="114">
        <v>33168</v>
      </c>
      <c r="I36" s="115">
        <v>13380</v>
      </c>
      <c r="J36" s="114">
        <v>9909</v>
      </c>
      <c r="K36" s="114">
        <v>3471</v>
      </c>
      <c r="L36" s="423">
        <v>7366</v>
      </c>
      <c r="M36" s="424">
        <v>6548</v>
      </c>
    </row>
    <row r="37" spans="1:13" s="110" customFormat="1" ht="11.1" customHeight="1" x14ac:dyDescent="0.2">
      <c r="A37" s="422" t="s">
        <v>390</v>
      </c>
      <c r="B37" s="115">
        <v>86080</v>
      </c>
      <c r="C37" s="114">
        <v>43567</v>
      </c>
      <c r="D37" s="114">
        <v>42513</v>
      </c>
      <c r="E37" s="114">
        <v>59267</v>
      </c>
      <c r="F37" s="114">
        <v>26812</v>
      </c>
      <c r="G37" s="114">
        <v>5716</v>
      </c>
      <c r="H37" s="114">
        <v>32663</v>
      </c>
      <c r="I37" s="115">
        <v>13251</v>
      </c>
      <c r="J37" s="114">
        <v>9903</v>
      </c>
      <c r="K37" s="114">
        <v>3348</v>
      </c>
      <c r="L37" s="423">
        <v>4868</v>
      </c>
      <c r="M37" s="424">
        <v>6227</v>
      </c>
    </row>
    <row r="38" spans="1:13" ht="15" customHeight="1" x14ac:dyDescent="0.2">
      <c r="A38" s="425" t="s">
        <v>397</v>
      </c>
      <c r="B38" s="115">
        <v>86408</v>
      </c>
      <c r="C38" s="114">
        <v>43736</v>
      </c>
      <c r="D38" s="114">
        <v>42672</v>
      </c>
      <c r="E38" s="114">
        <v>59228</v>
      </c>
      <c r="F38" s="114">
        <v>27180</v>
      </c>
      <c r="G38" s="114">
        <v>5507</v>
      </c>
      <c r="H38" s="114">
        <v>32899</v>
      </c>
      <c r="I38" s="115">
        <v>13161</v>
      </c>
      <c r="J38" s="114">
        <v>9808</v>
      </c>
      <c r="K38" s="114">
        <v>3353</v>
      </c>
      <c r="L38" s="423">
        <v>7161</v>
      </c>
      <c r="M38" s="424">
        <v>6838</v>
      </c>
    </row>
    <row r="39" spans="1:13" ht="11.1" customHeight="1" x14ac:dyDescent="0.2">
      <c r="A39" s="422" t="s">
        <v>388</v>
      </c>
      <c r="B39" s="115">
        <v>87845</v>
      </c>
      <c r="C39" s="114">
        <v>44623</v>
      </c>
      <c r="D39" s="114">
        <v>43222</v>
      </c>
      <c r="E39" s="114">
        <v>59916</v>
      </c>
      <c r="F39" s="114">
        <v>27929</v>
      </c>
      <c r="G39" s="114">
        <v>5461</v>
      </c>
      <c r="H39" s="114">
        <v>33747</v>
      </c>
      <c r="I39" s="115">
        <v>13483</v>
      </c>
      <c r="J39" s="114">
        <v>9953</v>
      </c>
      <c r="K39" s="114">
        <v>3530</v>
      </c>
      <c r="L39" s="423">
        <v>6483</v>
      </c>
      <c r="M39" s="424">
        <v>5184</v>
      </c>
    </row>
    <row r="40" spans="1:13" ht="11.1" customHeight="1" x14ac:dyDescent="0.2">
      <c r="A40" s="425" t="s">
        <v>389</v>
      </c>
      <c r="B40" s="115">
        <v>89065</v>
      </c>
      <c r="C40" s="114">
        <v>45266</v>
      </c>
      <c r="D40" s="114">
        <v>43799</v>
      </c>
      <c r="E40" s="114">
        <v>60572</v>
      </c>
      <c r="F40" s="114">
        <v>28493</v>
      </c>
      <c r="G40" s="114">
        <v>6102</v>
      </c>
      <c r="H40" s="114">
        <v>33955</v>
      </c>
      <c r="I40" s="115">
        <v>13440</v>
      </c>
      <c r="J40" s="114">
        <v>9729</v>
      </c>
      <c r="K40" s="114">
        <v>3711</v>
      </c>
      <c r="L40" s="423">
        <v>7416</v>
      </c>
      <c r="M40" s="424">
        <v>6454</v>
      </c>
    </row>
    <row r="41" spans="1:13" s="110" customFormat="1" ht="11.1" customHeight="1" x14ac:dyDescent="0.2">
      <c r="A41" s="422" t="s">
        <v>390</v>
      </c>
      <c r="B41" s="115">
        <v>88143</v>
      </c>
      <c r="C41" s="114">
        <v>44502</v>
      </c>
      <c r="D41" s="114">
        <v>43641</v>
      </c>
      <c r="E41" s="114">
        <v>59774</v>
      </c>
      <c r="F41" s="114">
        <v>28369</v>
      </c>
      <c r="G41" s="114">
        <v>6067</v>
      </c>
      <c r="H41" s="114">
        <v>33602</v>
      </c>
      <c r="I41" s="115">
        <v>13401</v>
      </c>
      <c r="J41" s="114">
        <v>9746</v>
      </c>
      <c r="K41" s="114">
        <v>3655</v>
      </c>
      <c r="L41" s="423">
        <v>4842</v>
      </c>
      <c r="M41" s="424">
        <v>5918</v>
      </c>
    </row>
    <row r="42" spans="1:13" ht="15" customHeight="1" x14ac:dyDescent="0.2">
      <c r="A42" s="422" t="s">
        <v>398</v>
      </c>
      <c r="B42" s="115">
        <v>88108</v>
      </c>
      <c r="C42" s="114">
        <v>44424</v>
      </c>
      <c r="D42" s="114">
        <v>43684</v>
      </c>
      <c r="E42" s="114">
        <v>59384</v>
      </c>
      <c r="F42" s="114">
        <v>28724</v>
      </c>
      <c r="G42" s="114">
        <v>5881</v>
      </c>
      <c r="H42" s="114">
        <v>33754</v>
      </c>
      <c r="I42" s="115">
        <v>13195</v>
      </c>
      <c r="J42" s="114">
        <v>9554</v>
      </c>
      <c r="K42" s="114">
        <v>3641</v>
      </c>
      <c r="L42" s="423">
        <v>6777</v>
      </c>
      <c r="M42" s="424">
        <v>6981</v>
      </c>
    </row>
    <row r="43" spans="1:13" ht="11.1" customHeight="1" x14ac:dyDescent="0.2">
      <c r="A43" s="422" t="s">
        <v>388</v>
      </c>
      <c r="B43" s="115">
        <v>89140</v>
      </c>
      <c r="C43" s="114">
        <v>45295</v>
      </c>
      <c r="D43" s="114">
        <v>43845</v>
      </c>
      <c r="E43" s="114">
        <v>59885</v>
      </c>
      <c r="F43" s="114">
        <v>29255</v>
      </c>
      <c r="G43" s="114">
        <v>5784</v>
      </c>
      <c r="H43" s="114">
        <v>34344</v>
      </c>
      <c r="I43" s="115">
        <v>13697</v>
      </c>
      <c r="J43" s="114">
        <v>9890</v>
      </c>
      <c r="K43" s="114">
        <v>3807</v>
      </c>
      <c r="L43" s="423">
        <v>6396</v>
      </c>
      <c r="M43" s="424">
        <v>5237</v>
      </c>
    </row>
    <row r="44" spans="1:13" ht="11.1" customHeight="1" x14ac:dyDescent="0.2">
      <c r="A44" s="422" t="s">
        <v>389</v>
      </c>
      <c r="B44" s="115">
        <v>90078</v>
      </c>
      <c r="C44" s="114">
        <v>45931</v>
      </c>
      <c r="D44" s="114">
        <v>44147</v>
      </c>
      <c r="E44" s="114">
        <v>60642</v>
      </c>
      <c r="F44" s="114">
        <v>29436</v>
      </c>
      <c r="G44" s="114">
        <v>6600</v>
      </c>
      <c r="H44" s="114">
        <v>34491</v>
      </c>
      <c r="I44" s="115">
        <v>13412</v>
      </c>
      <c r="J44" s="114">
        <v>9605</v>
      </c>
      <c r="K44" s="114">
        <v>3807</v>
      </c>
      <c r="L44" s="423">
        <v>7529</v>
      </c>
      <c r="M44" s="424">
        <v>6865</v>
      </c>
    </row>
    <row r="45" spans="1:13" s="110" customFormat="1" ht="11.1" customHeight="1" x14ac:dyDescent="0.2">
      <c r="A45" s="422" t="s">
        <v>390</v>
      </c>
      <c r="B45" s="115">
        <v>89099</v>
      </c>
      <c r="C45" s="114">
        <v>45114</v>
      </c>
      <c r="D45" s="114">
        <v>43985</v>
      </c>
      <c r="E45" s="114">
        <v>59780</v>
      </c>
      <c r="F45" s="114">
        <v>29319</v>
      </c>
      <c r="G45" s="114">
        <v>6596</v>
      </c>
      <c r="H45" s="114">
        <v>34057</v>
      </c>
      <c r="I45" s="115">
        <v>13273</v>
      </c>
      <c r="J45" s="114">
        <v>9500</v>
      </c>
      <c r="K45" s="114">
        <v>3773</v>
      </c>
      <c r="L45" s="423">
        <v>5170</v>
      </c>
      <c r="M45" s="424">
        <v>6288</v>
      </c>
    </row>
    <row r="46" spans="1:13" ht="15" customHeight="1" x14ac:dyDescent="0.2">
      <c r="A46" s="422" t="s">
        <v>399</v>
      </c>
      <c r="B46" s="115">
        <v>88873</v>
      </c>
      <c r="C46" s="114">
        <v>45044</v>
      </c>
      <c r="D46" s="114">
        <v>43829</v>
      </c>
      <c r="E46" s="114">
        <v>59460</v>
      </c>
      <c r="F46" s="114">
        <v>29413</v>
      </c>
      <c r="G46" s="114">
        <v>6367</v>
      </c>
      <c r="H46" s="114">
        <v>34088</v>
      </c>
      <c r="I46" s="115">
        <v>13077</v>
      </c>
      <c r="J46" s="114">
        <v>9320</v>
      </c>
      <c r="K46" s="114">
        <v>3757</v>
      </c>
      <c r="L46" s="423">
        <v>6862</v>
      </c>
      <c r="M46" s="424">
        <v>6990</v>
      </c>
    </row>
    <row r="47" spans="1:13" ht="11.1" customHeight="1" x14ac:dyDescent="0.2">
      <c r="A47" s="422" t="s">
        <v>388</v>
      </c>
      <c r="B47" s="115">
        <v>89612</v>
      </c>
      <c r="C47" s="114">
        <v>45497</v>
      </c>
      <c r="D47" s="114">
        <v>44115</v>
      </c>
      <c r="E47" s="114">
        <v>59755</v>
      </c>
      <c r="F47" s="114">
        <v>29857</v>
      </c>
      <c r="G47" s="114">
        <v>6223</v>
      </c>
      <c r="H47" s="114">
        <v>34502</v>
      </c>
      <c r="I47" s="115">
        <v>13375</v>
      </c>
      <c r="J47" s="114">
        <v>9493</v>
      </c>
      <c r="K47" s="114">
        <v>3882</v>
      </c>
      <c r="L47" s="423">
        <v>6545</v>
      </c>
      <c r="M47" s="424">
        <v>5677</v>
      </c>
    </row>
    <row r="48" spans="1:13" ht="11.1" customHeight="1" x14ac:dyDescent="0.2">
      <c r="A48" s="422" t="s">
        <v>389</v>
      </c>
      <c r="B48" s="115">
        <v>91217</v>
      </c>
      <c r="C48" s="114">
        <v>46355</v>
      </c>
      <c r="D48" s="114">
        <v>44862</v>
      </c>
      <c r="E48" s="114">
        <v>60688</v>
      </c>
      <c r="F48" s="114">
        <v>30529</v>
      </c>
      <c r="G48" s="114">
        <v>7033</v>
      </c>
      <c r="H48" s="114">
        <v>34898</v>
      </c>
      <c r="I48" s="115">
        <v>13190</v>
      </c>
      <c r="J48" s="114">
        <v>9229</v>
      </c>
      <c r="K48" s="114">
        <v>3961</v>
      </c>
      <c r="L48" s="423">
        <v>7421</v>
      </c>
      <c r="M48" s="424">
        <v>6332</v>
      </c>
    </row>
    <row r="49" spans="1:17" s="110" customFormat="1" ht="11.1" customHeight="1" x14ac:dyDescent="0.2">
      <c r="A49" s="422" t="s">
        <v>390</v>
      </c>
      <c r="B49" s="115">
        <v>90255</v>
      </c>
      <c r="C49" s="114">
        <v>45530</v>
      </c>
      <c r="D49" s="114">
        <v>44725</v>
      </c>
      <c r="E49" s="114">
        <v>59923</v>
      </c>
      <c r="F49" s="114">
        <v>30332</v>
      </c>
      <c r="G49" s="114">
        <v>7028</v>
      </c>
      <c r="H49" s="114">
        <v>34487</v>
      </c>
      <c r="I49" s="115">
        <v>12956</v>
      </c>
      <c r="J49" s="114">
        <v>9080</v>
      </c>
      <c r="K49" s="114">
        <v>3876</v>
      </c>
      <c r="L49" s="423">
        <v>5328</v>
      </c>
      <c r="M49" s="424">
        <v>6242</v>
      </c>
    </row>
    <row r="50" spans="1:17" ht="15" customHeight="1" x14ac:dyDescent="0.2">
      <c r="A50" s="422" t="s">
        <v>400</v>
      </c>
      <c r="B50" s="143">
        <v>90108</v>
      </c>
      <c r="C50" s="144">
        <v>45720</v>
      </c>
      <c r="D50" s="144">
        <v>44388</v>
      </c>
      <c r="E50" s="144">
        <v>59811</v>
      </c>
      <c r="F50" s="144">
        <v>30297</v>
      </c>
      <c r="G50" s="144">
        <v>6842</v>
      </c>
      <c r="H50" s="144">
        <v>34507</v>
      </c>
      <c r="I50" s="143">
        <v>12544</v>
      </c>
      <c r="J50" s="144">
        <v>8745</v>
      </c>
      <c r="K50" s="144">
        <v>3799</v>
      </c>
      <c r="L50" s="426">
        <v>6855</v>
      </c>
      <c r="M50" s="427">
        <v>7119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1.3896233951818888</v>
      </c>
      <c r="C6" s="480">
        <f>'Tabelle 3.3'!J11</f>
        <v>-4.0758583773036632</v>
      </c>
      <c r="D6" s="481">
        <f t="shared" ref="D6:E9" si="0">IF(OR(AND(B6&gt;=-50,B6&lt;=50),ISNUMBER(B6)=FALSE),B6,"")</f>
        <v>1.3896233951818888</v>
      </c>
      <c r="E6" s="481">
        <f t="shared" si="0"/>
        <v>-4.0758583773036632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2.0817593018128191</v>
      </c>
      <c r="C7" s="480">
        <f>'Tabelle 3.1'!J23</f>
        <v>-4.2180879373564686</v>
      </c>
      <c r="D7" s="481">
        <f t="shared" si="0"/>
        <v>2.0817593018128191</v>
      </c>
      <c r="E7" s="481">
        <f>IF(OR(AND(C7&gt;=-50,C7&lt;=50),ISNUMBER(C7)=FALSE),C7,"")</f>
        <v>-4.2180879373564686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1.3896233951818888</v>
      </c>
      <c r="C14" s="480">
        <f>'Tabelle 3.3'!J11</f>
        <v>-4.0758583773036632</v>
      </c>
      <c r="D14" s="481">
        <f>IF(OR(AND(B14&gt;=-50,B14&lt;=50),ISNUMBER(B14)=FALSE),B14,"")</f>
        <v>1.3896233951818888</v>
      </c>
      <c r="E14" s="481">
        <f>IF(OR(AND(C14&gt;=-50,C14&lt;=50),ISNUMBER(C14)=FALSE),C14,"")</f>
        <v>-4.0758583773036632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-3.0373831775700935</v>
      </c>
      <c r="C15" s="480">
        <f>'Tabelle 3.3'!J12</f>
        <v>1.6494845360824741</v>
      </c>
      <c r="D15" s="481">
        <f t="shared" ref="D15:E45" si="3">IF(OR(AND(B15&gt;=-50,B15&lt;=50),ISNUMBER(B15)=FALSE),B15,"")</f>
        <v>-3.0373831775700935</v>
      </c>
      <c r="E15" s="481">
        <f t="shared" si="3"/>
        <v>1.6494845360824741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5.7295960428689199</v>
      </c>
      <c r="C16" s="480">
        <f>'Tabelle 3.3'!J13</f>
        <v>-12.280701754385966</v>
      </c>
      <c r="D16" s="481">
        <f t="shared" si="3"/>
        <v>5.7295960428689199</v>
      </c>
      <c r="E16" s="481">
        <f t="shared" si="3"/>
        <v>-12.280701754385966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-0.51383060717650086</v>
      </c>
      <c r="C17" s="480">
        <f>'Tabelle 3.3'!J14</f>
        <v>0.61728395061728392</v>
      </c>
      <c r="D17" s="481">
        <f t="shared" si="3"/>
        <v>-0.51383060717650086</v>
      </c>
      <c r="E17" s="481">
        <f t="shared" si="3"/>
        <v>0.61728395061728392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-1.8897030466640956</v>
      </c>
      <c r="C18" s="480">
        <f>'Tabelle 3.3'!J15</f>
        <v>6.25</v>
      </c>
      <c r="D18" s="481">
        <f t="shared" si="3"/>
        <v>-1.8897030466640956</v>
      </c>
      <c r="E18" s="481">
        <f t="shared" si="3"/>
        <v>6.25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-3.6489520958083834</v>
      </c>
      <c r="C19" s="480">
        <f>'Tabelle 3.3'!J16</f>
        <v>1.4760147601476015</v>
      </c>
      <c r="D19" s="481">
        <f t="shared" si="3"/>
        <v>-3.6489520958083834</v>
      </c>
      <c r="E19" s="481">
        <f t="shared" si="3"/>
        <v>1.4760147601476015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4.9197860962566846</v>
      </c>
      <c r="C20" s="480">
        <f>'Tabelle 3.3'!J17</f>
        <v>-10.948905109489051</v>
      </c>
      <c r="D20" s="481">
        <f t="shared" si="3"/>
        <v>4.9197860962566846</v>
      </c>
      <c r="E20" s="481">
        <f t="shared" si="3"/>
        <v>-10.948905109489051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-0.62053149871846758</v>
      </c>
      <c r="C21" s="480">
        <f>'Tabelle 3.3'!J18</f>
        <v>-1.0741138560687433</v>
      </c>
      <c r="D21" s="481">
        <f t="shared" si="3"/>
        <v>-0.62053149871846758</v>
      </c>
      <c r="E21" s="481">
        <f t="shared" si="3"/>
        <v>-1.0741138560687433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1.6459550654267139</v>
      </c>
      <c r="C22" s="480">
        <f>'Tabelle 3.3'!J19</f>
        <v>-2.8791773778920309</v>
      </c>
      <c r="D22" s="481">
        <f t="shared" si="3"/>
        <v>1.6459550654267139</v>
      </c>
      <c r="E22" s="481">
        <f t="shared" si="3"/>
        <v>-2.8791773778920309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1.5592151366503153</v>
      </c>
      <c r="C23" s="480">
        <f>'Tabelle 3.3'!J20</f>
        <v>-11.254237288135593</v>
      </c>
      <c r="D23" s="481">
        <f t="shared" si="3"/>
        <v>1.5592151366503153</v>
      </c>
      <c r="E23" s="481">
        <f t="shared" si="3"/>
        <v>-11.254237288135593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-3.3119658119658117</v>
      </c>
      <c r="C24" s="480">
        <f>'Tabelle 3.3'!J21</f>
        <v>-11.035337879727216</v>
      </c>
      <c r="D24" s="481">
        <f t="shared" si="3"/>
        <v>-3.3119658119658117</v>
      </c>
      <c r="E24" s="481">
        <f t="shared" si="3"/>
        <v>-11.035337879727216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3.3070866141732282</v>
      </c>
      <c r="C25" s="480">
        <f>'Tabelle 3.3'!J22</f>
        <v>16.853932584269664</v>
      </c>
      <c r="D25" s="481">
        <f t="shared" si="3"/>
        <v>3.3070866141732282</v>
      </c>
      <c r="E25" s="481">
        <f t="shared" si="3"/>
        <v>16.853932584269664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-0.35682426404995538</v>
      </c>
      <c r="C26" s="480">
        <f>'Tabelle 3.3'!J23</f>
        <v>2.3809523809523809</v>
      </c>
      <c r="D26" s="481">
        <f t="shared" si="3"/>
        <v>-0.35682426404995538</v>
      </c>
      <c r="E26" s="481">
        <f t="shared" si="3"/>
        <v>2.3809523809523809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4.0760869565217392</v>
      </c>
      <c r="C27" s="480">
        <f>'Tabelle 3.3'!J24</f>
        <v>-5.1785714285714288</v>
      </c>
      <c r="D27" s="481">
        <f t="shared" si="3"/>
        <v>4.0760869565217392</v>
      </c>
      <c r="E27" s="481">
        <f t="shared" si="3"/>
        <v>-5.1785714285714288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0.80350620891161428</v>
      </c>
      <c r="C28" s="480">
        <f>'Tabelle 3.3'!J25</f>
        <v>-7.6278290025146687</v>
      </c>
      <c r="D28" s="481">
        <f t="shared" si="3"/>
        <v>0.80350620891161428</v>
      </c>
      <c r="E28" s="481">
        <f t="shared" si="3"/>
        <v>-7.6278290025146687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-4.6112115732368899</v>
      </c>
      <c r="C29" s="480">
        <f>'Tabelle 3.3'!J26</f>
        <v>51.92307692307692</v>
      </c>
      <c r="D29" s="481">
        <f t="shared" si="3"/>
        <v>-4.6112115732368899</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2.2422750888706591</v>
      </c>
      <c r="C30" s="480">
        <f>'Tabelle 3.3'!J27</f>
        <v>-5.2325581395348841</v>
      </c>
      <c r="D30" s="481">
        <f t="shared" si="3"/>
        <v>2.2422750888706591</v>
      </c>
      <c r="E30" s="481">
        <f t="shared" si="3"/>
        <v>-5.2325581395348841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4.3721580972367962</v>
      </c>
      <c r="C31" s="480">
        <f>'Tabelle 3.3'!J28</f>
        <v>-11.371237458193979</v>
      </c>
      <c r="D31" s="481">
        <f t="shared" si="3"/>
        <v>4.3721580972367962</v>
      </c>
      <c r="E31" s="481">
        <f t="shared" si="3"/>
        <v>-11.371237458193979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2.7572624322993597</v>
      </c>
      <c r="C32" s="480">
        <f>'Tabelle 3.3'!J29</f>
        <v>3.7530266343825667</v>
      </c>
      <c r="D32" s="481">
        <f t="shared" si="3"/>
        <v>2.7572624322993597</v>
      </c>
      <c r="E32" s="481">
        <f t="shared" si="3"/>
        <v>3.7530266343825667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4.476623130796896</v>
      </c>
      <c r="C33" s="480">
        <f>'Tabelle 3.3'!J30</f>
        <v>5.4101221640488655</v>
      </c>
      <c r="D33" s="481">
        <f t="shared" si="3"/>
        <v>4.476623130796896</v>
      </c>
      <c r="E33" s="481">
        <f t="shared" si="3"/>
        <v>5.4101221640488655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-1.0586811857229279</v>
      </c>
      <c r="C34" s="480">
        <f>'Tabelle 3.3'!J31</f>
        <v>-2.4005486968449929</v>
      </c>
      <c r="D34" s="481">
        <f t="shared" si="3"/>
        <v>-1.0586811857229279</v>
      </c>
      <c r="E34" s="481">
        <f t="shared" si="3"/>
        <v>-2.4005486968449929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-3.0373831775700935</v>
      </c>
      <c r="C37" s="480">
        <f>'Tabelle 3.3'!J34</f>
        <v>1.6494845360824741</v>
      </c>
      <c r="D37" s="481">
        <f t="shared" si="3"/>
        <v>-3.0373831775700935</v>
      </c>
      <c r="E37" s="481">
        <f t="shared" si="3"/>
        <v>1.6494845360824741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0.15337423312883436</v>
      </c>
      <c r="C38" s="480">
        <f>'Tabelle 3.3'!J35</f>
        <v>-1.1813349084465445</v>
      </c>
      <c r="D38" s="481">
        <f t="shared" si="3"/>
        <v>0.15337423312883436</v>
      </c>
      <c r="E38" s="481">
        <f t="shared" si="3"/>
        <v>-1.1813349084465445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1.9756440136442914</v>
      </c>
      <c r="C39" s="480">
        <f>'Tabelle 3.3'!J36</f>
        <v>-4.7802550692724104</v>
      </c>
      <c r="D39" s="481">
        <f t="shared" si="3"/>
        <v>1.9756440136442914</v>
      </c>
      <c r="E39" s="481">
        <f t="shared" si="3"/>
        <v>-4.7802550692724104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1.9756440136442914</v>
      </c>
      <c r="C45" s="480">
        <f>'Tabelle 3.3'!J36</f>
        <v>-4.7802550692724104</v>
      </c>
      <c r="D45" s="481">
        <f t="shared" si="3"/>
        <v>1.9756440136442914</v>
      </c>
      <c r="E45" s="481">
        <f t="shared" si="3"/>
        <v>-4.7802550692724104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82219</v>
      </c>
      <c r="C51" s="487">
        <v>10759</v>
      </c>
      <c r="D51" s="487">
        <v>2999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83779</v>
      </c>
      <c r="C52" s="487">
        <v>10742</v>
      </c>
      <c r="D52" s="487">
        <v>3127</v>
      </c>
      <c r="E52" s="488">
        <f t="shared" ref="E52:G70" si="11">IF($A$51=37802,IF(COUNTBLANK(B$51:B$70)&gt;0,#N/A,B52/B$51*100),IF(COUNTBLANK(B$51:B$75)&gt;0,#N/A,B52/B$51*100))</f>
        <v>101.89737165375399</v>
      </c>
      <c r="F52" s="488">
        <f t="shared" si="11"/>
        <v>99.841992750255599</v>
      </c>
      <c r="G52" s="488">
        <f t="shared" si="11"/>
        <v>104.26808936312104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84683</v>
      </c>
      <c r="C53" s="487">
        <v>10600</v>
      </c>
      <c r="D53" s="487">
        <v>3143</v>
      </c>
      <c r="E53" s="488">
        <f t="shared" si="11"/>
        <v>102.99687420182684</v>
      </c>
      <c r="F53" s="488">
        <f t="shared" si="11"/>
        <v>98.522167487684726</v>
      </c>
      <c r="G53" s="488">
        <f t="shared" si="11"/>
        <v>104.80160053351118</v>
      </c>
      <c r="H53" s="489">
        <f>IF(ISERROR(L53)=TRUE,IF(MONTH(A53)=MONTH(MAX(A$51:A$75)),A53,""),"")</f>
        <v>41883</v>
      </c>
      <c r="I53" s="488">
        <f t="shared" si="12"/>
        <v>102.99687420182684</v>
      </c>
      <c r="J53" s="488">
        <f t="shared" si="10"/>
        <v>98.522167487684726</v>
      </c>
      <c r="K53" s="488">
        <f t="shared" si="10"/>
        <v>104.80160053351118</v>
      </c>
      <c r="L53" s="488" t="e">
        <f t="shared" si="13"/>
        <v>#N/A</v>
      </c>
    </row>
    <row r="54" spans="1:14" ht="15" customHeight="1" x14ac:dyDescent="0.2">
      <c r="A54" s="490" t="s">
        <v>463</v>
      </c>
      <c r="B54" s="487">
        <v>83246</v>
      </c>
      <c r="C54" s="487">
        <v>10684</v>
      </c>
      <c r="D54" s="487">
        <v>3060</v>
      </c>
      <c r="E54" s="488">
        <f t="shared" si="11"/>
        <v>101.24910300538805</v>
      </c>
      <c r="F54" s="488">
        <f t="shared" si="11"/>
        <v>99.302909192304128</v>
      </c>
      <c r="G54" s="488">
        <f t="shared" si="11"/>
        <v>102.03401133711236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83737</v>
      </c>
      <c r="C55" s="487">
        <v>10109</v>
      </c>
      <c r="D55" s="487">
        <v>3014</v>
      </c>
      <c r="E55" s="488">
        <f t="shared" si="11"/>
        <v>101.84628857076832</v>
      </c>
      <c r="F55" s="488">
        <f t="shared" si="11"/>
        <v>93.958546333302351</v>
      </c>
      <c r="G55" s="488">
        <f t="shared" si="11"/>
        <v>100.50016672224076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85325</v>
      </c>
      <c r="C56" s="487">
        <v>9828</v>
      </c>
      <c r="D56" s="487">
        <v>3197</v>
      </c>
      <c r="E56" s="488">
        <f t="shared" si="11"/>
        <v>103.77771561317944</v>
      </c>
      <c r="F56" s="488">
        <f t="shared" si="11"/>
        <v>91.346779440468438</v>
      </c>
      <c r="G56" s="488">
        <f t="shared" si="11"/>
        <v>106.60220073357787</v>
      </c>
      <c r="H56" s="489" t="str">
        <f t="shared" si="14"/>
        <v/>
      </c>
      <c r="I56" s="488" t="str">
        <f t="shared" si="12"/>
        <v/>
      </c>
      <c r="J56" s="488" t="str">
        <f t="shared" si="10"/>
        <v/>
      </c>
      <c r="K56" s="488" t="str">
        <f t="shared" si="10"/>
        <v/>
      </c>
      <c r="L56" s="488" t="e">
        <f t="shared" si="13"/>
        <v>#N/A</v>
      </c>
    </row>
    <row r="57" spans="1:14" ht="15" customHeight="1" x14ac:dyDescent="0.2">
      <c r="A57" s="490">
        <v>42248</v>
      </c>
      <c r="B57" s="487">
        <v>86353</v>
      </c>
      <c r="C57" s="487">
        <v>9734</v>
      </c>
      <c r="D57" s="487">
        <v>3285</v>
      </c>
      <c r="E57" s="488">
        <f t="shared" si="11"/>
        <v>105.0280348824481</v>
      </c>
      <c r="F57" s="488">
        <f t="shared" si="11"/>
        <v>90.473092294822948</v>
      </c>
      <c r="G57" s="488">
        <f t="shared" si="11"/>
        <v>109.53651217072358</v>
      </c>
      <c r="H57" s="489">
        <f t="shared" si="14"/>
        <v>42248</v>
      </c>
      <c r="I57" s="488">
        <f t="shared" si="12"/>
        <v>105.0280348824481</v>
      </c>
      <c r="J57" s="488">
        <f t="shared" si="10"/>
        <v>90.473092294822948</v>
      </c>
      <c r="K57" s="488">
        <f t="shared" si="10"/>
        <v>109.53651217072358</v>
      </c>
      <c r="L57" s="488" t="e">
        <f t="shared" si="13"/>
        <v>#N/A</v>
      </c>
    </row>
    <row r="58" spans="1:14" ht="15" customHeight="1" x14ac:dyDescent="0.2">
      <c r="A58" s="490" t="s">
        <v>466</v>
      </c>
      <c r="B58" s="487">
        <v>85323</v>
      </c>
      <c r="C58" s="487">
        <v>9761</v>
      </c>
      <c r="D58" s="487">
        <v>3170</v>
      </c>
      <c r="E58" s="488">
        <f t="shared" si="11"/>
        <v>103.77528308541821</v>
      </c>
      <c r="F58" s="488">
        <f t="shared" si="11"/>
        <v>90.724044985593451</v>
      </c>
      <c r="G58" s="488">
        <f t="shared" si="11"/>
        <v>105.70190063354453</v>
      </c>
      <c r="H58" s="489" t="str">
        <f t="shared" si="14"/>
        <v/>
      </c>
      <c r="I58" s="488" t="str">
        <f t="shared" si="12"/>
        <v/>
      </c>
      <c r="J58" s="488" t="str">
        <f t="shared" si="10"/>
        <v/>
      </c>
      <c r="K58" s="488" t="str">
        <f t="shared" si="10"/>
        <v/>
      </c>
      <c r="L58" s="488" t="e">
        <f t="shared" si="13"/>
        <v>#N/A</v>
      </c>
    </row>
    <row r="59" spans="1:14" ht="15" customHeight="1" x14ac:dyDescent="0.2">
      <c r="A59" s="490" t="s">
        <v>467</v>
      </c>
      <c r="B59" s="487">
        <v>85145</v>
      </c>
      <c r="C59" s="487">
        <v>9814</v>
      </c>
      <c r="D59" s="487">
        <v>3203</v>
      </c>
      <c r="E59" s="488">
        <f t="shared" si="11"/>
        <v>103.55878811466937</v>
      </c>
      <c r="F59" s="488">
        <f t="shared" si="11"/>
        <v>91.216655823031871</v>
      </c>
      <c r="G59" s="488">
        <f t="shared" si="11"/>
        <v>106.80226742247416</v>
      </c>
      <c r="H59" s="489" t="str">
        <f t="shared" si="14"/>
        <v/>
      </c>
      <c r="I59" s="488" t="str">
        <f t="shared" si="12"/>
        <v/>
      </c>
      <c r="J59" s="488" t="str">
        <f t="shared" si="10"/>
        <v/>
      </c>
      <c r="K59" s="488" t="str">
        <f t="shared" si="10"/>
        <v/>
      </c>
      <c r="L59" s="488" t="e">
        <f t="shared" si="13"/>
        <v>#N/A</v>
      </c>
    </row>
    <row r="60" spans="1:14" ht="15" customHeight="1" x14ac:dyDescent="0.2">
      <c r="A60" s="490" t="s">
        <v>468</v>
      </c>
      <c r="B60" s="487">
        <v>86479</v>
      </c>
      <c r="C60" s="487">
        <v>9965</v>
      </c>
      <c r="D60" s="487">
        <v>3377</v>
      </c>
      <c r="E60" s="488">
        <f t="shared" si="11"/>
        <v>105.18128413140515</v>
      </c>
      <c r="F60" s="488">
        <f t="shared" si="11"/>
        <v>92.62013198252626</v>
      </c>
      <c r="G60" s="488">
        <f t="shared" si="11"/>
        <v>112.60420140046683</v>
      </c>
      <c r="H60" s="489" t="str">
        <f t="shared" si="14"/>
        <v/>
      </c>
      <c r="I60" s="488" t="str">
        <f t="shared" si="12"/>
        <v/>
      </c>
      <c r="J60" s="488" t="str">
        <f t="shared" si="10"/>
        <v/>
      </c>
      <c r="K60" s="488" t="str">
        <f t="shared" si="10"/>
        <v/>
      </c>
      <c r="L60" s="488" t="e">
        <f t="shared" si="13"/>
        <v>#N/A</v>
      </c>
    </row>
    <row r="61" spans="1:14" ht="15" customHeight="1" x14ac:dyDescent="0.2">
      <c r="A61" s="490">
        <v>42614</v>
      </c>
      <c r="B61" s="487">
        <v>87448</v>
      </c>
      <c r="C61" s="487">
        <v>9909</v>
      </c>
      <c r="D61" s="487">
        <v>3471</v>
      </c>
      <c r="E61" s="488">
        <f t="shared" si="11"/>
        <v>106.35984383171773</v>
      </c>
      <c r="F61" s="488">
        <f t="shared" si="11"/>
        <v>92.099637512779992</v>
      </c>
      <c r="G61" s="488">
        <f t="shared" si="11"/>
        <v>115.73857952650883</v>
      </c>
      <c r="H61" s="489">
        <f t="shared" si="14"/>
        <v>42614</v>
      </c>
      <c r="I61" s="488">
        <f t="shared" si="12"/>
        <v>106.35984383171773</v>
      </c>
      <c r="J61" s="488">
        <f t="shared" si="10"/>
        <v>92.099637512779992</v>
      </c>
      <c r="K61" s="488">
        <f t="shared" si="10"/>
        <v>115.73857952650883</v>
      </c>
      <c r="L61" s="488" t="e">
        <f t="shared" si="13"/>
        <v>#N/A</v>
      </c>
    </row>
    <row r="62" spans="1:14" ht="15" customHeight="1" x14ac:dyDescent="0.2">
      <c r="A62" s="490" t="s">
        <v>469</v>
      </c>
      <c r="B62" s="487">
        <v>86080</v>
      </c>
      <c r="C62" s="487">
        <v>9903</v>
      </c>
      <c r="D62" s="487">
        <v>3348</v>
      </c>
      <c r="E62" s="488">
        <f t="shared" si="11"/>
        <v>104.69599484304115</v>
      </c>
      <c r="F62" s="488">
        <f t="shared" si="11"/>
        <v>92.043870248164325</v>
      </c>
      <c r="G62" s="488">
        <f t="shared" si="11"/>
        <v>111.63721240413471</v>
      </c>
      <c r="H62" s="489" t="str">
        <f t="shared" si="14"/>
        <v/>
      </c>
      <c r="I62" s="488" t="str">
        <f t="shared" si="12"/>
        <v/>
      </c>
      <c r="J62" s="488" t="str">
        <f t="shared" si="10"/>
        <v/>
      </c>
      <c r="K62" s="488" t="str">
        <f t="shared" si="10"/>
        <v/>
      </c>
      <c r="L62" s="488" t="e">
        <f t="shared" si="13"/>
        <v>#N/A</v>
      </c>
    </row>
    <row r="63" spans="1:14" ht="15" customHeight="1" x14ac:dyDescent="0.2">
      <c r="A63" s="490" t="s">
        <v>470</v>
      </c>
      <c r="B63" s="487">
        <v>86408</v>
      </c>
      <c r="C63" s="487">
        <v>9808</v>
      </c>
      <c r="D63" s="487">
        <v>3353</v>
      </c>
      <c r="E63" s="488">
        <f t="shared" si="11"/>
        <v>105.09492939588172</v>
      </c>
      <c r="F63" s="488">
        <f t="shared" si="11"/>
        <v>91.160888558416204</v>
      </c>
      <c r="G63" s="488">
        <f t="shared" si="11"/>
        <v>111.80393464488164</v>
      </c>
      <c r="H63" s="489" t="str">
        <f t="shared" si="14"/>
        <v/>
      </c>
      <c r="I63" s="488" t="str">
        <f t="shared" si="12"/>
        <v/>
      </c>
      <c r="J63" s="488" t="str">
        <f t="shared" si="10"/>
        <v/>
      </c>
      <c r="K63" s="488" t="str">
        <f t="shared" si="10"/>
        <v/>
      </c>
      <c r="L63" s="488" t="e">
        <f t="shared" si="13"/>
        <v>#N/A</v>
      </c>
    </row>
    <row r="64" spans="1:14" ht="15" customHeight="1" x14ac:dyDescent="0.2">
      <c r="A64" s="490" t="s">
        <v>471</v>
      </c>
      <c r="B64" s="487">
        <v>87845</v>
      </c>
      <c r="C64" s="487">
        <v>9953</v>
      </c>
      <c r="D64" s="487">
        <v>3530</v>
      </c>
      <c r="E64" s="488">
        <f t="shared" si="11"/>
        <v>106.84270059232051</v>
      </c>
      <c r="F64" s="488">
        <f t="shared" si="11"/>
        <v>92.508597453294911</v>
      </c>
      <c r="G64" s="488">
        <f t="shared" si="11"/>
        <v>117.70590196732245</v>
      </c>
      <c r="H64" s="489" t="str">
        <f t="shared" si="14"/>
        <v/>
      </c>
      <c r="I64" s="488" t="str">
        <f t="shared" si="12"/>
        <v/>
      </c>
      <c r="J64" s="488" t="str">
        <f t="shared" si="10"/>
        <v/>
      </c>
      <c r="K64" s="488" t="str">
        <f t="shared" si="10"/>
        <v/>
      </c>
      <c r="L64" s="488" t="e">
        <f t="shared" si="13"/>
        <v>#N/A</v>
      </c>
    </row>
    <row r="65" spans="1:12" ht="15" customHeight="1" x14ac:dyDescent="0.2">
      <c r="A65" s="490">
        <v>42979</v>
      </c>
      <c r="B65" s="487">
        <v>89065</v>
      </c>
      <c r="C65" s="487">
        <v>9729</v>
      </c>
      <c r="D65" s="487">
        <v>3711</v>
      </c>
      <c r="E65" s="488">
        <f t="shared" si="11"/>
        <v>108.32654252666659</v>
      </c>
      <c r="F65" s="488">
        <f t="shared" si="11"/>
        <v>90.426619574309882</v>
      </c>
      <c r="G65" s="488">
        <f t="shared" si="11"/>
        <v>123.74124708236079</v>
      </c>
      <c r="H65" s="489">
        <f t="shared" si="14"/>
        <v>42979</v>
      </c>
      <c r="I65" s="488">
        <f t="shared" si="12"/>
        <v>108.32654252666659</v>
      </c>
      <c r="J65" s="488">
        <f t="shared" si="10"/>
        <v>90.426619574309882</v>
      </c>
      <c r="K65" s="488">
        <f t="shared" si="10"/>
        <v>123.74124708236079</v>
      </c>
      <c r="L65" s="488" t="e">
        <f t="shared" si="13"/>
        <v>#N/A</v>
      </c>
    </row>
    <row r="66" spans="1:12" ht="15" customHeight="1" x14ac:dyDescent="0.2">
      <c r="A66" s="490" t="s">
        <v>472</v>
      </c>
      <c r="B66" s="487">
        <v>88143</v>
      </c>
      <c r="C66" s="487">
        <v>9746</v>
      </c>
      <c r="D66" s="487">
        <v>3655</v>
      </c>
      <c r="E66" s="488">
        <f t="shared" si="11"/>
        <v>107.20514722874275</v>
      </c>
      <c r="F66" s="488">
        <f t="shared" si="11"/>
        <v>90.584626824054283</v>
      </c>
      <c r="G66" s="488">
        <f t="shared" si="11"/>
        <v>121.87395798599535</v>
      </c>
      <c r="H66" s="489" t="str">
        <f t="shared" si="14"/>
        <v/>
      </c>
      <c r="I66" s="488" t="str">
        <f t="shared" si="12"/>
        <v/>
      </c>
      <c r="J66" s="488" t="str">
        <f t="shared" si="10"/>
        <v/>
      </c>
      <c r="K66" s="488" t="str">
        <f t="shared" si="10"/>
        <v/>
      </c>
      <c r="L66" s="488" t="e">
        <f t="shared" si="13"/>
        <v>#N/A</v>
      </c>
    </row>
    <row r="67" spans="1:12" ht="15" customHeight="1" x14ac:dyDescent="0.2">
      <c r="A67" s="490" t="s">
        <v>473</v>
      </c>
      <c r="B67" s="487">
        <v>88108</v>
      </c>
      <c r="C67" s="487">
        <v>9554</v>
      </c>
      <c r="D67" s="487">
        <v>3641</v>
      </c>
      <c r="E67" s="488">
        <f t="shared" si="11"/>
        <v>107.16257799292134</v>
      </c>
      <c r="F67" s="488">
        <f t="shared" si="11"/>
        <v>88.800074356352823</v>
      </c>
      <c r="G67" s="488">
        <f t="shared" si="11"/>
        <v>121.40713571190396</v>
      </c>
      <c r="H67" s="489" t="str">
        <f t="shared" si="14"/>
        <v/>
      </c>
      <c r="I67" s="488" t="str">
        <f t="shared" si="12"/>
        <v/>
      </c>
      <c r="J67" s="488" t="str">
        <f t="shared" si="12"/>
        <v/>
      </c>
      <c r="K67" s="488" t="str">
        <f t="shared" si="12"/>
        <v/>
      </c>
      <c r="L67" s="488" t="e">
        <f t="shared" si="13"/>
        <v>#N/A</v>
      </c>
    </row>
    <row r="68" spans="1:12" ht="15" customHeight="1" x14ac:dyDescent="0.2">
      <c r="A68" s="490" t="s">
        <v>474</v>
      </c>
      <c r="B68" s="487">
        <v>89140</v>
      </c>
      <c r="C68" s="487">
        <v>9890</v>
      </c>
      <c r="D68" s="487">
        <v>3807</v>
      </c>
      <c r="E68" s="488">
        <f t="shared" si="11"/>
        <v>108.41776231771246</v>
      </c>
      <c r="F68" s="488">
        <f t="shared" si="11"/>
        <v>91.923041174830374</v>
      </c>
      <c r="G68" s="488">
        <f t="shared" si="11"/>
        <v>126.94231410470155</v>
      </c>
      <c r="H68" s="489" t="str">
        <f t="shared" si="14"/>
        <v/>
      </c>
      <c r="I68" s="488" t="str">
        <f t="shared" si="12"/>
        <v/>
      </c>
      <c r="J68" s="488" t="str">
        <f t="shared" si="12"/>
        <v/>
      </c>
      <c r="K68" s="488" t="str">
        <f t="shared" si="12"/>
        <v/>
      </c>
      <c r="L68" s="488" t="e">
        <f t="shared" si="13"/>
        <v>#N/A</v>
      </c>
    </row>
    <row r="69" spans="1:12" ht="15" customHeight="1" x14ac:dyDescent="0.2">
      <c r="A69" s="490">
        <v>43344</v>
      </c>
      <c r="B69" s="487">
        <v>90078</v>
      </c>
      <c r="C69" s="487">
        <v>9605</v>
      </c>
      <c r="D69" s="487">
        <v>3807</v>
      </c>
      <c r="E69" s="488">
        <f t="shared" si="11"/>
        <v>109.55861783772608</v>
      </c>
      <c r="F69" s="488">
        <f t="shared" si="11"/>
        <v>89.274096105586025</v>
      </c>
      <c r="G69" s="488">
        <f t="shared" si="11"/>
        <v>126.94231410470155</v>
      </c>
      <c r="H69" s="489">
        <f t="shared" si="14"/>
        <v>43344</v>
      </c>
      <c r="I69" s="488">
        <f t="shared" si="12"/>
        <v>109.55861783772608</v>
      </c>
      <c r="J69" s="488">
        <f t="shared" si="12"/>
        <v>89.274096105586025</v>
      </c>
      <c r="K69" s="488">
        <f t="shared" si="12"/>
        <v>126.94231410470155</v>
      </c>
      <c r="L69" s="488" t="e">
        <f t="shared" si="13"/>
        <v>#N/A</v>
      </c>
    </row>
    <row r="70" spans="1:12" ht="15" customHeight="1" x14ac:dyDescent="0.2">
      <c r="A70" s="490" t="s">
        <v>475</v>
      </c>
      <c r="B70" s="487">
        <v>89099</v>
      </c>
      <c r="C70" s="487">
        <v>9500</v>
      </c>
      <c r="D70" s="487">
        <v>3773</v>
      </c>
      <c r="E70" s="488">
        <f t="shared" si="11"/>
        <v>108.36789549860737</v>
      </c>
      <c r="F70" s="488">
        <f t="shared" si="11"/>
        <v>88.298168974811787</v>
      </c>
      <c r="G70" s="488">
        <f t="shared" si="11"/>
        <v>125.80860286762254</v>
      </c>
      <c r="H70" s="489" t="str">
        <f t="shared" si="14"/>
        <v/>
      </c>
      <c r="I70" s="488" t="str">
        <f t="shared" si="12"/>
        <v/>
      </c>
      <c r="J70" s="488" t="str">
        <f t="shared" si="12"/>
        <v/>
      </c>
      <c r="K70" s="488" t="str">
        <f t="shared" si="12"/>
        <v/>
      </c>
      <c r="L70" s="488" t="e">
        <f t="shared" si="13"/>
        <v>#N/A</v>
      </c>
    </row>
    <row r="71" spans="1:12" ht="15" customHeight="1" x14ac:dyDescent="0.2">
      <c r="A71" s="490" t="s">
        <v>476</v>
      </c>
      <c r="B71" s="487">
        <v>88873</v>
      </c>
      <c r="C71" s="487">
        <v>9320</v>
      </c>
      <c r="D71" s="487">
        <v>3757</v>
      </c>
      <c r="E71" s="491">
        <f t="shared" ref="E71:G75" si="15">IF($A$51=37802,IF(COUNTBLANK(B$51:B$70)&gt;0,#N/A,IF(ISBLANK(B71)=FALSE,B71/B$51*100,#N/A)),IF(COUNTBLANK(B$51:B$75)&gt;0,#N/A,B71/B$51*100))</f>
        <v>108.09301986158917</v>
      </c>
      <c r="F71" s="491">
        <f t="shared" si="15"/>
        <v>86.625151036341663</v>
      </c>
      <c r="G71" s="491">
        <f t="shared" si="15"/>
        <v>125.27509169723241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89612</v>
      </c>
      <c r="C72" s="487">
        <v>9493</v>
      </c>
      <c r="D72" s="487">
        <v>3882</v>
      </c>
      <c r="E72" s="491">
        <f t="shared" si="15"/>
        <v>108.9918388693611</v>
      </c>
      <c r="F72" s="491">
        <f t="shared" si="15"/>
        <v>88.233107166093504</v>
      </c>
      <c r="G72" s="491">
        <f t="shared" si="15"/>
        <v>129.4431477159053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91217</v>
      </c>
      <c r="C73" s="487">
        <v>9229</v>
      </c>
      <c r="D73" s="487">
        <v>3961</v>
      </c>
      <c r="E73" s="491">
        <f t="shared" si="15"/>
        <v>110.94394239774262</v>
      </c>
      <c r="F73" s="491">
        <f t="shared" si="15"/>
        <v>85.779347523004006</v>
      </c>
      <c r="G73" s="491">
        <f t="shared" si="15"/>
        <v>132.07735911970659</v>
      </c>
      <c r="H73" s="492">
        <f>IF(A$51=37802,IF(ISERROR(L73)=TRUE,IF(ISBLANK(A73)=FALSE,IF(MONTH(A73)=MONTH(MAX(A$51:A$75)),A73,""),""),""),IF(ISERROR(L73)=TRUE,IF(MONTH(A73)=MONTH(MAX(A$51:A$75)),A73,""),""))</f>
        <v>43709</v>
      </c>
      <c r="I73" s="488">
        <f t="shared" si="12"/>
        <v>110.94394239774262</v>
      </c>
      <c r="J73" s="488">
        <f t="shared" si="12"/>
        <v>85.779347523004006</v>
      </c>
      <c r="K73" s="488">
        <f t="shared" si="12"/>
        <v>132.07735911970659</v>
      </c>
      <c r="L73" s="488" t="e">
        <f t="shared" si="13"/>
        <v>#N/A</v>
      </c>
    </row>
    <row r="74" spans="1:12" ht="15" customHeight="1" x14ac:dyDescent="0.2">
      <c r="A74" s="490" t="s">
        <v>478</v>
      </c>
      <c r="B74" s="487">
        <v>90255</v>
      </c>
      <c r="C74" s="487">
        <v>9080</v>
      </c>
      <c r="D74" s="487">
        <v>3876</v>
      </c>
      <c r="E74" s="491">
        <f t="shared" si="15"/>
        <v>109.77389654459431</v>
      </c>
      <c r="F74" s="491">
        <f t="shared" si="15"/>
        <v>84.394460451714849</v>
      </c>
      <c r="G74" s="491">
        <f t="shared" si="15"/>
        <v>129.243081027009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90108</v>
      </c>
      <c r="C75" s="493">
        <v>8745</v>
      </c>
      <c r="D75" s="493">
        <v>3799</v>
      </c>
      <c r="E75" s="491">
        <f t="shared" si="15"/>
        <v>109.59510575414441</v>
      </c>
      <c r="F75" s="491">
        <f t="shared" si="15"/>
        <v>81.2807881773399</v>
      </c>
      <c r="G75" s="491">
        <f t="shared" si="15"/>
        <v>126.6755585195065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110.94394239774262</v>
      </c>
      <c r="J77" s="488">
        <f>IF(J75&lt;&gt;"",J75,IF(J74&lt;&gt;"",J74,IF(J73&lt;&gt;"",J73,IF(J72&lt;&gt;"",J72,IF(J71&lt;&gt;"",J71,IF(J70&lt;&gt;"",J70,""))))))</f>
        <v>85.779347523004006</v>
      </c>
      <c r="K77" s="488">
        <f>IF(K75&lt;&gt;"",K75,IF(K74&lt;&gt;"",K74,IF(K73&lt;&gt;"",K73,IF(K72&lt;&gt;"",K72,IF(K71&lt;&gt;"",K71,IF(K70&lt;&gt;"",K70,""))))))</f>
        <v>132.07735911970659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+10,9%</v>
      </c>
      <c r="J79" s="488" t="str">
        <f>"GeB - ausschließlich: "&amp;IF(J77&gt;100,"+","")&amp;TEXT(J77-100,"0,0")&amp;"%"</f>
        <v>GeB - ausschließlich: -14,2%</v>
      </c>
      <c r="K79" s="488" t="str">
        <f>"GeB - im Nebenjob: "&amp;IF(K77&gt;100,"+","")&amp;TEXT(K77-100,"0,0")&amp;"%"</f>
        <v>GeB - im Nebenjob: +32,1%</v>
      </c>
    </row>
    <row r="81" spans="9:9" ht="15" customHeight="1" x14ac:dyDescent="0.2">
      <c r="I81" s="488" t="str">
        <f>IF(ISERROR(HLOOKUP(1,I$78:K$79,2,FALSE)),"",HLOOKUP(1,I$78:K$79,2,FALSE))</f>
        <v>GeB - im Nebenjob: +32,1%</v>
      </c>
    </row>
    <row r="82" spans="9:9" ht="15" customHeight="1" x14ac:dyDescent="0.2">
      <c r="I82" s="488" t="str">
        <f>IF(ISERROR(HLOOKUP(2,I$78:K$79,2,FALSE)),"",HLOOKUP(2,I$78:K$79,2,FALSE))</f>
        <v>SvB: +10,9%</v>
      </c>
    </row>
    <row r="83" spans="9:9" ht="15" customHeight="1" x14ac:dyDescent="0.2">
      <c r="I83" s="488" t="str">
        <f>IF(ISERROR(HLOOKUP(3,I$78:K$79,2,FALSE)),"",HLOOKUP(3,I$78:K$79,2,FALSE))</f>
        <v>GeB - ausschließlich: -14,2%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90108</v>
      </c>
      <c r="E12" s="114">
        <v>90255</v>
      </c>
      <c r="F12" s="114">
        <v>91217</v>
      </c>
      <c r="G12" s="114">
        <v>89612</v>
      </c>
      <c r="H12" s="114">
        <v>88873</v>
      </c>
      <c r="I12" s="115">
        <v>1235</v>
      </c>
      <c r="J12" s="116">
        <v>1.3896233951818888</v>
      </c>
      <c r="N12" s="117"/>
    </row>
    <row r="13" spans="1:15" s="110" customFormat="1" ht="13.5" customHeight="1" x14ac:dyDescent="0.2">
      <c r="A13" s="118" t="s">
        <v>105</v>
      </c>
      <c r="B13" s="119" t="s">
        <v>106</v>
      </c>
      <c r="C13" s="113">
        <v>50.739113064322815</v>
      </c>
      <c r="D13" s="114">
        <v>45720</v>
      </c>
      <c r="E13" s="114">
        <v>45530</v>
      </c>
      <c r="F13" s="114">
        <v>46355</v>
      </c>
      <c r="G13" s="114">
        <v>45497</v>
      </c>
      <c r="H13" s="114">
        <v>45044</v>
      </c>
      <c r="I13" s="115">
        <v>676</v>
      </c>
      <c r="J13" s="116">
        <v>1.5007548175117662</v>
      </c>
    </row>
    <row r="14" spans="1:15" s="110" customFormat="1" ht="13.5" customHeight="1" x14ac:dyDescent="0.2">
      <c r="A14" s="120"/>
      <c r="B14" s="119" t="s">
        <v>107</v>
      </c>
      <c r="C14" s="113">
        <v>49.260886935677185</v>
      </c>
      <c r="D14" s="114">
        <v>44388</v>
      </c>
      <c r="E14" s="114">
        <v>44725</v>
      </c>
      <c r="F14" s="114">
        <v>44862</v>
      </c>
      <c r="G14" s="114">
        <v>44115</v>
      </c>
      <c r="H14" s="114">
        <v>43829</v>
      </c>
      <c r="I14" s="115">
        <v>559</v>
      </c>
      <c r="J14" s="116">
        <v>1.2754112573866618</v>
      </c>
    </row>
    <row r="15" spans="1:15" s="110" customFormat="1" ht="13.5" customHeight="1" x14ac:dyDescent="0.2">
      <c r="A15" s="118" t="s">
        <v>105</v>
      </c>
      <c r="B15" s="121" t="s">
        <v>108</v>
      </c>
      <c r="C15" s="113">
        <v>7.5931104896346611</v>
      </c>
      <c r="D15" s="114">
        <v>6842</v>
      </c>
      <c r="E15" s="114">
        <v>7028</v>
      </c>
      <c r="F15" s="114">
        <v>7033</v>
      </c>
      <c r="G15" s="114">
        <v>6223</v>
      </c>
      <c r="H15" s="114">
        <v>6367</v>
      </c>
      <c r="I15" s="115">
        <v>475</v>
      </c>
      <c r="J15" s="116">
        <v>7.4603423904507613</v>
      </c>
    </row>
    <row r="16" spans="1:15" s="110" customFormat="1" ht="13.5" customHeight="1" x14ac:dyDescent="0.2">
      <c r="A16" s="118"/>
      <c r="B16" s="121" t="s">
        <v>109</v>
      </c>
      <c r="C16" s="113">
        <v>66.666666666666671</v>
      </c>
      <c r="D16" s="114">
        <v>60072</v>
      </c>
      <c r="E16" s="114">
        <v>60171</v>
      </c>
      <c r="F16" s="114">
        <v>61073</v>
      </c>
      <c r="G16" s="114">
        <v>60732</v>
      </c>
      <c r="H16" s="114">
        <v>60258</v>
      </c>
      <c r="I16" s="115">
        <v>-186</v>
      </c>
      <c r="J16" s="116">
        <v>-0.30867270735835906</v>
      </c>
    </row>
    <row r="17" spans="1:10" s="110" customFormat="1" ht="13.5" customHeight="1" x14ac:dyDescent="0.2">
      <c r="A17" s="118"/>
      <c r="B17" s="121" t="s">
        <v>110</v>
      </c>
      <c r="C17" s="113">
        <v>24.69924978914192</v>
      </c>
      <c r="D17" s="114">
        <v>22256</v>
      </c>
      <c r="E17" s="114">
        <v>22096</v>
      </c>
      <c r="F17" s="114">
        <v>22190</v>
      </c>
      <c r="G17" s="114">
        <v>21797</v>
      </c>
      <c r="H17" s="114">
        <v>21419</v>
      </c>
      <c r="I17" s="115">
        <v>837</v>
      </c>
      <c r="J17" s="116">
        <v>3.9077454596386385</v>
      </c>
    </row>
    <row r="18" spans="1:10" s="110" customFormat="1" ht="13.5" customHeight="1" x14ac:dyDescent="0.2">
      <c r="A18" s="120"/>
      <c r="B18" s="121" t="s">
        <v>111</v>
      </c>
      <c r="C18" s="113">
        <v>1.0409730545567542</v>
      </c>
      <c r="D18" s="114">
        <v>938</v>
      </c>
      <c r="E18" s="114">
        <v>960</v>
      </c>
      <c r="F18" s="114">
        <v>921</v>
      </c>
      <c r="G18" s="114">
        <v>860</v>
      </c>
      <c r="H18" s="114">
        <v>829</v>
      </c>
      <c r="I18" s="115">
        <v>109</v>
      </c>
      <c r="J18" s="116">
        <v>13.148371531966225</v>
      </c>
    </row>
    <row r="19" spans="1:10" s="110" customFormat="1" ht="13.5" customHeight="1" x14ac:dyDescent="0.2">
      <c r="A19" s="120"/>
      <c r="B19" s="121" t="s">
        <v>112</v>
      </c>
      <c r="C19" s="113">
        <v>0.30851866648910198</v>
      </c>
      <c r="D19" s="114">
        <v>278</v>
      </c>
      <c r="E19" s="114">
        <v>280</v>
      </c>
      <c r="F19" s="114">
        <v>268</v>
      </c>
      <c r="G19" s="114">
        <v>219</v>
      </c>
      <c r="H19" s="114">
        <v>215</v>
      </c>
      <c r="I19" s="115">
        <v>63</v>
      </c>
      <c r="J19" s="116">
        <v>29.302325581395348</v>
      </c>
    </row>
    <row r="20" spans="1:10" s="110" customFormat="1" ht="13.5" customHeight="1" x14ac:dyDescent="0.2">
      <c r="A20" s="118" t="s">
        <v>113</v>
      </c>
      <c r="B20" s="122" t="s">
        <v>114</v>
      </c>
      <c r="C20" s="113">
        <v>66.377014249567182</v>
      </c>
      <c r="D20" s="114">
        <v>59811</v>
      </c>
      <c r="E20" s="114">
        <v>59923</v>
      </c>
      <c r="F20" s="114">
        <v>60688</v>
      </c>
      <c r="G20" s="114">
        <v>59755</v>
      </c>
      <c r="H20" s="114">
        <v>59460</v>
      </c>
      <c r="I20" s="115">
        <v>351</v>
      </c>
      <c r="J20" s="116">
        <v>0.59031281533804236</v>
      </c>
    </row>
    <row r="21" spans="1:10" s="110" customFormat="1" ht="13.5" customHeight="1" x14ac:dyDescent="0.2">
      <c r="A21" s="120"/>
      <c r="B21" s="122" t="s">
        <v>115</v>
      </c>
      <c r="C21" s="113">
        <v>33.622985750432811</v>
      </c>
      <c r="D21" s="114">
        <v>30297</v>
      </c>
      <c r="E21" s="114">
        <v>30332</v>
      </c>
      <c r="F21" s="114">
        <v>30529</v>
      </c>
      <c r="G21" s="114">
        <v>29857</v>
      </c>
      <c r="H21" s="114">
        <v>29413</v>
      </c>
      <c r="I21" s="115">
        <v>884</v>
      </c>
      <c r="J21" s="116">
        <v>3.0054737701016556</v>
      </c>
    </row>
    <row r="22" spans="1:10" s="110" customFormat="1" ht="13.5" customHeight="1" x14ac:dyDescent="0.2">
      <c r="A22" s="118" t="s">
        <v>113</v>
      </c>
      <c r="B22" s="122" t="s">
        <v>116</v>
      </c>
      <c r="C22" s="113">
        <v>94.505482310116747</v>
      </c>
      <c r="D22" s="114">
        <v>85157</v>
      </c>
      <c r="E22" s="114">
        <v>85466</v>
      </c>
      <c r="F22" s="114">
        <v>86460</v>
      </c>
      <c r="G22" s="114">
        <v>85010</v>
      </c>
      <c r="H22" s="114">
        <v>84403</v>
      </c>
      <c r="I22" s="115">
        <v>754</v>
      </c>
      <c r="J22" s="116">
        <v>0.89333317536106538</v>
      </c>
    </row>
    <row r="23" spans="1:10" s="110" customFormat="1" ht="13.5" customHeight="1" x14ac:dyDescent="0.2">
      <c r="A23" s="123"/>
      <c r="B23" s="124" t="s">
        <v>117</v>
      </c>
      <c r="C23" s="125">
        <v>5.4112842366937457</v>
      </c>
      <c r="D23" s="114">
        <v>4876</v>
      </c>
      <c r="E23" s="114">
        <v>4708</v>
      </c>
      <c r="F23" s="114">
        <v>4680</v>
      </c>
      <c r="G23" s="114">
        <v>4533</v>
      </c>
      <c r="H23" s="114">
        <v>4403</v>
      </c>
      <c r="I23" s="115">
        <v>473</v>
      </c>
      <c r="J23" s="116">
        <v>10.742675448557801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12544</v>
      </c>
      <c r="E26" s="114">
        <v>12956</v>
      </c>
      <c r="F26" s="114">
        <v>13190</v>
      </c>
      <c r="G26" s="114">
        <v>13375</v>
      </c>
      <c r="H26" s="140">
        <v>13077</v>
      </c>
      <c r="I26" s="115">
        <v>-533</v>
      </c>
      <c r="J26" s="116">
        <v>-4.0758583773036632</v>
      </c>
    </row>
    <row r="27" spans="1:10" s="110" customFormat="1" ht="13.5" customHeight="1" x14ac:dyDescent="0.2">
      <c r="A27" s="118" t="s">
        <v>105</v>
      </c>
      <c r="B27" s="119" t="s">
        <v>106</v>
      </c>
      <c r="C27" s="113">
        <v>45.918367346938773</v>
      </c>
      <c r="D27" s="115">
        <v>5760</v>
      </c>
      <c r="E27" s="114">
        <v>5919</v>
      </c>
      <c r="F27" s="114">
        <v>5999</v>
      </c>
      <c r="G27" s="114">
        <v>6079</v>
      </c>
      <c r="H27" s="140">
        <v>5920</v>
      </c>
      <c r="I27" s="115">
        <v>-160</v>
      </c>
      <c r="J27" s="116">
        <v>-2.7027027027027026</v>
      </c>
    </row>
    <row r="28" spans="1:10" s="110" customFormat="1" ht="13.5" customHeight="1" x14ac:dyDescent="0.2">
      <c r="A28" s="120"/>
      <c r="B28" s="119" t="s">
        <v>107</v>
      </c>
      <c r="C28" s="113">
        <v>54.081632653061227</v>
      </c>
      <c r="D28" s="115">
        <v>6784</v>
      </c>
      <c r="E28" s="114">
        <v>7037</v>
      </c>
      <c r="F28" s="114">
        <v>7191</v>
      </c>
      <c r="G28" s="114">
        <v>7296</v>
      </c>
      <c r="H28" s="140">
        <v>7157</v>
      </c>
      <c r="I28" s="115">
        <v>-373</v>
      </c>
      <c r="J28" s="116">
        <v>-5.21168087187369</v>
      </c>
    </row>
    <row r="29" spans="1:10" s="110" customFormat="1" ht="13.5" customHeight="1" x14ac:dyDescent="0.2">
      <c r="A29" s="118" t="s">
        <v>105</v>
      </c>
      <c r="B29" s="121" t="s">
        <v>108</v>
      </c>
      <c r="C29" s="113">
        <v>13.464604591836734</v>
      </c>
      <c r="D29" s="115">
        <v>1689</v>
      </c>
      <c r="E29" s="114">
        <v>1750</v>
      </c>
      <c r="F29" s="114">
        <v>1852</v>
      </c>
      <c r="G29" s="114">
        <v>1988</v>
      </c>
      <c r="H29" s="140">
        <v>1719</v>
      </c>
      <c r="I29" s="115">
        <v>-30</v>
      </c>
      <c r="J29" s="116">
        <v>-1.7452006980802792</v>
      </c>
    </row>
    <row r="30" spans="1:10" s="110" customFormat="1" ht="13.5" customHeight="1" x14ac:dyDescent="0.2">
      <c r="A30" s="118"/>
      <c r="B30" s="121" t="s">
        <v>109</v>
      </c>
      <c r="C30" s="113">
        <v>40.106823979591837</v>
      </c>
      <c r="D30" s="115">
        <v>5031</v>
      </c>
      <c r="E30" s="114">
        <v>5252</v>
      </c>
      <c r="F30" s="114">
        <v>5302</v>
      </c>
      <c r="G30" s="114">
        <v>5363</v>
      </c>
      <c r="H30" s="140">
        <v>5442</v>
      </c>
      <c r="I30" s="115">
        <v>-411</v>
      </c>
      <c r="J30" s="116">
        <v>-7.5523704520396917</v>
      </c>
    </row>
    <row r="31" spans="1:10" s="110" customFormat="1" ht="13.5" customHeight="1" x14ac:dyDescent="0.2">
      <c r="A31" s="118"/>
      <c r="B31" s="121" t="s">
        <v>110</v>
      </c>
      <c r="C31" s="113">
        <v>24.154974489795919</v>
      </c>
      <c r="D31" s="115">
        <v>3030</v>
      </c>
      <c r="E31" s="114">
        <v>3088</v>
      </c>
      <c r="F31" s="114">
        <v>3165</v>
      </c>
      <c r="G31" s="114">
        <v>3205</v>
      </c>
      <c r="H31" s="140">
        <v>3199</v>
      </c>
      <c r="I31" s="115">
        <v>-169</v>
      </c>
      <c r="J31" s="116">
        <v>-5.2829009065332917</v>
      </c>
    </row>
    <row r="32" spans="1:10" s="110" customFormat="1" ht="13.5" customHeight="1" x14ac:dyDescent="0.2">
      <c r="A32" s="120"/>
      <c r="B32" s="121" t="s">
        <v>111</v>
      </c>
      <c r="C32" s="113">
        <v>22.265625</v>
      </c>
      <c r="D32" s="115">
        <v>2793</v>
      </c>
      <c r="E32" s="114">
        <v>2865</v>
      </c>
      <c r="F32" s="114">
        <v>2870</v>
      </c>
      <c r="G32" s="114">
        <v>2818</v>
      </c>
      <c r="H32" s="140">
        <v>2717</v>
      </c>
      <c r="I32" s="115">
        <v>76</v>
      </c>
      <c r="J32" s="116">
        <v>2.7972027972027971</v>
      </c>
    </row>
    <row r="33" spans="1:10" s="110" customFormat="1" ht="13.5" customHeight="1" x14ac:dyDescent="0.2">
      <c r="A33" s="120"/>
      <c r="B33" s="121" t="s">
        <v>112</v>
      </c>
      <c r="C33" s="113">
        <v>2.734375</v>
      </c>
      <c r="D33" s="115">
        <v>343</v>
      </c>
      <c r="E33" s="114">
        <v>362</v>
      </c>
      <c r="F33" s="114">
        <v>375</v>
      </c>
      <c r="G33" s="114">
        <v>310</v>
      </c>
      <c r="H33" s="140">
        <v>314</v>
      </c>
      <c r="I33" s="115">
        <v>29</v>
      </c>
      <c r="J33" s="116">
        <v>9.2356687898089174</v>
      </c>
    </row>
    <row r="34" spans="1:10" s="110" customFormat="1" ht="13.5" customHeight="1" x14ac:dyDescent="0.2">
      <c r="A34" s="118" t="s">
        <v>113</v>
      </c>
      <c r="B34" s="122" t="s">
        <v>116</v>
      </c>
      <c r="C34" s="113">
        <v>95.47193877551021</v>
      </c>
      <c r="D34" s="115">
        <v>11976</v>
      </c>
      <c r="E34" s="114">
        <v>12354</v>
      </c>
      <c r="F34" s="114">
        <v>12574</v>
      </c>
      <c r="G34" s="114">
        <v>12776</v>
      </c>
      <c r="H34" s="140">
        <v>12512</v>
      </c>
      <c r="I34" s="115">
        <v>-536</v>
      </c>
      <c r="J34" s="116">
        <v>-4.2838874680306906</v>
      </c>
    </row>
    <row r="35" spans="1:10" s="110" customFormat="1" ht="13.5" customHeight="1" x14ac:dyDescent="0.2">
      <c r="A35" s="118"/>
      <c r="B35" s="119" t="s">
        <v>117</v>
      </c>
      <c r="C35" s="113">
        <v>4.3686224489795915</v>
      </c>
      <c r="D35" s="115">
        <v>548</v>
      </c>
      <c r="E35" s="114">
        <v>584</v>
      </c>
      <c r="F35" s="114">
        <v>597</v>
      </c>
      <c r="G35" s="114">
        <v>578</v>
      </c>
      <c r="H35" s="140">
        <v>546</v>
      </c>
      <c r="I35" s="115">
        <v>2</v>
      </c>
      <c r="J35" s="116">
        <v>0.36630036630036628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8745</v>
      </c>
      <c r="E37" s="114">
        <v>9080</v>
      </c>
      <c r="F37" s="114">
        <v>9229</v>
      </c>
      <c r="G37" s="114">
        <v>9493</v>
      </c>
      <c r="H37" s="140">
        <v>9320</v>
      </c>
      <c r="I37" s="115">
        <v>-575</v>
      </c>
      <c r="J37" s="116">
        <v>-6.1695278969957084</v>
      </c>
    </row>
    <row r="38" spans="1:10" s="110" customFormat="1" ht="13.5" customHeight="1" x14ac:dyDescent="0.2">
      <c r="A38" s="118" t="s">
        <v>105</v>
      </c>
      <c r="B38" s="119" t="s">
        <v>106</v>
      </c>
      <c r="C38" s="113">
        <v>48.416237850200112</v>
      </c>
      <c r="D38" s="115">
        <v>4234</v>
      </c>
      <c r="E38" s="114">
        <v>4372</v>
      </c>
      <c r="F38" s="114">
        <v>4420</v>
      </c>
      <c r="G38" s="114">
        <v>4551</v>
      </c>
      <c r="H38" s="140">
        <v>4474</v>
      </c>
      <c r="I38" s="115">
        <v>-240</v>
      </c>
      <c r="J38" s="116">
        <v>-5.3643272239606619</v>
      </c>
    </row>
    <row r="39" spans="1:10" s="110" customFormat="1" ht="13.5" customHeight="1" x14ac:dyDescent="0.2">
      <c r="A39" s="120"/>
      <c r="B39" s="119" t="s">
        <v>107</v>
      </c>
      <c r="C39" s="113">
        <v>51.583762149799888</v>
      </c>
      <c r="D39" s="115">
        <v>4511</v>
      </c>
      <c r="E39" s="114">
        <v>4708</v>
      </c>
      <c r="F39" s="114">
        <v>4809</v>
      </c>
      <c r="G39" s="114">
        <v>4942</v>
      </c>
      <c r="H39" s="140">
        <v>4846</v>
      </c>
      <c r="I39" s="115">
        <v>-335</v>
      </c>
      <c r="J39" s="116">
        <v>-6.9129178704085845</v>
      </c>
    </row>
    <row r="40" spans="1:10" s="110" customFormat="1" ht="13.5" customHeight="1" x14ac:dyDescent="0.2">
      <c r="A40" s="118" t="s">
        <v>105</v>
      </c>
      <c r="B40" s="121" t="s">
        <v>108</v>
      </c>
      <c r="C40" s="113">
        <v>16.077758719268154</v>
      </c>
      <c r="D40" s="115">
        <v>1406</v>
      </c>
      <c r="E40" s="114">
        <v>1428</v>
      </c>
      <c r="F40" s="114">
        <v>1509</v>
      </c>
      <c r="G40" s="114">
        <v>1670</v>
      </c>
      <c r="H40" s="140">
        <v>1412</v>
      </c>
      <c r="I40" s="115">
        <v>-6</v>
      </c>
      <c r="J40" s="116">
        <v>-0.42492917847025496</v>
      </c>
    </row>
    <row r="41" spans="1:10" s="110" customFormat="1" ht="13.5" customHeight="1" x14ac:dyDescent="0.2">
      <c r="A41" s="118"/>
      <c r="B41" s="121" t="s">
        <v>109</v>
      </c>
      <c r="C41" s="113">
        <v>26.79245283018868</v>
      </c>
      <c r="D41" s="115">
        <v>2343</v>
      </c>
      <c r="E41" s="114">
        <v>2528</v>
      </c>
      <c r="F41" s="114">
        <v>2514</v>
      </c>
      <c r="G41" s="114">
        <v>2615</v>
      </c>
      <c r="H41" s="140">
        <v>2772</v>
      </c>
      <c r="I41" s="115">
        <v>-429</v>
      </c>
      <c r="J41" s="116">
        <v>-15.476190476190476</v>
      </c>
    </row>
    <row r="42" spans="1:10" s="110" customFormat="1" ht="13.5" customHeight="1" x14ac:dyDescent="0.2">
      <c r="A42" s="118"/>
      <c r="B42" s="121" t="s">
        <v>110</v>
      </c>
      <c r="C42" s="113">
        <v>25.957690108633503</v>
      </c>
      <c r="D42" s="115">
        <v>2270</v>
      </c>
      <c r="E42" s="114">
        <v>2315</v>
      </c>
      <c r="F42" s="114">
        <v>2393</v>
      </c>
      <c r="G42" s="114">
        <v>2444</v>
      </c>
      <c r="H42" s="140">
        <v>2471</v>
      </c>
      <c r="I42" s="115">
        <v>-201</v>
      </c>
      <c r="J42" s="116">
        <v>-8.1343585592877385</v>
      </c>
    </row>
    <row r="43" spans="1:10" s="110" customFormat="1" ht="13.5" customHeight="1" x14ac:dyDescent="0.2">
      <c r="A43" s="120"/>
      <c r="B43" s="121" t="s">
        <v>111</v>
      </c>
      <c r="C43" s="113">
        <v>31.160663236134933</v>
      </c>
      <c r="D43" s="115">
        <v>2725</v>
      </c>
      <c r="E43" s="114">
        <v>2808</v>
      </c>
      <c r="F43" s="114">
        <v>2812</v>
      </c>
      <c r="G43" s="114">
        <v>2763</v>
      </c>
      <c r="H43" s="140">
        <v>2665</v>
      </c>
      <c r="I43" s="115">
        <v>60</v>
      </c>
      <c r="J43" s="116">
        <v>2.2514071294559099</v>
      </c>
    </row>
    <row r="44" spans="1:10" s="110" customFormat="1" ht="13.5" customHeight="1" x14ac:dyDescent="0.2">
      <c r="A44" s="120"/>
      <c r="B44" s="121" t="s">
        <v>112</v>
      </c>
      <c r="C44" s="113">
        <v>3.7278444825614638</v>
      </c>
      <c r="D44" s="115">
        <v>326</v>
      </c>
      <c r="E44" s="114">
        <v>352</v>
      </c>
      <c r="F44" s="114">
        <v>365</v>
      </c>
      <c r="G44" s="114">
        <v>304</v>
      </c>
      <c r="H44" s="140">
        <v>310</v>
      </c>
      <c r="I44" s="115">
        <v>16</v>
      </c>
      <c r="J44" s="116">
        <v>5.161290322580645</v>
      </c>
    </row>
    <row r="45" spans="1:10" s="110" customFormat="1" ht="13.5" customHeight="1" x14ac:dyDescent="0.2">
      <c r="A45" s="118" t="s">
        <v>113</v>
      </c>
      <c r="B45" s="122" t="s">
        <v>116</v>
      </c>
      <c r="C45" s="113">
        <v>94.911377930245848</v>
      </c>
      <c r="D45" s="115">
        <v>8300</v>
      </c>
      <c r="E45" s="114">
        <v>8604</v>
      </c>
      <c r="F45" s="114">
        <v>8738</v>
      </c>
      <c r="G45" s="114">
        <v>9008</v>
      </c>
      <c r="H45" s="140">
        <v>8871</v>
      </c>
      <c r="I45" s="115">
        <v>-571</v>
      </c>
      <c r="J45" s="116">
        <v>-6.4367038665313947</v>
      </c>
    </row>
    <row r="46" spans="1:10" s="110" customFormat="1" ht="13.5" customHeight="1" x14ac:dyDescent="0.2">
      <c r="A46" s="118"/>
      <c r="B46" s="119" t="s">
        <v>117</v>
      </c>
      <c r="C46" s="113">
        <v>4.871355060034305</v>
      </c>
      <c r="D46" s="115">
        <v>426</v>
      </c>
      <c r="E46" s="114">
        <v>458</v>
      </c>
      <c r="F46" s="114">
        <v>472</v>
      </c>
      <c r="G46" s="114">
        <v>465</v>
      </c>
      <c r="H46" s="140">
        <v>431</v>
      </c>
      <c r="I46" s="115">
        <v>-5</v>
      </c>
      <c r="J46" s="116">
        <v>-1.160092807424594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3799</v>
      </c>
      <c r="E48" s="114">
        <v>3876</v>
      </c>
      <c r="F48" s="114">
        <v>3961</v>
      </c>
      <c r="G48" s="114">
        <v>3882</v>
      </c>
      <c r="H48" s="140">
        <v>3757</v>
      </c>
      <c r="I48" s="115">
        <v>42</v>
      </c>
      <c r="J48" s="116">
        <v>1.1179132286398723</v>
      </c>
    </row>
    <row r="49" spans="1:12" s="110" customFormat="1" ht="13.5" customHeight="1" x14ac:dyDescent="0.2">
      <c r="A49" s="118" t="s">
        <v>105</v>
      </c>
      <c r="B49" s="119" t="s">
        <v>106</v>
      </c>
      <c r="C49" s="113">
        <v>40.168465385627798</v>
      </c>
      <c r="D49" s="115">
        <v>1526</v>
      </c>
      <c r="E49" s="114">
        <v>1547</v>
      </c>
      <c r="F49" s="114">
        <v>1579</v>
      </c>
      <c r="G49" s="114">
        <v>1528</v>
      </c>
      <c r="H49" s="140">
        <v>1446</v>
      </c>
      <c r="I49" s="115">
        <v>80</v>
      </c>
      <c r="J49" s="116">
        <v>5.532503457814661</v>
      </c>
    </row>
    <row r="50" spans="1:12" s="110" customFormat="1" ht="13.5" customHeight="1" x14ac:dyDescent="0.2">
      <c r="A50" s="120"/>
      <c r="B50" s="119" t="s">
        <v>107</v>
      </c>
      <c r="C50" s="113">
        <v>59.831534614372202</v>
      </c>
      <c r="D50" s="115">
        <v>2273</v>
      </c>
      <c r="E50" s="114">
        <v>2329</v>
      </c>
      <c r="F50" s="114">
        <v>2382</v>
      </c>
      <c r="G50" s="114">
        <v>2354</v>
      </c>
      <c r="H50" s="140">
        <v>2311</v>
      </c>
      <c r="I50" s="115">
        <v>-38</v>
      </c>
      <c r="J50" s="116">
        <v>-1.6443098225876245</v>
      </c>
    </row>
    <row r="51" spans="1:12" s="110" customFormat="1" ht="13.5" customHeight="1" x14ac:dyDescent="0.2">
      <c r="A51" s="118" t="s">
        <v>105</v>
      </c>
      <c r="B51" s="121" t="s">
        <v>108</v>
      </c>
      <c r="C51" s="113">
        <v>7.4493287707291396</v>
      </c>
      <c r="D51" s="115">
        <v>283</v>
      </c>
      <c r="E51" s="114">
        <v>322</v>
      </c>
      <c r="F51" s="114">
        <v>343</v>
      </c>
      <c r="G51" s="114">
        <v>318</v>
      </c>
      <c r="H51" s="140">
        <v>307</v>
      </c>
      <c r="I51" s="115">
        <v>-24</v>
      </c>
      <c r="J51" s="116">
        <v>-7.8175895765472312</v>
      </c>
    </row>
    <row r="52" spans="1:12" s="110" customFormat="1" ht="13.5" customHeight="1" x14ac:dyDescent="0.2">
      <c r="A52" s="118"/>
      <c r="B52" s="121" t="s">
        <v>109</v>
      </c>
      <c r="C52" s="113">
        <v>70.755461963674648</v>
      </c>
      <c r="D52" s="115">
        <v>2688</v>
      </c>
      <c r="E52" s="114">
        <v>2724</v>
      </c>
      <c r="F52" s="114">
        <v>2788</v>
      </c>
      <c r="G52" s="114">
        <v>2748</v>
      </c>
      <c r="H52" s="140">
        <v>2670</v>
      </c>
      <c r="I52" s="115">
        <v>18</v>
      </c>
      <c r="J52" s="116">
        <v>0.6741573033707865</v>
      </c>
    </row>
    <row r="53" spans="1:12" s="110" customFormat="1" ht="13.5" customHeight="1" x14ac:dyDescent="0.2">
      <c r="A53" s="118"/>
      <c r="B53" s="121" t="s">
        <v>110</v>
      </c>
      <c r="C53" s="113">
        <v>20.005264543300868</v>
      </c>
      <c r="D53" s="115">
        <v>760</v>
      </c>
      <c r="E53" s="114">
        <v>773</v>
      </c>
      <c r="F53" s="114">
        <v>772</v>
      </c>
      <c r="G53" s="114">
        <v>761</v>
      </c>
      <c r="H53" s="140">
        <v>728</v>
      </c>
      <c r="I53" s="115">
        <v>32</v>
      </c>
      <c r="J53" s="116">
        <v>4.395604395604396</v>
      </c>
    </row>
    <row r="54" spans="1:12" s="110" customFormat="1" ht="13.5" customHeight="1" x14ac:dyDescent="0.2">
      <c r="A54" s="120"/>
      <c r="B54" s="121" t="s">
        <v>111</v>
      </c>
      <c r="C54" s="113">
        <v>1.7899447222953409</v>
      </c>
      <c r="D54" s="115">
        <v>68</v>
      </c>
      <c r="E54" s="114">
        <v>57</v>
      </c>
      <c r="F54" s="114">
        <v>58</v>
      </c>
      <c r="G54" s="114">
        <v>55</v>
      </c>
      <c r="H54" s="140">
        <v>52</v>
      </c>
      <c r="I54" s="115">
        <v>16</v>
      </c>
      <c r="J54" s="116">
        <v>30.76923076923077</v>
      </c>
    </row>
    <row r="55" spans="1:12" s="110" customFormat="1" ht="13.5" customHeight="1" x14ac:dyDescent="0.2">
      <c r="A55" s="120"/>
      <c r="B55" s="121" t="s">
        <v>112</v>
      </c>
      <c r="C55" s="113">
        <v>0.44748618057383521</v>
      </c>
      <c r="D55" s="115">
        <v>17</v>
      </c>
      <c r="E55" s="114">
        <v>10</v>
      </c>
      <c r="F55" s="114">
        <v>10</v>
      </c>
      <c r="G55" s="114">
        <v>6</v>
      </c>
      <c r="H55" s="140">
        <v>4</v>
      </c>
      <c r="I55" s="115">
        <v>13</v>
      </c>
      <c r="J55" s="116" t="s">
        <v>515</v>
      </c>
    </row>
    <row r="56" spans="1:12" s="110" customFormat="1" ht="13.5" customHeight="1" x14ac:dyDescent="0.2">
      <c r="A56" s="118" t="s">
        <v>113</v>
      </c>
      <c r="B56" s="122" t="s">
        <v>116</v>
      </c>
      <c r="C56" s="113">
        <v>96.762305869965786</v>
      </c>
      <c r="D56" s="115">
        <v>3676</v>
      </c>
      <c r="E56" s="114">
        <v>3750</v>
      </c>
      <c r="F56" s="114">
        <v>3836</v>
      </c>
      <c r="G56" s="114">
        <v>3768</v>
      </c>
      <c r="H56" s="140">
        <v>3641</v>
      </c>
      <c r="I56" s="115">
        <v>35</v>
      </c>
      <c r="J56" s="116">
        <v>0.96127437517165615</v>
      </c>
    </row>
    <row r="57" spans="1:12" s="110" customFormat="1" ht="13.5" customHeight="1" x14ac:dyDescent="0.2">
      <c r="A57" s="142"/>
      <c r="B57" s="124" t="s">
        <v>117</v>
      </c>
      <c r="C57" s="125">
        <v>3.2113714135298763</v>
      </c>
      <c r="D57" s="143">
        <v>122</v>
      </c>
      <c r="E57" s="144">
        <v>126</v>
      </c>
      <c r="F57" s="144">
        <v>125</v>
      </c>
      <c r="G57" s="144">
        <v>113</v>
      </c>
      <c r="H57" s="145">
        <v>115</v>
      </c>
      <c r="I57" s="143">
        <v>7</v>
      </c>
      <c r="J57" s="146">
        <v>6.0869565217391308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90108</v>
      </c>
      <c r="E12" s="236">
        <v>90255</v>
      </c>
      <c r="F12" s="114">
        <v>91217</v>
      </c>
      <c r="G12" s="114">
        <v>89612</v>
      </c>
      <c r="H12" s="140">
        <v>88873</v>
      </c>
      <c r="I12" s="115">
        <v>1235</v>
      </c>
      <c r="J12" s="116">
        <v>1.3896233951818888</v>
      </c>
    </row>
    <row r="13" spans="1:15" s="110" customFormat="1" ht="12" customHeight="1" x14ac:dyDescent="0.2">
      <c r="A13" s="118" t="s">
        <v>105</v>
      </c>
      <c r="B13" s="119" t="s">
        <v>106</v>
      </c>
      <c r="C13" s="113">
        <v>50.739113064322815</v>
      </c>
      <c r="D13" s="115">
        <v>45720</v>
      </c>
      <c r="E13" s="114">
        <v>45530</v>
      </c>
      <c r="F13" s="114">
        <v>46355</v>
      </c>
      <c r="G13" s="114">
        <v>45497</v>
      </c>
      <c r="H13" s="140">
        <v>45044</v>
      </c>
      <c r="I13" s="115">
        <v>676</v>
      </c>
      <c r="J13" s="116">
        <v>1.5007548175117662</v>
      </c>
    </row>
    <row r="14" spans="1:15" s="110" customFormat="1" ht="12" customHeight="1" x14ac:dyDescent="0.2">
      <c r="A14" s="118"/>
      <c r="B14" s="119" t="s">
        <v>107</v>
      </c>
      <c r="C14" s="113">
        <v>49.260886935677185</v>
      </c>
      <c r="D14" s="115">
        <v>44388</v>
      </c>
      <c r="E14" s="114">
        <v>44725</v>
      </c>
      <c r="F14" s="114">
        <v>44862</v>
      </c>
      <c r="G14" s="114">
        <v>44115</v>
      </c>
      <c r="H14" s="140">
        <v>43829</v>
      </c>
      <c r="I14" s="115">
        <v>559</v>
      </c>
      <c r="J14" s="116">
        <v>1.2754112573866618</v>
      </c>
    </row>
    <row r="15" spans="1:15" s="110" customFormat="1" ht="12" customHeight="1" x14ac:dyDescent="0.2">
      <c r="A15" s="118" t="s">
        <v>105</v>
      </c>
      <c r="B15" s="121" t="s">
        <v>108</v>
      </c>
      <c r="C15" s="113">
        <v>7.5931104896346611</v>
      </c>
      <c r="D15" s="115">
        <v>6842</v>
      </c>
      <c r="E15" s="114">
        <v>7028</v>
      </c>
      <c r="F15" s="114">
        <v>7033</v>
      </c>
      <c r="G15" s="114">
        <v>6223</v>
      </c>
      <c r="H15" s="140">
        <v>6367</v>
      </c>
      <c r="I15" s="115">
        <v>475</v>
      </c>
      <c r="J15" s="116">
        <v>7.4603423904507613</v>
      </c>
    </row>
    <row r="16" spans="1:15" s="110" customFormat="1" ht="12" customHeight="1" x14ac:dyDescent="0.2">
      <c r="A16" s="118"/>
      <c r="B16" s="121" t="s">
        <v>109</v>
      </c>
      <c r="C16" s="113">
        <v>66.666666666666671</v>
      </c>
      <c r="D16" s="115">
        <v>60072</v>
      </c>
      <c r="E16" s="114">
        <v>60171</v>
      </c>
      <c r="F16" s="114">
        <v>61073</v>
      </c>
      <c r="G16" s="114">
        <v>60732</v>
      </c>
      <c r="H16" s="140">
        <v>60258</v>
      </c>
      <c r="I16" s="115">
        <v>-186</v>
      </c>
      <c r="J16" s="116">
        <v>-0.30867270735835906</v>
      </c>
    </row>
    <row r="17" spans="1:10" s="110" customFormat="1" ht="12" customHeight="1" x14ac:dyDescent="0.2">
      <c r="A17" s="118"/>
      <c r="B17" s="121" t="s">
        <v>110</v>
      </c>
      <c r="C17" s="113">
        <v>24.69924978914192</v>
      </c>
      <c r="D17" s="115">
        <v>22256</v>
      </c>
      <c r="E17" s="114">
        <v>22096</v>
      </c>
      <c r="F17" s="114">
        <v>22190</v>
      </c>
      <c r="G17" s="114">
        <v>21797</v>
      </c>
      <c r="H17" s="140">
        <v>21419</v>
      </c>
      <c r="I17" s="115">
        <v>837</v>
      </c>
      <c r="J17" s="116">
        <v>3.9077454596386385</v>
      </c>
    </row>
    <row r="18" spans="1:10" s="110" customFormat="1" ht="12" customHeight="1" x14ac:dyDescent="0.2">
      <c r="A18" s="120"/>
      <c r="B18" s="121" t="s">
        <v>111</v>
      </c>
      <c r="C18" s="113">
        <v>1.0409730545567542</v>
      </c>
      <c r="D18" s="115">
        <v>938</v>
      </c>
      <c r="E18" s="114">
        <v>960</v>
      </c>
      <c r="F18" s="114">
        <v>921</v>
      </c>
      <c r="G18" s="114">
        <v>860</v>
      </c>
      <c r="H18" s="140">
        <v>829</v>
      </c>
      <c r="I18" s="115">
        <v>109</v>
      </c>
      <c r="J18" s="116">
        <v>13.148371531966225</v>
      </c>
    </row>
    <row r="19" spans="1:10" s="110" customFormat="1" ht="12" customHeight="1" x14ac:dyDescent="0.2">
      <c r="A19" s="120"/>
      <c r="B19" s="121" t="s">
        <v>112</v>
      </c>
      <c r="C19" s="113">
        <v>0.30851866648910198</v>
      </c>
      <c r="D19" s="115">
        <v>278</v>
      </c>
      <c r="E19" s="114">
        <v>280</v>
      </c>
      <c r="F19" s="114">
        <v>268</v>
      </c>
      <c r="G19" s="114">
        <v>219</v>
      </c>
      <c r="H19" s="140">
        <v>215</v>
      </c>
      <c r="I19" s="115">
        <v>63</v>
      </c>
      <c r="J19" s="116">
        <v>29.302325581395348</v>
      </c>
    </row>
    <row r="20" spans="1:10" s="110" customFormat="1" ht="12" customHeight="1" x14ac:dyDescent="0.2">
      <c r="A20" s="118" t="s">
        <v>113</v>
      </c>
      <c r="B20" s="119" t="s">
        <v>181</v>
      </c>
      <c r="C20" s="113">
        <v>66.377014249567182</v>
      </c>
      <c r="D20" s="115">
        <v>59811</v>
      </c>
      <c r="E20" s="114">
        <v>59923</v>
      </c>
      <c r="F20" s="114">
        <v>60688</v>
      </c>
      <c r="G20" s="114">
        <v>59755</v>
      </c>
      <c r="H20" s="140">
        <v>59460</v>
      </c>
      <c r="I20" s="115">
        <v>351</v>
      </c>
      <c r="J20" s="116">
        <v>0.59031281533804236</v>
      </c>
    </row>
    <row r="21" spans="1:10" s="110" customFormat="1" ht="12" customHeight="1" x14ac:dyDescent="0.2">
      <c r="A21" s="118"/>
      <c r="B21" s="119" t="s">
        <v>182</v>
      </c>
      <c r="C21" s="113">
        <v>33.622985750432811</v>
      </c>
      <c r="D21" s="115">
        <v>30297</v>
      </c>
      <c r="E21" s="114">
        <v>30332</v>
      </c>
      <c r="F21" s="114">
        <v>30529</v>
      </c>
      <c r="G21" s="114">
        <v>29857</v>
      </c>
      <c r="H21" s="140">
        <v>29413</v>
      </c>
      <c r="I21" s="115">
        <v>884</v>
      </c>
      <c r="J21" s="116">
        <v>3.0054737701016556</v>
      </c>
    </row>
    <row r="22" spans="1:10" s="110" customFormat="1" ht="12" customHeight="1" x14ac:dyDescent="0.2">
      <c r="A22" s="118" t="s">
        <v>113</v>
      </c>
      <c r="B22" s="119" t="s">
        <v>116</v>
      </c>
      <c r="C22" s="113">
        <v>94.505482310116747</v>
      </c>
      <c r="D22" s="115">
        <v>85157</v>
      </c>
      <c r="E22" s="114">
        <v>85466</v>
      </c>
      <c r="F22" s="114">
        <v>86460</v>
      </c>
      <c r="G22" s="114">
        <v>85010</v>
      </c>
      <c r="H22" s="140">
        <v>84403</v>
      </c>
      <c r="I22" s="115">
        <v>754</v>
      </c>
      <c r="J22" s="116">
        <v>0.89333317536106538</v>
      </c>
    </row>
    <row r="23" spans="1:10" s="110" customFormat="1" ht="12" customHeight="1" x14ac:dyDescent="0.2">
      <c r="A23" s="118"/>
      <c r="B23" s="119" t="s">
        <v>117</v>
      </c>
      <c r="C23" s="113">
        <v>5.4112842366937457</v>
      </c>
      <c r="D23" s="115">
        <v>4876</v>
      </c>
      <c r="E23" s="114">
        <v>4708</v>
      </c>
      <c r="F23" s="114">
        <v>4680</v>
      </c>
      <c r="G23" s="114">
        <v>4533</v>
      </c>
      <c r="H23" s="140">
        <v>4403</v>
      </c>
      <c r="I23" s="115">
        <v>473</v>
      </c>
      <c r="J23" s="116">
        <v>10.742675448557801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2414449</v>
      </c>
      <c r="E25" s="236">
        <v>2417263</v>
      </c>
      <c r="F25" s="236">
        <v>2416375</v>
      </c>
      <c r="G25" s="236">
        <v>2382076</v>
      </c>
      <c r="H25" s="241">
        <v>2365211</v>
      </c>
      <c r="I25" s="235">
        <v>49238</v>
      </c>
      <c r="J25" s="116">
        <v>2.0817593018128191</v>
      </c>
    </row>
    <row r="26" spans="1:10" s="110" customFormat="1" ht="12" customHeight="1" x14ac:dyDescent="0.2">
      <c r="A26" s="118" t="s">
        <v>105</v>
      </c>
      <c r="B26" s="119" t="s">
        <v>106</v>
      </c>
      <c r="C26" s="113">
        <v>51.005426082721151</v>
      </c>
      <c r="D26" s="115">
        <v>1231500</v>
      </c>
      <c r="E26" s="114">
        <v>1231973</v>
      </c>
      <c r="F26" s="114">
        <v>1235311</v>
      </c>
      <c r="G26" s="114">
        <v>1215246</v>
      </c>
      <c r="H26" s="140">
        <v>1202899</v>
      </c>
      <c r="I26" s="115">
        <v>28601</v>
      </c>
      <c r="J26" s="116">
        <v>2.3776726059295088</v>
      </c>
    </row>
    <row r="27" spans="1:10" s="110" customFormat="1" ht="12" customHeight="1" x14ac:dyDescent="0.2">
      <c r="A27" s="118"/>
      <c r="B27" s="119" t="s">
        <v>107</v>
      </c>
      <c r="C27" s="113">
        <v>48.994573917278849</v>
      </c>
      <c r="D27" s="115">
        <v>1182949</v>
      </c>
      <c r="E27" s="114">
        <v>1185290</v>
      </c>
      <c r="F27" s="114">
        <v>1181064</v>
      </c>
      <c r="G27" s="114">
        <v>1166830</v>
      </c>
      <c r="H27" s="140">
        <v>1162312</v>
      </c>
      <c r="I27" s="115">
        <v>20637</v>
      </c>
      <c r="J27" s="116">
        <v>1.7755129431684435</v>
      </c>
    </row>
    <row r="28" spans="1:10" s="110" customFormat="1" ht="12" customHeight="1" x14ac:dyDescent="0.2">
      <c r="A28" s="118" t="s">
        <v>105</v>
      </c>
      <c r="B28" s="121" t="s">
        <v>108</v>
      </c>
      <c r="C28" s="113">
        <v>7.9808270955402243</v>
      </c>
      <c r="D28" s="115">
        <v>192693</v>
      </c>
      <c r="E28" s="114">
        <v>198152</v>
      </c>
      <c r="F28" s="114">
        <v>197003</v>
      </c>
      <c r="G28" s="114">
        <v>182188</v>
      </c>
      <c r="H28" s="140">
        <v>184430</v>
      </c>
      <c r="I28" s="115">
        <v>8263</v>
      </c>
      <c r="J28" s="116">
        <v>4.4802906251694408</v>
      </c>
    </row>
    <row r="29" spans="1:10" s="110" customFormat="1" ht="12" customHeight="1" x14ac:dyDescent="0.2">
      <c r="A29" s="118"/>
      <c r="B29" s="121" t="s">
        <v>109</v>
      </c>
      <c r="C29" s="113">
        <v>70.518532385649891</v>
      </c>
      <c r="D29" s="115">
        <v>1702634</v>
      </c>
      <c r="E29" s="114">
        <v>1703679</v>
      </c>
      <c r="F29" s="114">
        <v>1708556</v>
      </c>
      <c r="G29" s="114">
        <v>1698755</v>
      </c>
      <c r="H29" s="140">
        <v>1689210</v>
      </c>
      <c r="I29" s="115">
        <v>13424</v>
      </c>
      <c r="J29" s="116">
        <v>0.79469100940676407</v>
      </c>
    </row>
    <row r="30" spans="1:10" s="110" customFormat="1" ht="12" customHeight="1" x14ac:dyDescent="0.2">
      <c r="A30" s="118"/>
      <c r="B30" s="121" t="s">
        <v>110</v>
      </c>
      <c r="C30" s="113">
        <v>20.313371705097104</v>
      </c>
      <c r="D30" s="115">
        <v>490456</v>
      </c>
      <c r="E30" s="114">
        <v>486727</v>
      </c>
      <c r="F30" s="114">
        <v>483027</v>
      </c>
      <c r="G30" s="114">
        <v>474761</v>
      </c>
      <c r="H30" s="140">
        <v>466188</v>
      </c>
      <c r="I30" s="115">
        <v>24268</v>
      </c>
      <c r="J30" s="116">
        <v>5.2056251984178061</v>
      </c>
    </row>
    <row r="31" spans="1:10" s="110" customFormat="1" ht="12" customHeight="1" x14ac:dyDescent="0.2">
      <c r="A31" s="120"/>
      <c r="B31" s="121" t="s">
        <v>111</v>
      </c>
      <c r="C31" s="113">
        <v>1.1872688137127767</v>
      </c>
      <c r="D31" s="115">
        <v>28666</v>
      </c>
      <c r="E31" s="114">
        <v>28704</v>
      </c>
      <c r="F31" s="114">
        <v>27788</v>
      </c>
      <c r="G31" s="114">
        <v>26369</v>
      </c>
      <c r="H31" s="140">
        <v>25381</v>
      </c>
      <c r="I31" s="115">
        <v>3285</v>
      </c>
      <c r="J31" s="116">
        <v>12.94275245262204</v>
      </c>
    </row>
    <row r="32" spans="1:10" s="110" customFormat="1" ht="12" customHeight="1" x14ac:dyDescent="0.2">
      <c r="A32" s="120"/>
      <c r="B32" s="121" t="s">
        <v>112</v>
      </c>
      <c r="C32" s="113">
        <v>0.35772136831219048</v>
      </c>
      <c r="D32" s="115">
        <v>8637</v>
      </c>
      <c r="E32" s="114">
        <v>8484</v>
      </c>
      <c r="F32" s="114">
        <v>8488</v>
      </c>
      <c r="G32" s="114">
        <v>7336</v>
      </c>
      <c r="H32" s="140">
        <v>6895</v>
      </c>
      <c r="I32" s="115">
        <v>1742</v>
      </c>
      <c r="J32" s="116">
        <v>25.264684554024655</v>
      </c>
    </row>
    <row r="33" spans="1:10" s="110" customFormat="1" ht="12" customHeight="1" x14ac:dyDescent="0.2">
      <c r="A33" s="118" t="s">
        <v>113</v>
      </c>
      <c r="B33" s="119" t="s">
        <v>181</v>
      </c>
      <c r="C33" s="113">
        <v>66.938543742278256</v>
      </c>
      <c r="D33" s="115">
        <v>1616197</v>
      </c>
      <c r="E33" s="114">
        <v>1617157</v>
      </c>
      <c r="F33" s="114">
        <v>1622399</v>
      </c>
      <c r="G33" s="114">
        <v>1601357</v>
      </c>
      <c r="H33" s="140">
        <v>1595712</v>
      </c>
      <c r="I33" s="115">
        <v>20485</v>
      </c>
      <c r="J33" s="116">
        <v>1.2837529579272451</v>
      </c>
    </row>
    <row r="34" spans="1:10" s="110" customFormat="1" ht="12" customHeight="1" x14ac:dyDescent="0.2">
      <c r="A34" s="118"/>
      <c r="B34" s="119" t="s">
        <v>182</v>
      </c>
      <c r="C34" s="113">
        <v>33.061456257721744</v>
      </c>
      <c r="D34" s="115">
        <v>798252</v>
      </c>
      <c r="E34" s="114">
        <v>800106</v>
      </c>
      <c r="F34" s="114">
        <v>793976</v>
      </c>
      <c r="G34" s="114">
        <v>780719</v>
      </c>
      <c r="H34" s="140">
        <v>769499</v>
      </c>
      <c r="I34" s="115">
        <v>28753</v>
      </c>
      <c r="J34" s="116">
        <v>3.7365870520949347</v>
      </c>
    </row>
    <row r="35" spans="1:10" s="110" customFormat="1" ht="12" customHeight="1" x14ac:dyDescent="0.2">
      <c r="A35" s="118" t="s">
        <v>113</v>
      </c>
      <c r="B35" s="119" t="s">
        <v>116</v>
      </c>
      <c r="C35" s="113">
        <v>87.164193569630172</v>
      </c>
      <c r="D35" s="115">
        <v>2104535</v>
      </c>
      <c r="E35" s="114">
        <v>2111047</v>
      </c>
      <c r="F35" s="114">
        <v>2115055</v>
      </c>
      <c r="G35" s="114">
        <v>2083765</v>
      </c>
      <c r="H35" s="140">
        <v>2076677</v>
      </c>
      <c r="I35" s="115">
        <v>27858</v>
      </c>
      <c r="J35" s="116">
        <v>1.3414700504700539</v>
      </c>
    </row>
    <row r="36" spans="1:10" s="110" customFormat="1" ht="12" customHeight="1" x14ac:dyDescent="0.2">
      <c r="A36" s="118"/>
      <c r="B36" s="119" t="s">
        <v>117</v>
      </c>
      <c r="C36" s="113">
        <v>12.680864246873718</v>
      </c>
      <c r="D36" s="115">
        <v>306173</v>
      </c>
      <c r="E36" s="114">
        <v>302573</v>
      </c>
      <c r="F36" s="114">
        <v>297769</v>
      </c>
      <c r="G36" s="114">
        <v>294643</v>
      </c>
      <c r="H36" s="140">
        <v>284982</v>
      </c>
      <c r="I36" s="115">
        <v>21191</v>
      </c>
      <c r="J36" s="116">
        <v>7.435908232800668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118323</v>
      </c>
      <c r="E64" s="236">
        <v>118702</v>
      </c>
      <c r="F64" s="236">
        <v>119466</v>
      </c>
      <c r="G64" s="236">
        <v>117604</v>
      </c>
      <c r="H64" s="140">
        <v>116937</v>
      </c>
      <c r="I64" s="115">
        <v>1386</v>
      </c>
      <c r="J64" s="116">
        <v>1.1852535980912799</v>
      </c>
    </row>
    <row r="65" spans="1:12" s="110" customFormat="1" ht="12" customHeight="1" x14ac:dyDescent="0.2">
      <c r="A65" s="118" t="s">
        <v>105</v>
      </c>
      <c r="B65" s="119" t="s">
        <v>106</v>
      </c>
      <c r="C65" s="113">
        <v>50.643577326470762</v>
      </c>
      <c r="D65" s="235">
        <v>59923</v>
      </c>
      <c r="E65" s="236">
        <v>60095</v>
      </c>
      <c r="F65" s="236">
        <v>60834</v>
      </c>
      <c r="G65" s="236">
        <v>59799</v>
      </c>
      <c r="H65" s="140">
        <v>59315</v>
      </c>
      <c r="I65" s="115">
        <v>608</v>
      </c>
      <c r="J65" s="116">
        <v>1.0250358256764731</v>
      </c>
    </row>
    <row r="66" spans="1:12" s="110" customFormat="1" ht="12" customHeight="1" x14ac:dyDescent="0.2">
      <c r="A66" s="118"/>
      <c r="B66" s="119" t="s">
        <v>107</v>
      </c>
      <c r="C66" s="113">
        <v>49.356422673529238</v>
      </c>
      <c r="D66" s="235">
        <v>58400</v>
      </c>
      <c r="E66" s="236">
        <v>58607</v>
      </c>
      <c r="F66" s="236">
        <v>58632</v>
      </c>
      <c r="G66" s="236">
        <v>57805</v>
      </c>
      <c r="H66" s="140">
        <v>57622</v>
      </c>
      <c r="I66" s="115">
        <v>778</v>
      </c>
      <c r="J66" s="116">
        <v>1.3501787511714276</v>
      </c>
    </row>
    <row r="67" spans="1:12" s="110" customFormat="1" ht="12" customHeight="1" x14ac:dyDescent="0.2">
      <c r="A67" s="118" t="s">
        <v>105</v>
      </c>
      <c r="B67" s="121" t="s">
        <v>108</v>
      </c>
      <c r="C67" s="113">
        <v>7.2910592192557662</v>
      </c>
      <c r="D67" s="235">
        <v>8627</v>
      </c>
      <c r="E67" s="236">
        <v>8989</v>
      </c>
      <c r="F67" s="236">
        <v>8992</v>
      </c>
      <c r="G67" s="236">
        <v>7941</v>
      </c>
      <c r="H67" s="140">
        <v>8180</v>
      </c>
      <c r="I67" s="115">
        <v>447</v>
      </c>
      <c r="J67" s="116">
        <v>5.4645476772616135</v>
      </c>
    </row>
    <row r="68" spans="1:12" s="110" customFormat="1" ht="12" customHeight="1" x14ac:dyDescent="0.2">
      <c r="A68" s="118"/>
      <c r="B68" s="121" t="s">
        <v>109</v>
      </c>
      <c r="C68" s="113">
        <v>65.820677298581003</v>
      </c>
      <c r="D68" s="235">
        <v>77881</v>
      </c>
      <c r="E68" s="236">
        <v>78048</v>
      </c>
      <c r="F68" s="236">
        <v>78880</v>
      </c>
      <c r="G68" s="236">
        <v>78616</v>
      </c>
      <c r="H68" s="140">
        <v>78224</v>
      </c>
      <c r="I68" s="115">
        <v>-343</v>
      </c>
      <c r="J68" s="116">
        <v>-0.43848435262834934</v>
      </c>
    </row>
    <row r="69" spans="1:12" s="110" customFormat="1" ht="12" customHeight="1" x14ac:dyDescent="0.2">
      <c r="A69" s="118"/>
      <c r="B69" s="121" t="s">
        <v>110</v>
      </c>
      <c r="C69" s="113">
        <v>25.841974933022321</v>
      </c>
      <c r="D69" s="235">
        <v>30577</v>
      </c>
      <c r="E69" s="236">
        <v>30409</v>
      </c>
      <c r="F69" s="236">
        <v>30371</v>
      </c>
      <c r="G69" s="236">
        <v>29888</v>
      </c>
      <c r="H69" s="140">
        <v>29434</v>
      </c>
      <c r="I69" s="115">
        <v>1143</v>
      </c>
      <c r="J69" s="116">
        <v>3.8832642522253176</v>
      </c>
    </row>
    <row r="70" spans="1:12" s="110" customFormat="1" ht="12" customHeight="1" x14ac:dyDescent="0.2">
      <c r="A70" s="120"/>
      <c r="B70" s="121" t="s">
        <v>111</v>
      </c>
      <c r="C70" s="113">
        <v>1.0462885491409109</v>
      </c>
      <c r="D70" s="235">
        <v>1238</v>
      </c>
      <c r="E70" s="236">
        <v>1256</v>
      </c>
      <c r="F70" s="236">
        <v>1223</v>
      </c>
      <c r="G70" s="236">
        <v>1159</v>
      </c>
      <c r="H70" s="140">
        <v>1099</v>
      </c>
      <c r="I70" s="115">
        <v>139</v>
      </c>
      <c r="J70" s="116">
        <v>12.64786169244768</v>
      </c>
    </row>
    <row r="71" spans="1:12" s="110" customFormat="1" ht="12" customHeight="1" x14ac:dyDescent="0.2">
      <c r="A71" s="120"/>
      <c r="B71" s="121" t="s">
        <v>112</v>
      </c>
      <c r="C71" s="113">
        <v>0.32284509351520835</v>
      </c>
      <c r="D71" s="235">
        <v>382</v>
      </c>
      <c r="E71" s="236">
        <v>389</v>
      </c>
      <c r="F71" s="236">
        <v>377</v>
      </c>
      <c r="G71" s="236">
        <v>340</v>
      </c>
      <c r="H71" s="140">
        <v>317</v>
      </c>
      <c r="I71" s="115">
        <v>65</v>
      </c>
      <c r="J71" s="116">
        <v>20.504731861198739</v>
      </c>
    </row>
    <row r="72" spans="1:12" s="110" customFormat="1" ht="12" customHeight="1" x14ac:dyDescent="0.2">
      <c r="A72" s="118" t="s">
        <v>113</v>
      </c>
      <c r="B72" s="119" t="s">
        <v>181</v>
      </c>
      <c r="C72" s="113">
        <v>68.676419631010035</v>
      </c>
      <c r="D72" s="235">
        <v>81260</v>
      </c>
      <c r="E72" s="236">
        <v>81760</v>
      </c>
      <c r="F72" s="236">
        <v>82429</v>
      </c>
      <c r="G72" s="236">
        <v>81477</v>
      </c>
      <c r="H72" s="140">
        <v>81257</v>
      </c>
      <c r="I72" s="115">
        <v>3</v>
      </c>
      <c r="J72" s="116">
        <v>3.6919896132025548E-3</v>
      </c>
    </row>
    <row r="73" spans="1:12" s="110" customFormat="1" ht="12" customHeight="1" x14ac:dyDescent="0.2">
      <c r="A73" s="118"/>
      <c r="B73" s="119" t="s">
        <v>182</v>
      </c>
      <c r="C73" s="113">
        <v>31.323580368989969</v>
      </c>
      <c r="D73" s="115">
        <v>37063</v>
      </c>
      <c r="E73" s="114">
        <v>36942</v>
      </c>
      <c r="F73" s="114">
        <v>37037</v>
      </c>
      <c r="G73" s="114">
        <v>36127</v>
      </c>
      <c r="H73" s="140">
        <v>35680</v>
      </c>
      <c r="I73" s="115">
        <v>1383</v>
      </c>
      <c r="J73" s="116">
        <v>3.8761210762331837</v>
      </c>
    </row>
    <row r="74" spans="1:12" s="110" customFormat="1" ht="12" customHeight="1" x14ac:dyDescent="0.2">
      <c r="A74" s="118" t="s">
        <v>113</v>
      </c>
      <c r="B74" s="119" t="s">
        <v>116</v>
      </c>
      <c r="C74" s="113">
        <v>96.617732816105075</v>
      </c>
      <c r="D74" s="115">
        <v>114321</v>
      </c>
      <c r="E74" s="114">
        <v>114660</v>
      </c>
      <c r="F74" s="114">
        <v>115489</v>
      </c>
      <c r="G74" s="114">
        <v>113668</v>
      </c>
      <c r="H74" s="140">
        <v>113237</v>
      </c>
      <c r="I74" s="115">
        <v>1084</v>
      </c>
      <c r="J74" s="116">
        <v>0.95728427987318632</v>
      </c>
    </row>
    <row r="75" spans="1:12" s="110" customFormat="1" ht="12" customHeight="1" x14ac:dyDescent="0.2">
      <c r="A75" s="142"/>
      <c r="B75" s="124" t="s">
        <v>117</v>
      </c>
      <c r="C75" s="125">
        <v>3.3391648284779798</v>
      </c>
      <c r="D75" s="143">
        <v>3951</v>
      </c>
      <c r="E75" s="144">
        <v>3992</v>
      </c>
      <c r="F75" s="144">
        <v>3928</v>
      </c>
      <c r="G75" s="144">
        <v>3886</v>
      </c>
      <c r="H75" s="145">
        <v>3648</v>
      </c>
      <c r="I75" s="143">
        <v>303</v>
      </c>
      <c r="J75" s="146">
        <v>8.3059210526315788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90108</v>
      </c>
      <c r="G11" s="114">
        <v>90255</v>
      </c>
      <c r="H11" s="114">
        <v>91217</v>
      </c>
      <c r="I11" s="114">
        <v>89612</v>
      </c>
      <c r="J11" s="140">
        <v>88873</v>
      </c>
      <c r="K11" s="114">
        <v>1235</v>
      </c>
      <c r="L11" s="116">
        <v>1.3896233951818888</v>
      </c>
    </row>
    <row r="12" spans="1:17" s="110" customFormat="1" ht="24.95" customHeight="1" x14ac:dyDescent="0.2">
      <c r="A12" s="604" t="s">
        <v>185</v>
      </c>
      <c r="B12" s="605"/>
      <c r="C12" s="605"/>
      <c r="D12" s="606"/>
      <c r="E12" s="113">
        <v>50.739113064322815</v>
      </c>
      <c r="F12" s="115">
        <v>45720</v>
      </c>
      <c r="G12" s="114">
        <v>45530</v>
      </c>
      <c r="H12" s="114">
        <v>46355</v>
      </c>
      <c r="I12" s="114">
        <v>45497</v>
      </c>
      <c r="J12" s="140">
        <v>45044</v>
      </c>
      <c r="K12" s="114">
        <v>676</v>
      </c>
      <c r="L12" s="116">
        <v>1.5007548175117662</v>
      </c>
    </row>
    <row r="13" spans="1:17" s="110" customFormat="1" ht="15" customHeight="1" x14ac:dyDescent="0.2">
      <c r="A13" s="120"/>
      <c r="B13" s="612" t="s">
        <v>107</v>
      </c>
      <c r="C13" s="612"/>
      <c r="E13" s="113">
        <v>49.260886935677185</v>
      </c>
      <c r="F13" s="115">
        <v>44388</v>
      </c>
      <c r="G13" s="114">
        <v>44725</v>
      </c>
      <c r="H13" s="114">
        <v>44862</v>
      </c>
      <c r="I13" s="114">
        <v>44115</v>
      </c>
      <c r="J13" s="140">
        <v>43829</v>
      </c>
      <c r="K13" s="114">
        <v>559</v>
      </c>
      <c r="L13" s="116">
        <v>1.2754112573866618</v>
      </c>
    </row>
    <row r="14" spans="1:17" s="110" customFormat="1" ht="24.95" customHeight="1" x14ac:dyDescent="0.2">
      <c r="A14" s="604" t="s">
        <v>186</v>
      </c>
      <c r="B14" s="605"/>
      <c r="C14" s="605"/>
      <c r="D14" s="606"/>
      <c r="E14" s="113">
        <v>7.5931104896346611</v>
      </c>
      <c r="F14" s="115">
        <v>6842</v>
      </c>
      <c r="G14" s="114">
        <v>7028</v>
      </c>
      <c r="H14" s="114">
        <v>7033</v>
      </c>
      <c r="I14" s="114">
        <v>6223</v>
      </c>
      <c r="J14" s="140">
        <v>6367</v>
      </c>
      <c r="K14" s="114">
        <v>475</v>
      </c>
      <c r="L14" s="116">
        <v>7.4603423904507613</v>
      </c>
    </row>
    <row r="15" spans="1:17" s="110" customFormat="1" ht="15" customHeight="1" x14ac:dyDescent="0.2">
      <c r="A15" s="120"/>
      <c r="B15" s="119"/>
      <c r="C15" s="258" t="s">
        <v>106</v>
      </c>
      <c r="E15" s="113">
        <v>59.120140309850918</v>
      </c>
      <c r="F15" s="115">
        <v>4045</v>
      </c>
      <c r="G15" s="114">
        <v>4121</v>
      </c>
      <c r="H15" s="114">
        <v>4213</v>
      </c>
      <c r="I15" s="114">
        <v>3662</v>
      </c>
      <c r="J15" s="140">
        <v>3759</v>
      </c>
      <c r="K15" s="114">
        <v>286</v>
      </c>
      <c r="L15" s="116">
        <v>7.6084064910880551</v>
      </c>
    </row>
    <row r="16" spans="1:17" s="110" customFormat="1" ht="15" customHeight="1" x14ac:dyDescent="0.2">
      <c r="A16" s="120"/>
      <c r="B16" s="119"/>
      <c r="C16" s="258" t="s">
        <v>107</v>
      </c>
      <c r="E16" s="113">
        <v>40.879859690149082</v>
      </c>
      <c r="F16" s="115">
        <v>2797</v>
      </c>
      <c r="G16" s="114">
        <v>2907</v>
      </c>
      <c r="H16" s="114">
        <v>2820</v>
      </c>
      <c r="I16" s="114">
        <v>2561</v>
      </c>
      <c r="J16" s="140">
        <v>2608</v>
      </c>
      <c r="K16" s="114">
        <v>189</v>
      </c>
      <c r="L16" s="116">
        <v>7.2469325153374236</v>
      </c>
    </row>
    <row r="17" spans="1:12" s="110" customFormat="1" ht="15" customHeight="1" x14ac:dyDescent="0.2">
      <c r="A17" s="120"/>
      <c r="B17" s="121" t="s">
        <v>109</v>
      </c>
      <c r="C17" s="258"/>
      <c r="E17" s="113">
        <v>66.666666666666671</v>
      </c>
      <c r="F17" s="115">
        <v>60072</v>
      </c>
      <c r="G17" s="114">
        <v>60171</v>
      </c>
      <c r="H17" s="114">
        <v>61073</v>
      </c>
      <c r="I17" s="114">
        <v>60732</v>
      </c>
      <c r="J17" s="140">
        <v>60258</v>
      </c>
      <c r="K17" s="114">
        <v>-186</v>
      </c>
      <c r="L17" s="116">
        <v>-0.30867270735835906</v>
      </c>
    </row>
    <row r="18" spans="1:12" s="110" customFormat="1" ht="15" customHeight="1" x14ac:dyDescent="0.2">
      <c r="A18" s="120"/>
      <c r="B18" s="119"/>
      <c r="C18" s="258" t="s">
        <v>106</v>
      </c>
      <c r="E18" s="113">
        <v>50.409508589692372</v>
      </c>
      <c r="F18" s="115">
        <v>30282</v>
      </c>
      <c r="G18" s="114">
        <v>30150</v>
      </c>
      <c r="H18" s="114">
        <v>30803</v>
      </c>
      <c r="I18" s="114">
        <v>30711</v>
      </c>
      <c r="J18" s="140">
        <v>30374</v>
      </c>
      <c r="K18" s="114">
        <v>-92</v>
      </c>
      <c r="L18" s="116">
        <v>-0.30289063014420226</v>
      </c>
    </row>
    <row r="19" spans="1:12" s="110" customFormat="1" ht="15" customHeight="1" x14ac:dyDescent="0.2">
      <c r="A19" s="120"/>
      <c r="B19" s="119"/>
      <c r="C19" s="258" t="s">
        <v>107</v>
      </c>
      <c r="E19" s="113">
        <v>49.590491410307628</v>
      </c>
      <c r="F19" s="115">
        <v>29790</v>
      </c>
      <c r="G19" s="114">
        <v>30021</v>
      </c>
      <c r="H19" s="114">
        <v>30270</v>
      </c>
      <c r="I19" s="114">
        <v>30021</v>
      </c>
      <c r="J19" s="140">
        <v>29884</v>
      </c>
      <c r="K19" s="114">
        <v>-94</v>
      </c>
      <c r="L19" s="116">
        <v>-0.3145495917547852</v>
      </c>
    </row>
    <row r="20" spans="1:12" s="110" customFormat="1" ht="15" customHeight="1" x14ac:dyDescent="0.2">
      <c r="A20" s="120"/>
      <c r="B20" s="121" t="s">
        <v>110</v>
      </c>
      <c r="C20" s="258"/>
      <c r="E20" s="113">
        <v>24.69924978914192</v>
      </c>
      <c r="F20" s="115">
        <v>22256</v>
      </c>
      <c r="G20" s="114">
        <v>22096</v>
      </c>
      <c r="H20" s="114">
        <v>22190</v>
      </c>
      <c r="I20" s="114">
        <v>21797</v>
      </c>
      <c r="J20" s="140">
        <v>21419</v>
      </c>
      <c r="K20" s="114">
        <v>837</v>
      </c>
      <c r="L20" s="116">
        <v>3.9077454596386385</v>
      </c>
    </row>
    <row r="21" spans="1:12" s="110" customFormat="1" ht="15" customHeight="1" x14ac:dyDescent="0.2">
      <c r="A21" s="120"/>
      <c r="B21" s="119"/>
      <c r="C21" s="258" t="s">
        <v>106</v>
      </c>
      <c r="E21" s="113">
        <v>48.611610352264556</v>
      </c>
      <c r="F21" s="115">
        <v>10819</v>
      </c>
      <c r="G21" s="114">
        <v>10661</v>
      </c>
      <c r="H21" s="114">
        <v>10770</v>
      </c>
      <c r="I21" s="114">
        <v>10591</v>
      </c>
      <c r="J21" s="140">
        <v>10396</v>
      </c>
      <c r="K21" s="114">
        <v>423</v>
      </c>
      <c r="L21" s="116">
        <v>4.0688726433243554</v>
      </c>
    </row>
    <row r="22" spans="1:12" s="110" customFormat="1" ht="15" customHeight="1" x14ac:dyDescent="0.2">
      <c r="A22" s="120"/>
      <c r="B22" s="119"/>
      <c r="C22" s="258" t="s">
        <v>107</v>
      </c>
      <c r="E22" s="113">
        <v>51.388389647735444</v>
      </c>
      <c r="F22" s="115">
        <v>11437</v>
      </c>
      <c r="G22" s="114">
        <v>11435</v>
      </c>
      <c r="H22" s="114">
        <v>11420</v>
      </c>
      <c r="I22" s="114">
        <v>11206</v>
      </c>
      <c r="J22" s="140">
        <v>11023</v>
      </c>
      <c r="K22" s="114">
        <v>414</v>
      </c>
      <c r="L22" s="116">
        <v>3.7557833620611447</v>
      </c>
    </row>
    <row r="23" spans="1:12" s="110" customFormat="1" ht="15" customHeight="1" x14ac:dyDescent="0.2">
      <c r="A23" s="120"/>
      <c r="B23" s="121" t="s">
        <v>111</v>
      </c>
      <c r="C23" s="258"/>
      <c r="E23" s="113">
        <v>1.0409730545567542</v>
      </c>
      <c r="F23" s="115">
        <v>938</v>
      </c>
      <c r="G23" s="114">
        <v>960</v>
      </c>
      <c r="H23" s="114">
        <v>921</v>
      </c>
      <c r="I23" s="114">
        <v>860</v>
      </c>
      <c r="J23" s="140">
        <v>829</v>
      </c>
      <c r="K23" s="114">
        <v>109</v>
      </c>
      <c r="L23" s="116">
        <v>13.148371531966225</v>
      </c>
    </row>
    <row r="24" spans="1:12" s="110" customFormat="1" ht="15" customHeight="1" x14ac:dyDescent="0.2">
      <c r="A24" s="120"/>
      <c r="B24" s="119"/>
      <c r="C24" s="258" t="s">
        <v>106</v>
      </c>
      <c r="E24" s="113">
        <v>61.194029850746269</v>
      </c>
      <c r="F24" s="115">
        <v>574</v>
      </c>
      <c r="G24" s="114">
        <v>598</v>
      </c>
      <c r="H24" s="114">
        <v>569</v>
      </c>
      <c r="I24" s="114">
        <v>533</v>
      </c>
      <c r="J24" s="140">
        <v>515</v>
      </c>
      <c r="K24" s="114">
        <v>59</v>
      </c>
      <c r="L24" s="116">
        <v>11.456310679611651</v>
      </c>
    </row>
    <row r="25" spans="1:12" s="110" customFormat="1" ht="15" customHeight="1" x14ac:dyDescent="0.2">
      <c r="A25" s="120"/>
      <c r="B25" s="119"/>
      <c r="C25" s="258" t="s">
        <v>107</v>
      </c>
      <c r="E25" s="113">
        <v>38.805970149253731</v>
      </c>
      <c r="F25" s="115">
        <v>364</v>
      </c>
      <c r="G25" s="114">
        <v>362</v>
      </c>
      <c r="H25" s="114">
        <v>352</v>
      </c>
      <c r="I25" s="114">
        <v>327</v>
      </c>
      <c r="J25" s="140">
        <v>314</v>
      </c>
      <c r="K25" s="114">
        <v>50</v>
      </c>
      <c r="L25" s="116">
        <v>15.923566878980891</v>
      </c>
    </row>
    <row r="26" spans="1:12" s="110" customFormat="1" ht="15" customHeight="1" x14ac:dyDescent="0.2">
      <c r="A26" s="120"/>
      <c r="C26" s="121" t="s">
        <v>187</v>
      </c>
      <c r="D26" s="110" t="s">
        <v>188</v>
      </c>
      <c r="E26" s="113">
        <v>0.30851866648910198</v>
      </c>
      <c r="F26" s="115">
        <v>278</v>
      </c>
      <c r="G26" s="114">
        <v>280</v>
      </c>
      <c r="H26" s="114">
        <v>268</v>
      </c>
      <c r="I26" s="114">
        <v>219</v>
      </c>
      <c r="J26" s="140">
        <v>215</v>
      </c>
      <c r="K26" s="114">
        <v>63</v>
      </c>
      <c r="L26" s="116">
        <v>29.302325581395348</v>
      </c>
    </row>
    <row r="27" spans="1:12" s="110" customFormat="1" ht="15" customHeight="1" x14ac:dyDescent="0.2">
      <c r="A27" s="120"/>
      <c r="B27" s="119"/>
      <c r="D27" s="259" t="s">
        <v>106</v>
      </c>
      <c r="E27" s="113">
        <v>54.31654676258993</v>
      </c>
      <c r="F27" s="115">
        <v>151</v>
      </c>
      <c r="G27" s="114">
        <v>156</v>
      </c>
      <c r="H27" s="114">
        <v>145</v>
      </c>
      <c r="I27" s="114">
        <v>117</v>
      </c>
      <c r="J27" s="140">
        <v>114</v>
      </c>
      <c r="K27" s="114">
        <v>37</v>
      </c>
      <c r="L27" s="116">
        <v>32.456140350877192</v>
      </c>
    </row>
    <row r="28" spans="1:12" s="110" customFormat="1" ht="15" customHeight="1" x14ac:dyDescent="0.2">
      <c r="A28" s="120"/>
      <c r="B28" s="119"/>
      <c r="D28" s="259" t="s">
        <v>107</v>
      </c>
      <c r="E28" s="113">
        <v>45.68345323741007</v>
      </c>
      <c r="F28" s="115">
        <v>127</v>
      </c>
      <c r="G28" s="114">
        <v>124</v>
      </c>
      <c r="H28" s="114">
        <v>123</v>
      </c>
      <c r="I28" s="114">
        <v>102</v>
      </c>
      <c r="J28" s="140">
        <v>101</v>
      </c>
      <c r="K28" s="114">
        <v>26</v>
      </c>
      <c r="L28" s="116">
        <v>25.742574257425744</v>
      </c>
    </row>
    <row r="29" spans="1:12" s="110" customFormat="1" ht="24.95" customHeight="1" x14ac:dyDescent="0.2">
      <c r="A29" s="604" t="s">
        <v>189</v>
      </c>
      <c r="B29" s="605"/>
      <c r="C29" s="605"/>
      <c r="D29" s="606"/>
      <c r="E29" s="113">
        <v>94.505482310116747</v>
      </c>
      <c r="F29" s="115">
        <v>85157</v>
      </c>
      <c r="G29" s="114">
        <v>85466</v>
      </c>
      <c r="H29" s="114">
        <v>86460</v>
      </c>
      <c r="I29" s="114">
        <v>85010</v>
      </c>
      <c r="J29" s="140">
        <v>84403</v>
      </c>
      <c r="K29" s="114">
        <v>754</v>
      </c>
      <c r="L29" s="116">
        <v>0.89333317536106538</v>
      </c>
    </row>
    <row r="30" spans="1:12" s="110" customFormat="1" ht="15" customHeight="1" x14ac:dyDescent="0.2">
      <c r="A30" s="120"/>
      <c r="B30" s="119"/>
      <c r="C30" s="258" t="s">
        <v>106</v>
      </c>
      <c r="E30" s="113">
        <v>49.802130183073615</v>
      </c>
      <c r="F30" s="115">
        <v>42410</v>
      </c>
      <c r="G30" s="114">
        <v>42414</v>
      </c>
      <c r="H30" s="114">
        <v>43217</v>
      </c>
      <c r="I30" s="114">
        <v>42445</v>
      </c>
      <c r="J30" s="140">
        <v>42071</v>
      </c>
      <c r="K30" s="114">
        <v>339</v>
      </c>
      <c r="L30" s="116">
        <v>0.80578070404791902</v>
      </c>
    </row>
    <row r="31" spans="1:12" s="110" customFormat="1" ht="15" customHeight="1" x14ac:dyDescent="0.2">
      <c r="A31" s="120"/>
      <c r="B31" s="119"/>
      <c r="C31" s="258" t="s">
        <v>107</v>
      </c>
      <c r="E31" s="113">
        <v>50.197869816926385</v>
      </c>
      <c r="F31" s="115">
        <v>42747</v>
      </c>
      <c r="G31" s="114">
        <v>43052</v>
      </c>
      <c r="H31" s="114">
        <v>43243</v>
      </c>
      <c r="I31" s="114">
        <v>42565</v>
      </c>
      <c r="J31" s="140">
        <v>42332</v>
      </c>
      <c r="K31" s="114">
        <v>415</v>
      </c>
      <c r="L31" s="116">
        <v>0.98034583766417838</v>
      </c>
    </row>
    <row r="32" spans="1:12" s="110" customFormat="1" ht="15" customHeight="1" x14ac:dyDescent="0.2">
      <c r="A32" s="120"/>
      <c r="B32" s="119" t="s">
        <v>117</v>
      </c>
      <c r="C32" s="258"/>
      <c r="E32" s="113">
        <v>5.4112842366937457</v>
      </c>
      <c r="F32" s="115">
        <v>4876</v>
      </c>
      <c r="G32" s="114">
        <v>4708</v>
      </c>
      <c r="H32" s="114">
        <v>4680</v>
      </c>
      <c r="I32" s="114">
        <v>4533</v>
      </c>
      <c r="J32" s="140">
        <v>4403</v>
      </c>
      <c r="K32" s="114">
        <v>473</v>
      </c>
      <c r="L32" s="116">
        <v>10.742675448557801</v>
      </c>
    </row>
    <row r="33" spans="1:12" s="110" customFormat="1" ht="15" customHeight="1" x14ac:dyDescent="0.2">
      <c r="A33" s="120"/>
      <c r="B33" s="119"/>
      <c r="C33" s="258" t="s">
        <v>106</v>
      </c>
      <c r="E33" s="113">
        <v>66.529942575881876</v>
      </c>
      <c r="F33" s="115">
        <v>3244</v>
      </c>
      <c r="G33" s="114">
        <v>3046</v>
      </c>
      <c r="H33" s="114">
        <v>3071</v>
      </c>
      <c r="I33" s="114">
        <v>2995</v>
      </c>
      <c r="J33" s="140">
        <v>2918</v>
      </c>
      <c r="K33" s="114">
        <v>326</v>
      </c>
      <c r="L33" s="116">
        <v>11.172035640849897</v>
      </c>
    </row>
    <row r="34" spans="1:12" s="110" customFormat="1" ht="15" customHeight="1" x14ac:dyDescent="0.2">
      <c r="A34" s="120"/>
      <c r="B34" s="119"/>
      <c r="C34" s="258" t="s">
        <v>107</v>
      </c>
      <c r="E34" s="113">
        <v>33.470057424118131</v>
      </c>
      <c r="F34" s="115">
        <v>1632</v>
      </c>
      <c r="G34" s="114">
        <v>1662</v>
      </c>
      <c r="H34" s="114">
        <v>1609</v>
      </c>
      <c r="I34" s="114">
        <v>1538</v>
      </c>
      <c r="J34" s="140">
        <v>1485</v>
      </c>
      <c r="K34" s="114">
        <v>147</v>
      </c>
      <c r="L34" s="116">
        <v>9.8989898989898997</v>
      </c>
    </row>
    <row r="35" spans="1:12" s="110" customFormat="1" ht="24.95" customHeight="1" x14ac:dyDescent="0.2">
      <c r="A35" s="604" t="s">
        <v>190</v>
      </c>
      <c r="B35" s="605"/>
      <c r="C35" s="605"/>
      <c r="D35" s="606"/>
      <c r="E35" s="113">
        <v>66.377014249567182</v>
      </c>
      <c r="F35" s="115">
        <v>59811</v>
      </c>
      <c r="G35" s="114">
        <v>59923</v>
      </c>
      <c r="H35" s="114">
        <v>60688</v>
      </c>
      <c r="I35" s="114">
        <v>59755</v>
      </c>
      <c r="J35" s="140">
        <v>59460</v>
      </c>
      <c r="K35" s="114">
        <v>351</v>
      </c>
      <c r="L35" s="116">
        <v>0.59031281533804236</v>
      </c>
    </row>
    <row r="36" spans="1:12" s="110" customFormat="1" ht="15" customHeight="1" x14ac:dyDescent="0.2">
      <c r="A36" s="120"/>
      <c r="B36" s="119"/>
      <c r="C36" s="258" t="s">
        <v>106</v>
      </c>
      <c r="E36" s="113">
        <v>64.884385815318254</v>
      </c>
      <c r="F36" s="115">
        <v>38808</v>
      </c>
      <c r="G36" s="114">
        <v>38662</v>
      </c>
      <c r="H36" s="114">
        <v>39403</v>
      </c>
      <c r="I36" s="114">
        <v>38800</v>
      </c>
      <c r="J36" s="140">
        <v>38478</v>
      </c>
      <c r="K36" s="114">
        <v>330</v>
      </c>
      <c r="L36" s="116">
        <v>0.85763293310463118</v>
      </c>
    </row>
    <row r="37" spans="1:12" s="110" customFormat="1" ht="15" customHeight="1" x14ac:dyDescent="0.2">
      <c r="A37" s="120"/>
      <c r="B37" s="119"/>
      <c r="C37" s="258" t="s">
        <v>107</v>
      </c>
      <c r="E37" s="113">
        <v>35.115614184681746</v>
      </c>
      <c r="F37" s="115">
        <v>21003</v>
      </c>
      <c r="G37" s="114">
        <v>21261</v>
      </c>
      <c r="H37" s="114">
        <v>21285</v>
      </c>
      <c r="I37" s="114">
        <v>20955</v>
      </c>
      <c r="J37" s="140">
        <v>20982</v>
      </c>
      <c r="K37" s="114">
        <v>21</v>
      </c>
      <c r="L37" s="116">
        <v>0.10008578781812982</v>
      </c>
    </row>
    <row r="38" spans="1:12" s="110" customFormat="1" ht="15" customHeight="1" x14ac:dyDescent="0.2">
      <c r="A38" s="120"/>
      <c r="B38" s="119" t="s">
        <v>182</v>
      </c>
      <c r="C38" s="258"/>
      <c r="E38" s="113">
        <v>33.622985750432811</v>
      </c>
      <c r="F38" s="115">
        <v>30297</v>
      </c>
      <c r="G38" s="114">
        <v>30332</v>
      </c>
      <c r="H38" s="114">
        <v>30529</v>
      </c>
      <c r="I38" s="114">
        <v>29857</v>
      </c>
      <c r="J38" s="140">
        <v>29413</v>
      </c>
      <c r="K38" s="114">
        <v>884</v>
      </c>
      <c r="L38" s="116">
        <v>3.0054737701016556</v>
      </c>
    </row>
    <row r="39" spans="1:12" s="110" customFormat="1" ht="15" customHeight="1" x14ac:dyDescent="0.2">
      <c r="A39" s="120"/>
      <c r="B39" s="119"/>
      <c r="C39" s="258" t="s">
        <v>106</v>
      </c>
      <c r="E39" s="113">
        <v>22.814140013862758</v>
      </c>
      <c r="F39" s="115">
        <v>6912</v>
      </c>
      <c r="G39" s="114">
        <v>6868</v>
      </c>
      <c r="H39" s="114">
        <v>6952</v>
      </c>
      <c r="I39" s="114">
        <v>6697</v>
      </c>
      <c r="J39" s="140">
        <v>6566</v>
      </c>
      <c r="K39" s="114">
        <v>346</v>
      </c>
      <c r="L39" s="116">
        <v>5.2695705147730738</v>
      </c>
    </row>
    <row r="40" spans="1:12" s="110" customFormat="1" ht="15" customHeight="1" x14ac:dyDescent="0.2">
      <c r="A40" s="120"/>
      <c r="B40" s="119"/>
      <c r="C40" s="258" t="s">
        <v>107</v>
      </c>
      <c r="E40" s="113">
        <v>77.185859986137245</v>
      </c>
      <c r="F40" s="115">
        <v>23385</v>
      </c>
      <c r="G40" s="114">
        <v>23464</v>
      </c>
      <c r="H40" s="114">
        <v>23577</v>
      </c>
      <c r="I40" s="114">
        <v>23160</v>
      </c>
      <c r="J40" s="140">
        <v>22847</v>
      </c>
      <c r="K40" s="114">
        <v>538</v>
      </c>
      <c r="L40" s="116">
        <v>2.3547949402547381</v>
      </c>
    </row>
    <row r="41" spans="1:12" s="110" customFormat="1" ht="24.75" customHeight="1" x14ac:dyDescent="0.2">
      <c r="A41" s="604" t="s">
        <v>519</v>
      </c>
      <c r="B41" s="605"/>
      <c r="C41" s="605"/>
      <c r="D41" s="606"/>
      <c r="E41" s="113">
        <v>3.6445154703244995</v>
      </c>
      <c r="F41" s="115">
        <v>3284</v>
      </c>
      <c r="G41" s="114">
        <v>3537</v>
      </c>
      <c r="H41" s="114">
        <v>3447</v>
      </c>
      <c r="I41" s="114">
        <v>2756</v>
      </c>
      <c r="J41" s="140">
        <v>3035</v>
      </c>
      <c r="K41" s="114">
        <v>249</v>
      </c>
      <c r="L41" s="116">
        <v>8.2042833607907735</v>
      </c>
    </row>
    <row r="42" spans="1:12" s="110" customFormat="1" ht="15" customHeight="1" x14ac:dyDescent="0.2">
      <c r="A42" s="120"/>
      <c r="B42" s="119"/>
      <c r="C42" s="258" t="s">
        <v>106</v>
      </c>
      <c r="E42" s="113">
        <v>58.099878197320344</v>
      </c>
      <c r="F42" s="115">
        <v>1908</v>
      </c>
      <c r="G42" s="114">
        <v>2120</v>
      </c>
      <c r="H42" s="114">
        <v>2127</v>
      </c>
      <c r="I42" s="114">
        <v>1628</v>
      </c>
      <c r="J42" s="140">
        <v>1797</v>
      </c>
      <c r="K42" s="114">
        <v>111</v>
      </c>
      <c r="L42" s="116">
        <v>6.1769616026711187</v>
      </c>
    </row>
    <row r="43" spans="1:12" s="110" customFormat="1" ht="15" customHeight="1" x14ac:dyDescent="0.2">
      <c r="A43" s="123"/>
      <c r="B43" s="124"/>
      <c r="C43" s="260" t="s">
        <v>107</v>
      </c>
      <c r="D43" s="261"/>
      <c r="E43" s="125">
        <v>41.900121802679656</v>
      </c>
      <c r="F43" s="143">
        <v>1376</v>
      </c>
      <c r="G43" s="144">
        <v>1417</v>
      </c>
      <c r="H43" s="144">
        <v>1320</v>
      </c>
      <c r="I43" s="144">
        <v>1128</v>
      </c>
      <c r="J43" s="145">
        <v>1238</v>
      </c>
      <c r="K43" s="144">
        <v>138</v>
      </c>
      <c r="L43" s="146">
        <v>11.147011308562197</v>
      </c>
    </row>
    <row r="44" spans="1:12" s="110" customFormat="1" ht="45.75" customHeight="1" x14ac:dyDescent="0.2">
      <c r="A44" s="604" t="s">
        <v>191</v>
      </c>
      <c r="B44" s="605"/>
      <c r="C44" s="605"/>
      <c r="D44" s="606"/>
      <c r="E44" s="113">
        <v>2.2140098548408575</v>
      </c>
      <c r="F44" s="115">
        <v>1995</v>
      </c>
      <c r="G44" s="114">
        <v>2045</v>
      </c>
      <c r="H44" s="114">
        <v>2061</v>
      </c>
      <c r="I44" s="114">
        <v>2006</v>
      </c>
      <c r="J44" s="140">
        <v>2043</v>
      </c>
      <c r="K44" s="114">
        <v>-48</v>
      </c>
      <c r="L44" s="116">
        <v>-2.3494860499265786</v>
      </c>
    </row>
    <row r="45" spans="1:12" s="110" customFormat="1" ht="15" customHeight="1" x14ac:dyDescent="0.2">
      <c r="A45" s="120"/>
      <c r="B45" s="119"/>
      <c r="C45" s="258" t="s">
        <v>106</v>
      </c>
      <c r="E45" s="113">
        <v>59.94987468671679</v>
      </c>
      <c r="F45" s="115">
        <v>1196</v>
      </c>
      <c r="G45" s="114">
        <v>1222</v>
      </c>
      <c r="H45" s="114">
        <v>1231</v>
      </c>
      <c r="I45" s="114">
        <v>1206</v>
      </c>
      <c r="J45" s="140">
        <v>1237</v>
      </c>
      <c r="K45" s="114">
        <v>-41</v>
      </c>
      <c r="L45" s="116">
        <v>-3.3144704931285367</v>
      </c>
    </row>
    <row r="46" spans="1:12" s="110" customFormat="1" ht="15" customHeight="1" x14ac:dyDescent="0.2">
      <c r="A46" s="123"/>
      <c r="B46" s="124"/>
      <c r="C46" s="260" t="s">
        <v>107</v>
      </c>
      <c r="D46" s="261"/>
      <c r="E46" s="125">
        <v>40.05012531328321</v>
      </c>
      <c r="F46" s="143">
        <v>799</v>
      </c>
      <c r="G46" s="144">
        <v>823</v>
      </c>
      <c r="H46" s="144">
        <v>830</v>
      </c>
      <c r="I46" s="144">
        <v>800</v>
      </c>
      <c r="J46" s="145">
        <v>806</v>
      </c>
      <c r="K46" s="144">
        <v>-7</v>
      </c>
      <c r="L46" s="146">
        <v>-0.86848635235732008</v>
      </c>
    </row>
    <row r="47" spans="1:12" s="110" customFormat="1" ht="39" customHeight="1" x14ac:dyDescent="0.2">
      <c r="A47" s="604" t="s">
        <v>520</v>
      </c>
      <c r="B47" s="607"/>
      <c r="C47" s="607"/>
      <c r="D47" s="608"/>
      <c r="E47" s="113">
        <v>0.20974830203755493</v>
      </c>
      <c r="F47" s="115">
        <v>189</v>
      </c>
      <c r="G47" s="114">
        <v>201</v>
      </c>
      <c r="H47" s="114">
        <v>193</v>
      </c>
      <c r="I47" s="114">
        <v>205</v>
      </c>
      <c r="J47" s="140">
        <v>235</v>
      </c>
      <c r="K47" s="114">
        <v>-46</v>
      </c>
      <c r="L47" s="116">
        <v>-19.574468085106382</v>
      </c>
    </row>
    <row r="48" spans="1:12" s="110" customFormat="1" ht="15" customHeight="1" x14ac:dyDescent="0.2">
      <c r="A48" s="120"/>
      <c r="B48" s="119"/>
      <c r="C48" s="258" t="s">
        <v>106</v>
      </c>
      <c r="E48" s="113">
        <v>40.74074074074074</v>
      </c>
      <c r="F48" s="115">
        <v>77</v>
      </c>
      <c r="G48" s="114">
        <v>84</v>
      </c>
      <c r="H48" s="114">
        <v>80</v>
      </c>
      <c r="I48" s="114">
        <v>83</v>
      </c>
      <c r="J48" s="140">
        <v>100</v>
      </c>
      <c r="K48" s="114">
        <v>-23</v>
      </c>
      <c r="L48" s="116">
        <v>-23</v>
      </c>
    </row>
    <row r="49" spans="1:12" s="110" customFormat="1" ht="15" customHeight="1" x14ac:dyDescent="0.2">
      <c r="A49" s="123"/>
      <c r="B49" s="124"/>
      <c r="C49" s="260" t="s">
        <v>107</v>
      </c>
      <c r="D49" s="261"/>
      <c r="E49" s="125">
        <v>59.25925925925926</v>
      </c>
      <c r="F49" s="143">
        <v>112</v>
      </c>
      <c r="G49" s="144">
        <v>117</v>
      </c>
      <c r="H49" s="144">
        <v>113</v>
      </c>
      <c r="I49" s="144">
        <v>122</v>
      </c>
      <c r="J49" s="145">
        <v>135</v>
      </c>
      <c r="K49" s="144">
        <v>-23</v>
      </c>
      <c r="L49" s="146">
        <v>-17.037037037037038</v>
      </c>
    </row>
    <row r="50" spans="1:12" s="110" customFormat="1" ht="24.95" customHeight="1" x14ac:dyDescent="0.2">
      <c r="A50" s="609" t="s">
        <v>192</v>
      </c>
      <c r="B50" s="610"/>
      <c r="C50" s="610"/>
      <c r="D50" s="611"/>
      <c r="E50" s="262">
        <v>7.8927509211168818</v>
      </c>
      <c r="F50" s="263">
        <v>7112</v>
      </c>
      <c r="G50" s="264">
        <v>7375</v>
      </c>
      <c r="H50" s="264">
        <v>7425</v>
      </c>
      <c r="I50" s="264">
        <v>6703</v>
      </c>
      <c r="J50" s="265">
        <v>6730</v>
      </c>
      <c r="K50" s="263">
        <v>382</v>
      </c>
      <c r="L50" s="266">
        <v>5.6760772659732543</v>
      </c>
    </row>
    <row r="51" spans="1:12" s="110" customFormat="1" ht="15" customHeight="1" x14ac:dyDescent="0.2">
      <c r="A51" s="120"/>
      <c r="B51" s="119"/>
      <c r="C51" s="258" t="s">
        <v>106</v>
      </c>
      <c r="E51" s="113">
        <v>59.153543307086615</v>
      </c>
      <c r="F51" s="115">
        <v>4207</v>
      </c>
      <c r="G51" s="114">
        <v>4325</v>
      </c>
      <c r="H51" s="114">
        <v>4484</v>
      </c>
      <c r="I51" s="114">
        <v>4007</v>
      </c>
      <c r="J51" s="140">
        <v>4005</v>
      </c>
      <c r="K51" s="114">
        <v>202</v>
      </c>
      <c r="L51" s="116">
        <v>5.0436953807740323</v>
      </c>
    </row>
    <row r="52" spans="1:12" s="110" customFormat="1" ht="15" customHeight="1" x14ac:dyDescent="0.2">
      <c r="A52" s="120"/>
      <c r="B52" s="119"/>
      <c r="C52" s="258" t="s">
        <v>107</v>
      </c>
      <c r="E52" s="113">
        <v>40.846456692913385</v>
      </c>
      <c r="F52" s="115">
        <v>2905</v>
      </c>
      <c r="G52" s="114">
        <v>3050</v>
      </c>
      <c r="H52" s="114">
        <v>2941</v>
      </c>
      <c r="I52" s="114">
        <v>2696</v>
      </c>
      <c r="J52" s="140">
        <v>2725</v>
      </c>
      <c r="K52" s="114">
        <v>180</v>
      </c>
      <c r="L52" s="116">
        <v>6.6055045871559637</v>
      </c>
    </row>
    <row r="53" spans="1:12" s="110" customFormat="1" ht="15" customHeight="1" x14ac:dyDescent="0.2">
      <c r="A53" s="120"/>
      <c r="B53" s="119"/>
      <c r="C53" s="258" t="s">
        <v>187</v>
      </c>
      <c r="D53" s="110" t="s">
        <v>193</v>
      </c>
      <c r="E53" s="113">
        <v>33.28177727784027</v>
      </c>
      <c r="F53" s="115">
        <v>2367</v>
      </c>
      <c r="G53" s="114">
        <v>2636</v>
      </c>
      <c r="H53" s="114">
        <v>2577</v>
      </c>
      <c r="I53" s="114">
        <v>1950</v>
      </c>
      <c r="J53" s="140">
        <v>2151</v>
      </c>
      <c r="K53" s="114">
        <v>216</v>
      </c>
      <c r="L53" s="116">
        <v>10.0418410041841</v>
      </c>
    </row>
    <row r="54" spans="1:12" s="110" customFormat="1" ht="15" customHeight="1" x14ac:dyDescent="0.2">
      <c r="A54" s="120"/>
      <c r="B54" s="119"/>
      <c r="D54" s="267" t="s">
        <v>194</v>
      </c>
      <c r="E54" s="113">
        <v>59.991550485847064</v>
      </c>
      <c r="F54" s="115">
        <v>1420</v>
      </c>
      <c r="G54" s="114">
        <v>1605</v>
      </c>
      <c r="H54" s="114">
        <v>1638</v>
      </c>
      <c r="I54" s="114">
        <v>1217</v>
      </c>
      <c r="J54" s="140">
        <v>1324</v>
      </c>
      <c r="K54" s="114">
        <v>96</v>
      </c>
      <c r="L54" s="116">
        <v>7.2507552870090635</v>
      </c>
    </row>
    <row r="55" spans="1:12" s="110" customFormat="1" ht="15" customHeight="1" x14ac:dyDescent="0.2">
      <c r="A55" s="120"/>
      <c r="B55" s="119"/>
      <c r="D55" s="267" t="s">
        <v>195</v>
      </c>
      <c r="E55" s="113">
        <v>40.008449514152936</v>
      </c>
      <c r="F55" s="115">
        <v>947</v>
      </c>
      <c r="G55" s="114">
        <v>1031</v>
      </c>
      <c r="H55" s="114">
        <v>939</v>
      </c>
      <c r="I55" s="114">
        <v>733</v>
      </c>
      <c r="J55" s="140">
        <v>827</v>
      </c>
      <c r="K55" s="114">
        <v>120</v>
      </c>
      <c r="L55" s="116">
        <v>14.510278113663846</v>
      </c>
    </row>
    <row r="56" spans="1:12" s="110" customFormat="1" ht="15" customHeight="1" x14ac:dyDescent="0.2">
      <c r="A56" s="120"/>
      <c r="B56" s="119" t="s">
        <v>196</v>
      </c>
      <c r="C56" s="258"/>
      <c r="E56" s="113">
        <v>70.994806232520972</v>
      </c>
      <c r="F56" s="115">
        <v>63972</v>
      </c>
      <c r="G56" s="114">
        <v>63790</v>
      </c>
      <c r="H56" s="114">
        <v>64604</v>
      </c>
      <c r="I56" s="114">
        <v>64014</v>
      </c>
      <c r="J56" s="140">
        <v>63377</v>
      </c>
      <c r="K56" s="114">
        <v>595</v>
      </c>
      <c r="L56" s="116">
        <v>0.93882638812187391</v>
      </c>
    </row>
    <row r="57" spans="1:12" s="110" customFormat="1" ht="15" customHeight="1" x14ac:dyDescent="0.2">
      <c r="A57" s="120"/>
      <c r="B57" s="119"/>
      <c r="C57" s="258" t="s">
        <v>106</v>
      </c>
      <c r="E57" s="113">
        <v>49.813981116738574</v>
      </c>
      <c r="F57" s="115">
        <v>31867</v>
      </c>
      <c r="G57" s="114">
        <v>31589</v>
      </c>
      <c r="H57" s="114">
        <v>32172</v>
      </c>
      <c r="I57" s="114">
        <v>31961</v>
      </c>
      <c r="J57" s="140">
        <v>31555</v>
      </c>
      <c r="K57" s="114">
        <v>312</v>
      </c>
      <c r="L57" s="116">
        <v>0.98874980193313267</v>
      </c>
    </row>
    <row r="58" spans="1:12" s="110" customFormat="1" ht="15" customHeight="1" x14ac:dyDescent="0.2">
      <c r="A58" s="120"/>
      <c r="B58" s="119"/>
      <c r="C58" s="258" t="s">
        <v>107</v>
      </c>
      <c r="E58" s="113">
        <v>50.186018883261426</v>
      </c>
      <c r="F58" s="115">
        <v>32105</v>
      </c>
      <c r="G58" s="114">
        <v>32201</v>
      </c>
      <c r="H58" s="114">
        <v>32432</v>
      </c>
      <c r="I58" s="114">
        <v>32053</v>
      </c>
      <c r="J58" s="140">
        <v>31822</v>
      </c>
      <c r="K58" s="114">
        <v>283</v>
      </c>
      <c r="L58" s="116">
        <v>0.88932185280623466</v>
      </c>
    </row>
    <row r="59" spans="1:12" s="110" customFormat="1" ht="15" customHeight="1" x14ac:dyDescent="0.2">
      <c r="A59" s="120"/>
      <c r="B59" s="119"/>
      <c r="C59" s="258" t="s">
        <v>105</v>
      </c>
      <c r="D59" s="110" t="s">
        <v>197</v>
      </c>
      <c r="E59" s="113">
        <v>91.511911461264305</v>
      </c>
      <c r="F59" s="115">
        <v>58542</v>
      </c>
      <c r="G59" s="114">
        <v>58379</v>
      </c>
      <c r="H59" s="114">
        <v>59148</v>
      </c>
      <c r="I59" s="114">
        <v>58591</v>
      </c>
      <c r="J59" s="140">
        <v>58026</v>
      </c>
      <c r="K59" s="114">
        <v>516</v>
      </c>
      <c r="L59" s="116">
        <v>0.88925654017164724</v>
      </c>
    </row>
    <row r="60" spans="1:12" s="110" customFormat="1" ht="15" customHeight="1" x14ac:dyDescent="0.2">
      <c r="A60" s="120"/>
      <c r="B60" s="119"/>
      <c r="C60" s="258"/>
      <c r="D60" s="267" t="s">
        <v>198</v>
      </c>
      <c r="E60" s="113">
        <v>50.237436370469062</v>
      </c>
      <c r="F60" s="115">
        <v>29410</v>
      </c>
      <c r="G60" s="114">
        <v>29137</v>
      </c>
      <c r="H60" s="114">
        <v>29691</v>
      </c>
      <c r="I60" s="114">
        <v>29480</v>
      </c>
      <c r="J60" s="140">
        <v>29113</v>
      </c>
      <c r="K60" s="114">
        <v>297</v>
      </c>
      <c r="L60" s="116">
        <v>1.0201628138632226</v>
      </c>
    </row>
    <row r="61" spans="1:12" s="110" customFormat="1" ht="15" customHeight="1" x14ac:dyDescent="0.2">
      <c r="A61" s="120"/>
      <c r="B61" s="119"/>
      <c r="C61" s="258"/>
      <c r="D61" s="267" t="s">
        <v>199</v>
      </c>
      <c r="E61" s="113">
        <v>49.762563629530938</v>
      </c>
      <c r="F61" s="115">
        <v>29132</v>
      </c>
      <c r="G61" s="114">
        <v>29242</v>
      </c>
      <c r="H61" s="114">
        <v>29457</v>
      </c>
      <c r="I61" s="114">
        <v>29111</v>
      </c>
      <c r="J61" s="140">
        <v>28913</v>
      </c>
      <c r="K61" s="114">
        <v>219</v>
      </c>
      <c r="L61" s="116">
        <v>0.75744474803721507</v>
      </c>
    </row>
    <row r="62" spans="1:12" s="110" customFormat="1" ht="15" customHeight="1" x14ac:dyDescent="0.2">
      <c r="A62" s="120"/>
      <c r="B62" s="119"/>
      <c r="C62" s="258"/>
      <c r="D62" s="258" t="s">
        <v>200</v>
      </c>
      <c r="E62" s="113">
        <v>8.4880885387356972</v>
      </c>
      <c r="F62" s="115">
        <v>5430</v>
      </c>
      <c r="G62" s="114">
        <v>5411</v>
      </c>
      <c r="H62" s="114">
        <v>5456</v>
      </c>
      <c r="I62" s="114">
        <v>5423</v>
      </c>
      <c r="J62" s="140">
        <v>5351</v>
      </c>
      <c r="K62" s="114">
        <v>79</v>
      </c>
      <c r="L62" s="116">
        <v>1.476359558960942</v>
      </c>
    </row>
    <row r="63" spans="1:12" s="110" customFormat="1" ht="15" customHeight="1" x14ac:dyDescent="0.2">
      <c r="A63" s="120"/>
      <c r="B63" s="119"/>
      <c r="C63" s="258"/>
      <c r="D63" s="267" t="s">
        <v>198</v>
      </c>
      <c r="E63" s="113">
        <v>45.248618784530386</v>
      </c>
      <c r="F63" s="115">
        <v>2457</v>
      </c>
      <c r="G63" s="114">
        <v>2452</v>
      </c>
      <c r="H63" s="114">
        <v>2481</v>
      </c>
      <c r="I63" s="114">
        <v>2481</v>
      </c>
      <c r="J63" s="140">
        <v>2442</v>
      </c>
      <c r="K63" s="114">
        <v>15</v>
      </c>
      <c r="L63" s="116">
        <v>0.61425061425061422</v>
      </c>
    </row>
    <row r="64" spans="1:12" s="110" customFormat="1" ht="15" customHeight="1" x14ac:dyDescent="0.2">
      <c r="A64" s="120"/>
      <c r="B64" s="119"/>
      <c r="C64" s="258"/>
      <c r="D64" s="267" t="s">
        <v>199</v>
      </c>
      <c r="E64" s="113">
        <v>54.751381215469614</v>
      </c>
      <c r="F64" s="115">
        <v>2973</v>
      </c>
      <c r="G64" s="114">
        <v>2959</v>
      </c>
      <c r="H64" s="114">
        <v>2975</v>
      </c>
      <c r="I64" s="114">
        <v>2942</v>
      </c>
      <c r="J64" s="140">
        <v>2909</v>
      </c>
      <c r="K64" s="114">
        <v>64</v>
      </c>
      <c r="L64" s="116">
        <v>2.2000687521485047</v>
      </c>
    </row>
    <row r="65" spans="1:12" s="110" customFormat="1" ht="15" customHeight="1" x14ac:dyDescent="0.2">
      <c r="A65" s="120"/>
      <c r="B65" s="119" t="s">
        <v>201</v>
      </c>
      <c r="C65" s="258"/>
      <c r="E65" s="113">
        <v>11.158831624273095</v>
      </c>
      <c r="F65" s="115">
        <v>10055</v>
      </c>
      <c r="G65" s="114">
        <v>10061</v>
      </c>
      <c r="H65" s="114">
        <v>10020</v>
      </c>
      <c r="I65" s="114">
        <v>9825</v>
      </c>
      <c r="J65" s="140">
        <v>9702</v>
      </c>
      <c r="K65" s="114">
        <v>353</v>
      </c>
      <c r="L65" s="116">
        <v>3.6384250669964957</v>
      </c>
    </row>
    <row r="66" spans="1:12" s="110" customFormat="1" ht="15" customHeight="1" x14ac:dyDescent="0.2">
      <c r="A66" s="120"/>
      <c r="B66" s="119"/>
      <c r="C66" s="258" t="s">
        <v>106</v>
      </c>
      <c r="E66" s="113">
        <v>44.296369965191445</v>
      </c>
      <c r="F66" s="115">
        <v>4454</v>
      </c>
      <c r="G66" s="114">
        <v>4448</v>
      </c>
      <c r="H66" s="114">
        <v>4446</v>
      </c>
      <c r="I66" s="114">
        <v>4361</v>
      </c>
      <c r="J66" s="140">
        <v>4314</v>
      </c>
      <c r="K66" s="114">
        <v>140</v>
      </c>
      <c r="L66" s="116">
        <v>3.2452480296708393</v>
      </c>
    </row>
    <row r="67" spans="1:12" s="110" customFormat="1" ht="15" customHeight="1" x14ac:dyDescent="0.2">
      <c r="A67" s="120"/>
      <c r="B67" s="119"/>
      <c r="C67" s="258" t="s">
        <v>107</v>
      </c>
      <c r="E67" s="113">
        <v>55.703630034808555</v>
      </c>
      <c r="F67" s="115">
        <v>5601</v>
      </c>
      <c r="G67" s="114">
        <v>5613</v>
      </c>
      <c r="H67" s="114">
        <v>5574</v>
      </c>
      <c r="I67" s="114">
        <v>5464</v>
      </c>
      <c r="J67" s="140">
        <v>5388</v>
      </c>
      <c r="K67" s="114">
        <v>213</v>
      </c>
      <c r="L67" s="116">
        <v>3.953229398663697</v>
      </c>
    </row>
    <row r="68" spans="1:12" s="110" customFormat="1" ht="15" customHeight="1" x14ac:dyDescent="0.2">
      <c r="A68" s="120"/>
      <c r="B68" s="119"/>
      <c r="C68" s="258" t="s">
        <v>105</v>
      </c>
      <c r="D68" s="110" t="s">
        <v>202</v>
      </c>
      <c r="E68" s="113">
        <v>15.693684733963202</v>
      </c>
      <c r="F68" s="115">
        <v>1578</v>
      </c>
      <c r="G68" s="114">
        <v>1547</v>
      </c>
      <c r="H68" s="114">
        <v>1532</v>
      </c>
      <c r="I68" s="114">
        <v>1469</v>
      </c>
      <c r="J68" s="140">
        <v>1408</v>
      </c>
      <c r="K68" s="114">
        <v>170</v>
      </c>
      <c r="L68" s="116">
        <v>12.073863636363637</v>
      </c>
    </row>
    <row r="69" spans="1:12" s="110" customFormat="1" ht="15" customHeight="1" x14ac:dyDescent="0.2">
      <c r="A69" s="120"/>
      <c r="B69" s="119"/>
      <c r="C69" s="258"/>
      <c r="D69" s="267" t="s">
        <v>198</v>
      </c>
      <c r="E69" s="113">
        <v>45.690747782002532</v>
      </c>
      <c r="F69" s="115">
        <v>721</v>
      </c>
      <c r="G69" s="114">
        <v>696</v>
      </c>
      <c r="H69" s="114">
        <v>695</v>
      </c>
      <c r="I69" s="114">
        <v>653</v>
      </c>
      <c r="J69" s="140">
        <v>631</v>
      </c>
      <c r="K69" s="114">
        <v>90</v>
      </c>
      <c r="L69" s="116">
        <v>14.263074484944532</v>
      </c>
    </row>
    <row r="70" spans="1:12" s="110" customFormat="1" ht="15" customHeight="1" x14ac:dyDescent="0.2">
      <c r="A70" s="120"/>
      <c r="B70" s="119"/>
      <c r="C70" s="258"/>
      <c r="D70" s="267" t="s">
        <v>199</v>
      </c>
      <c r="E70" s="113">
        <v>54.309252217997468</v>
      </c>
      <c r="F70" s="115">
        <v>857</v>
      </c>
      <c r="G70" s="114">
        <v>851</v>
      </c>
      <c r="H70" s="114">
        <v>837</v>
      </c>
      <c r="I70" s="114">
        <v>816</v>
      </c>
      <c r="J70" s="140">
        <v>777</v>
      </c>
      <c r="K70" s="114">
        <v>80</v>
      </c>
      <c r="L70" s="116">
        <v>10.296010296010296</v>
      </c>
    </row>
    <row r="71" spans="1:12" s="110" customFormat="1" ht="15" customHeight="1" x14ac:dyDescent="0.2">
      <c r="A71" s="120"/>
      <c r="B71" s="119"/>
      <c r="C71" s="258"/>
      <c r="D71" s="110" t="s">
        <v>203</v>
      </c>
      <c r="E71" s="113">
        <v>78.677274987568367</v>
      </c>
      <c r="F71" s="115">
        <v>7911</v>
      </c>
      <c r="G71" s="114">
        <v>7959</v>
      </c>
      <c r="H71" s="114">
        <v>7940</v>
      </c>
      <c r="I71" s="114">
        <v>7821</v>
      </c>
      <c r="J71" s="140">
        <v>7765</v>
      </c>
      <c r="K71" s="114">
        <v>146</v>
      </c>
      <c r="L71" s="116">
        <v>1.880231809401159</v>
      </c>
    </row>
    <row r="72" spans="1:12" s="110" customFormat="1" ht="15" customHeight="1" x14ac:dyDescent="0.2">
      <c r="A72" s="120"/>
      <c r="B72" s="119"/>
      <c r="C72" s="258"/>
      <c r="D72" s="267" t="s">
        <v>198</v>
      </c>
      <c r="E72" s="113">
        <v>43.18038174693465</v>
      </c>
      <c r="F72" s="115">
        <v>3416</v>
      </c>
      <c r="G72" s="114">
        <v>3443</v>
      </c>
      <c r="H72" s="114">
        <v>3439</v>
      </c>
      <c r="I72" s="114">
        <v>3404</v>
      </c>
      <c r="J72" s="140">
        <v>3386</v>
      </c>
      <c r="K72" s="114">
        <v>30</v>
      </c>
      <c r="L72" s="116">
        <v>0.88600118133490846</v>
      </c>
    </row>
    <row r="73" spans="1:12" s="110" customFormat="1" ht="15" customHeight="1" x14ac:dyDescent="0.2">
      <c r="A73" s="120"/>
      <c r="B73" s="119"/>
      <c r="C73" s="258"/>
      <c r="D73" s="267" t="s">
        <v>199</v>
      </c>
      <c r="E73" s="113">
        <v>56.81961825306535</v>
      </c>
      <c r="F73" s="115">
        <v>4495</v>
      </c>
      <c r="G73" s="114">
        <v>4516</v>
      </c>
      <c r="H73" s="114">
        <v>4501</v>
      </c>
      <c r="I73" s="114">
        <v>4417</v>
      </c>
      <c r="J73" s="140">
        <v>4379</v>
      </c>
      <c r="K73" s="114">
        <v>116</v>
      </c>
      <c r="L73" s="116">
        <v>2.6490066225165565</v>
      </c>
    </row>
    <row r="74" spans="1:12" s="110" customFormat="1" ht="15" customHeight="1" x14ac:dyDescent="0.2">
      <c r="A74" s="120"/>
      <c r="B74" s="119"/>
      <c r="C74" s="258"/>
      <c r="D74" s="110" t="s">
        <v>204</v>
      </c>
      <c r="E74" s="113">
        <v>5.6290402784684233</v>
      </c>
      <c r="F74" s="115">
        <v>566</v>
      </c>
      <c r="G74" s="114">
        <v>555</v>
      </c>
      <c r="H74" s="114">
        <v>548</v>
      </c>
      <c r="I74" s="114">
        <v>535</v>
      </c>
      <c r="J74" s="140">
        <v>529</v>
      </c>
      <c r="K74" s="114">
        <v>37</v>
      </c>
      <c r="L74" s="116">
        <v>6.9943289224952743</v>
      </c>
    </row>
    <row r="75" spans="1:12" s="110" customFormat="1" ht="15" customHeight="1" x14ac:dyDescent="0.2">
      <c r="A75" s="120"/>
      <c r="B75" s="119"/>
      <c r="C75" s="258"/>
      <c r="D75" s="267" t="s">
        <v>198</v>
      </c>
      <c r="E75" s="113">
        <v>56.007067137809187</v>
      </c>
      <c r="F75" s="115">
        <v>317</v>
      </c>
      <c r="G75" s="114">
        <v>309</v>
      </c>
      <c r="H75" s="114">
        <v>312</v>
      </c>
      <c r="I75" s="114">
        <v>304</v>
      </c>
      <c r="J75" s="140">
        <v>297</v>
      </c>
      <c r="K75" s="114">
        <v>20</v>
      </c>
      <c r="L75" s="116">
        <v>6.7340067340067344</v>
      </c>
    </row>
    <row r="76" spans="1:12" s="110" customFormat="1" ht="15" customHeight="1" x14ac:dyDescent="0.2">
      <c r="A76" s="120"/>
      <c r="B76" s="119"/>
      <c r="C76" s="258"/>
      <c r="D76" s="267" t="s">
        <v>199</v>
      </c>
      <c r="E76" s="113">
        <v>43.992932862190813</v>
      </c>
      <c r="F76" s="115">
        <v>249</v>
      </c>
      <c r="G76" s="114">
        <v>246</v>
      </c>
      <c r="H76" s="114">
        <v>236</v>
      </c>
      <c r="I76" s="114">
        <v>231</v>
      </c>
      <c r="J76" s="140">
        <v>232</v>
      </c>
      <c r="K76" s="114">
        <v>17</v>
      </c>
      <c r="L76" s="116">
        <v>7.3275862068965516</v>
      </c>
    </row>
    <row r="77" spans="1:12" s="110" customFormat="1" ht="15" customHeight="1" x14ac:dyDescent="0.2">
      <c r="A77" s="534"/>
      <c r="B77" s="119" t="s">
        <v>205</v>
      </c>
      <c r="C77" s="268"/>
      <c r="D77" s="182"/>
      <c r="E77" s="113">
        <v>9.953611222089048</v>
      </c>
      <c r="F77" s="115">
        <v>8969</v>
      </c>
      <c r="G77" s="114">
        <v>9029</v>
      </c>
      <c r="H77" s="114">
        <v>9168</v>
      </c>
      <c r="I77" s="114">
        <v>9070</v>
      </c>
      <c r="J77" s="140">
        <v>9064</v>
      </c>
      <c r="K77" s="114">
        <v>-95</v>
      </c>
      <c r="L77" s="116">
        <v>-1.0481023830538394</v>
      </c>
    </row>
    <row r="78" spans="1:12" s="110" customFormat="1" ht="15" customHeight="1" x14ac:dyDescent="0.2">
      <c r="A78" s="120"/>
      <c r="B78" s="119"/>
      <c r="C78" s="268" t="s">
        <v>106</v>
      </c>
      <c r="D78" s="182"/>
      <c r="E78" s="113">
        <v>57.888281859739102</v>
      </c>
      <c r="F78" s="115">
        <v>5192</v>
      </c>
      <c r="G78" s="114">
        <v>5168</v>
      </c>
      <c r="H78" s="114">
        <v>5253</v>
      </c>
      <c r="I78" s="114">
        <v>5168</v>
      </c>
      <c r="J78" s="140">
        <v>5170</v>
      </c>
      <c r="K78" s="114">
        <v>22</v>
      </c>
      <c r="L78" s="116">
        <v>0.42553191489361702</v>
      </c>
    </row>
    <row r="79" spans="1:12" s="110" customFormat="1" ht="15" customHeight="1" x14ac:dyDescent="0.2">
      <c r="A79" s="123"/>
      <c r="B79" s="124"/>
      <c r="C79" s="260" t="s">
        <v>107</v>
      </c>
      <c r="D79" s="261"/>
      <c r="E79" s="125">
        <v>42.111718140260898</v>
      </c>
      <c r="F79" s="143">
        <v>3777</v>
      </c>
      <c r="G79" s="144">
        <v>3861</v>
      </c>
      <c r="H79" s="144">
        <v>3915</v>
      </c>
      <c r="I79" s="144">
        <v>3902</v>
      </c>
      <c r="J79" s="145">
        <v>3894</v>
      </c>
      <c r="K79" s="144">
        <v>-117</v>
      </c>
      <c r="L79" s="146">
        <v>-3.00462249614792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90108</v>
      </c>
      <c r="E11" s="114">
        <v>90255</v>
      </c>
      <c r="F11" s="114">
        <v>91217</v>
      </c>
      <c r="G11" s="114">
        <v>89612</v>
      </c>
      <c r="H11" s="140">
        <v>88873</v>
      </c>
      <c r="I11" s="115">
        <v>1235</v>
      </c>
      <c r="J11" s="116">
        <v>1.3896233951818888</v>
      </c>
    </row>
    <row r="12" spans="1:15" s="110" customFormat="1" ht="24.95" customHeight="1" x14ac:dyDescent="0.2">
      <c r="A12" s="193" t="s">
        <v>132</v>
      </c>
      <c r="B12" s="194" t="s">
        <v>133</v>
      </c>
      <c r="C12" s="113">
        <v>2.7633506458915966</v>
      </c>
      <c r="D12" s="115">
        <v>2490</v>
      </c>
      <c r="E12" s="114">
        <v>2522</v>
      </c>
      <c r="F12" s="114">
        <v>2728</v>
      </c>
      <c r="G12" s="114">
        <v>2695</v>
      </c>
      <c r="H12" s="140">
        <v>2568</v>
      </c>
      <c r="I12" s="115">
        <v>-78</v>
      </c>
      <c r="J12" s="116">
        <v>-3.0373831775700935</v>
      </c>
    </row>
    <row r="13" spans="1:15" s="110" customFormat="1" ht="24.95" customHeight="1" x14ac:dyDescent="0.2">
      <c r="A13" s="193" t="s">
        <v>134</v>
      </c>
      <c r="B13" s="199" t="s">
        <v>214</v>
      </c>
      <c r="C13" s="113">
        <v>2.8465840990811029</v>
      </c>
      <c r="D13" s="115">
        <v>2565</v>
      </c>
      <c r="E13" s="114">
        <v>2505</v>
      </c>
      <c r="F13" s="114">
        <v>2499</v>
      </c>
      <c r="G13" s="114">
        <v>2440</v>
      </c>
      <c r="H13" s="140">
        <v>2426</v>
      </c>
      <c r="I13" s="115">
        <v>139</v>
      </c>
      <c r="J13" s="116">
        <v>5.7295960428689199</v>
      </c>
    </row>
    <row r="14" spans="1:15" s="287" customFormat="1" ht="24" customHeight="1" x14ac:dyDescent="0.2">
      <c r="A14" s="193" t="s">
        <v>215</v>
      </c>
      <c r="B14" s="199" t="s">
        <v>137</v>
      </c>
      <c r="C14" s="113">
        <v>12.892307009366538</v>
      </c>
      <c r="D14" s="115">
        <v>11617</v>
      </c>
      <c r="E14" s="114">
        <v>11544</v>
      </c>
      <c r="F14" s="114">
        <v>11741</v>
      </c>
      <c r="G14" s="114">
        <v>11669</v>
      </c>
      <c r="H14" s="140">
        <v>11677</v>
      </c>
      <c r="I14" s="115">
        <v>-60</v>
      </c>
      <c r="J14" s="116">
        <v>-0.51383060717650086</v>
      </c>
      <c r="K14" s="110"/>
      <c r="L14" s="110"/>
      <c r="M14" s="110"/>
      <c r="N14" s="110"/>
      <c r="O14" s="110"/>
    </row>
    <row r="15" spans="1:15" s="110" customFormat="1" ht="24.75" customHeight="1" x14ac:dyDescent="0.2">
      <c r="A15" s="193" t="s">
        <v>216</v>
      </c>
      <c r="B15" s="199" t="s">
        <v>217</v>
      </c>
      <c r="C15" s="113">
        <v>2.823278732188041</v>
      </c>
      <c r="D15" s="115">
        <v>2544</v>
      </c>
      <c r="E15" s="114">
        <v>2458</v>
      </c>
      <c r="F15" s="114">
        <v>2478</v>
      </c>
      <c r="G15" s="114">
        <v>2544</v>
      </c>
      <c r="H15" s="140">
        <v>2593</v>
      </c>
      <c r="I15" s="115">
        <v>-49</v>
      </c>
      <c r="J15" s="116">
        <v>-1.8897030466640956</v>
      </c>
    </row>
    <row r="16" spans="1:15" s="287" customFormat="1" ht="24.95" customHeight="1" x14ac:dyDescent="0.2">
      <c r="A16" s="193" t="s">
        <v>218</v>
      </c>
      <c r="B16" s="199" t="s">
        <v>141</v>
      </c>
      <c r="C16" s="113">
        <v>5.7142540063035465</v>
      </c>
      <c r="D16" s="115">
        <v>5149</v>
      </c>
      <c r="E16" s="114">
        <v>5163</v>
      </c>
      <c r="F16" s="114">
        <v>5327</v>
      </c>
      <c r="G16" s="114">
        <v>5300</v>
      </c>
      <c r="H16" s="140">
        <v>5344</v>
      </c>
      <c r="I16" s="115">
        <v>-195</v>
      </c>
      <c r="J16" s="116">
        <v>-3.6489520958083834</v>
      </c>
      <c r="K16" s="110"/>
      <c r="L16" s="110"/>
      <c r="M16" s="110"/>
      <c r="N16" s="110"/>
      <c r="O16" s="110"/>
    </row>
    <row r="17" spans="1:15" s="110" customFormat="1" ht="24.95" customHeight="1" x14ac:dyDescent="0.2">
      <c r="A17" s="193" t="s">
        <v>219</v>
      </c>
      <c r="B17" s="199" t="s">
        <v>220</v>
      </c>
      <c r="C17" s="113">
        <v>4.3547742708749499</v>
      </c>
      <c r="D17" s="115">
        <v>3924</v>
      </c>
      <c r="E17" s="114">
        <v>3923</v>
      </c>
      <c r="F17" s="114">
        <v>3936</v>
      </c>
      <c r="G17" s="114">
        <v>3825</v>
      </c>
      <c r="H17" s="140">
        <v>3740</v>
      </c>
      <c r="I17" s="115">
        <v>184</v>
      </c>
      <c r="J17" s="116">
        <v>4.9197860962566846</v>
      </c>
    </row>
    <row r="18" spans="1:15" s="287" customFormat="1" ht="24.95" customHeight="1" x14ac:dyDescent="0.2">
      <c r="A18" s="201" t="s">
        <v>144</v>
      </c>
      <c r="B18" s="202" t="s">
        <v>145</v>
      </c>
      <c r="C18" s="113">
        <v>8.1757446619612022</v>
      </c>
      <c r="D18" s="115">
        <v>7367</v>
      </c>
      <c r="E18" s="114">
        <v>7355</v>
      </c>
      <c r="F18" s="114">
        <v>7693</v>
      </c>
      <c r="G18" s="114">
        <v>7538</v>
      </c>
      <c r="H18" s="140">
        <v>7413</v>
      </c>
      <c r="I18" s="115">
        <v>-46</v>
      </c>
      <c r="J18" s="116">
        <v>-0.62053149871846758</v>
      </c>
      <c r="K18" s="110"/>
      <c r="L18" s="110"/>
      <c r="M18" s="110"/>
      <c r="N18" s="110"/>
      <c r="O18" s="110"/>
    </row>
    <row r="19" spans="1:15" s="110" customFormat="1" ht="24.95" customHeight="1" x14ac:dyDescent="0.2">
      <c r="A19" s="193" t="s">
        <v>146</v>
      </c>
      <c r="B19" s="199" t="s">
        <v>147</v>
      </c>
      <c r="C19" s="113">
        <v>13.706885071247836</v>
      </c>
      <c r="D19" s="115">
        <v>12351</v>
      </c>
      <c r="E19" s="114">
        <v>12418</v>
      </c>
      <c r="F19" s="114">
        <v>12436</v>
      </c>
      <c r="G19" s="114">
        <v>12173</v>
      </c>
      <c r="H19" s="140">
        <v>12151</v>
      </c>
      <c r="I19" s="115">
        <v>200</v>
      </c>
      <c r="J19" s="116">
        <v>1.6459550654267139</v>
      </c>
    </row>
    <row r="20" spans="1:15" s="287" customFormat="1" ht="24.95" customHeight="1" x14ac:dyDescent="0.2">
      <c r="A20" s="193" t="s">
        <v>148</v>
      </c>
      <c r="B20" s="199" t="s">
        <v>149</v>
      </c>
      <c r="C20" s="113">
        <v>6.4333910418608777</v>
      </c>
      <c r="D20" s="115">
        <v>5797</v>
      </c>
      <c r="E20" s="114">
        <v>5748</v>
      </c>
      <c r="F20" s="114">
        <v>5760</v>
      </c>
      <c r="G20" s="114">
        <v>5708</v>
      </c>
      <c r="H20" s="140">
        <v>5708</v>
      </c>
      <c r="I20" s="115">
        <v>89</v>
      </c>
      <c r="J20" s="116">
        <v>1.5592151366503153</v>
      </c>
      <c r="K20" s="110"/>
      <c r="L20" s="110"/>
      <c r="M20" s="110"/>
      <c r="N20" s="110"/>
      <c r="O20" s="110"/>
    </row>
    <row r="21" spans="1:15" s="110" customFormat="1" ht="24.95" customHeight="1" x14ac:dyDescent="0.2">
      <c r="A21" s="201" t="s">
        <v>150</v>
      </c>
      <c r="B21" s="202" t="s">
        <v>151</v>
      </c>
      <c r="C21" s="113">
        <v>4.0174013406134863</v>
      </c>
      <c r="D21" s="115">
        <v>3620</v>
      </c>
      <c r="E21" s="114">
        <v>3760</v>
      </c>
      <c r="F21" s="114">
        <v>3982</v>
      </c>
      <c r="G21" s="114">
        <v>4027</v>
      </c>
      <c r="H21" s="140">
        <v>3744</v>
      </c>
      <c r="I21" s="115">
        <v>-124</v>
      </c>
      <c r="J21" s="116">
        <v>-3.3119658119658117</v>
      </c>
    </row>
    <row r="22" spans="1:15" s="110" customFormat="1" ht="24.95" customHeight="1" x14ac:dyDescent="0.2">
      <c r="A22" s="201" t="s">
        <v>152</v>
      </c>
      <c r="B22" s="199" t="s">
        <v>153</v>
      </c>
      <c r="C22" s="113">
        <v>0.72801527056421178</v>
      </c>
      <c r="D22" s="115">
        <v>656</v>
      </c>
      <c r="E22" s="114">
        <v>625</v>
      </c>
      <c r="F22" s="114">
        <v>634</v>
      </c>
      <c r="G22" s="114">
        <v>623</v>
      </c>
      <c r="H22" s="140">
        <v>635</v>
      </c>
      <c r="I22" s="115">
        <v>21</v>
      </c>
      <c r="J22" s="116">
        <v>3.3070866141732282</v>
      </c>
    </row>
    <row r="23" spans="1:15" s="110" customFormat="1" ht="24.95" customHeight="1" x14ac:dyDescent="0.2">
      <c r="A23" s="193" t="s">
        <v>154</v>
      </c>
      <c r="B23" s="199" t="s">
        <v>155</v>
      </c>
      <c r="C23" s="113">
        <v>1.2396235628357082</v>
      </c>
      <c r="D23" s="115">
        <v>1117</v>
      </c>
      <c r="E23" s="114">
        <v>1127</v>
      </c>
      <c r="F23" s="114">
        <v>1126</v>
      </c>
      <c r="G23" s="114">
        <v>1120</v>
      </c>
      <c r="H23" s="140">
        <v>1121</v>
      </c>
      <c r="I23" s="115">
        <v>-4</v>
      </c>
      <c r="J23" s="116">
        <v>-0.35682426404995538</v>
      </c>
    </row>
    <row r="24" spans="1:15" s="110" customFormat="1" ht="24.95" customHeight="1" x14ac:dyDescent="0.2">
      <c r="A24" s="193" t="s">
        <v>156</v>
      </c>
      <c r="B24" s="199" t="s">
        <v>221</v>
      </c>
      <c r="C24" s="113">
        <v>4.6755005104985132</v>
      </c>
      <c r="D24" s="115">
        <v>4213</v>
      </c>
      <c r="E24" s="114">
        <v>4167</v>
      </c>
      <c r="F24" s="114">
        <v>4207</v>
      </c>
      <c r="G24" s="114">
        <v>4076</v>
      </c>
      <c r="H24" s="140">
        <v>4048</v>
      </c>
      <c r="I24" s="115">
        <v>165</v>
      </c>
      <c r="J24" s="116">
        <v>4.0760869565217392</v>
      </c>
    </row>
    <row r="25" spans="1:15" s="110" customFormat="1" ht="24.95" customHeight="1" x14ac:dyDescent="0.2">
      <c r="A25" s="193" t="s">
        <v>222</v>
      </c>
      <c r="B25" s="204" t="s">
        <v>159</v>
      </c>
      <c r="C25" s="113">
        <v>4.5944866160607267</v>
      </c>
      <c r="D25" s="115">
        <v>4140</v>
      </c>
      <c r="E25" s="114">
        <v>4131</v>
      </c>
      <c r="F25" s="114">
        <v>4203</v>
      </c>
      <c r="G25" s="114">
        <v>4169</v>
      </c>
      <c r="H25" s="140">
        <v>4107</v>
      </c>
      <c r="I25" s="115">
        <v>33</v>
      </c>
      <c r="J25" s="116">
        <v>0.80350620891161428</v>
      </c>
    </row>
    <row r="26" spans="1:15" s="110" customFormat="1" ht="24.95" customHeight="1" x14ac:dyDescent="0.2">
      <c r="A26" s="201">
        <v>782.78300000000002</v>
      </c>
      <c r="B26" s="203" t="s">
        <v>160</v>
      </c>
      <c r="C26" s="113">
        <v>1.1708172415323834</v>
      </c>
      <c r="D26" s="115">
        <v>1055</v>
      </c>
      <c r="E26" s="114">
        <v>997</v>
      </c>
      <c r="F26" s="114">
        <v>1084</v>
      </c>
      <c r="G26" s="114">
        <v>1113</v>
      </c>
      <c r="H26" s="140">
        <v>1106</v>
      </c>
      <c r="I26" s="115">
        <v>-51</v>
      </c>
      <c r="J26" s="116">
        <v>-4.6112115732368899</v>
      </c>
    </row>
    <row r="27" spans="1:15" s="110" customFormat="1" ht="24.95" customHeight="1" x14ac:dyDescent="0.2">
      <c r="A27" s="193" t="s">
        <v>161</v>
      </c>
      <c r="B27" s="199" t="s">
        <v>223</v>
      </c>
      <c r="C27" s="113">
        <v>8.2989301726816702</v>
      </c>
      <c r="D27" s="115">
        <v>7478</v>
      </c>
      <c r="E27" s="114">
        <v>7474</v>
      </c>
      <c r="F27" s="114">
        <v>7405</v>
      </c>
      <c r="G27" s="114">
        <v>7291</v>
      </c>
      <c r="H27" s="140">
        <v>7314</v>
      </c>
      <c r="I27" s="115">
        <v>164</v>
      </c>
      <c r="J27" s="116">
        <v>2.2422750888706591</v>
      </c>
    </row>
    <row r="28" spans="1:15" s="110" customFormat="1" ht="24.95" customHeight="1" x14ac:dyDescent="0.2">
      <c r="A28" s="193" t="s">
        <v>163</v>
      </c>
      <c r="B28" s="199" t="s">
        <v>164</v>
      </c>
      <c r="C28" s="113">
        <v>3.3115816575664758</v>
      </c>
      <c r="D28" s="115">
        <v>2984</v>
      </c>
      <c r="E28" s="114">
        <v>3036</v>
      </c>
      <c r="F28" s="114">
        <v>2972</v>
      </c>
      <c r="G28" s="114">
        <v>2882</v>
      </c>
      <c r="H28" s="140">
        <v>2859</v>
      </c>
      <c r="I28" s="115">
        <v>125</v>
      </c>
      <c r="J28" s="116">
        <v>4.3721580972367962</v>
      </c>
    </row>
    <row r="29" spans="1:15" s="110" customFormat="1" ht="24.95" customHeight="1" x14ac:dyDescent="0.2">
      <c r="A29" s="193">
        <v>86</v>
      </c>
      <c r="B29" s="199" t="s">
        <v>165</v>
      </c>
      <c r="C29" s="113">
        <v>9.2644382296799392</v>
      </c>
      <c r="D29" s="115">
        <v>8348</v>
      </c>
      <c r="E29" s="114">
        <v>8379</v>
      </c>
      <c r="F29" s="114">
        <v>8217</v>
      </c>
      <c r="G29" s="114">
        <v>8099</v>
      </c>
      <c r="H29" s="140">
        <v>8124</v>
      </c>
      <c r="I29" s="115">
        <v>224</v>
      </c>
      <c r="J29" s="116">
        <v>2.7572624322993597</v>
      </c>
    </row>
    <row r="30" spans="1:15" s="110" customFormat="1" ht="24.95" customHeight="1" x14ac:dyDescent="0.2">
      <c r="A30" s="193">
        <v>87.88</v>
      </c>
      <c r="B30" s="204" t="s">
        <v>166</v>
      </c>
      <c r="C30" s="113">
        <v>12.250854530119412</v>
      </c>
      <c r="D30" s="115">
        <v>11039</v>
      </c>
      <c r="E30" s="114">
        <v>11152</v>
      </c>
      <c r="F30" s="114">
        <v>11098</v>
      </c>
      <c r="G30" s="114">
        <v>10615</v>
      </c>
      <c r="H30" s="140">
        <v>10566</v>
      </c>
      <c r="I30" s="115">
        <v>473</v>
      </c>
      <c r="J30" s="116">
        <v>4.476623130796896</v>
      </c>
    </row>
    <row r="31" spans="1:15" s="110" customFormat="1" ht="24.95" customHeight="1" x14ac:dyDescent="0.2">
      <c r="A31" s="193" t="s">
        <v>167</v>
      </c>
      <c r="B31" s="199" t="s">
        <v>168</v>
      </c>
      <c r="C31" s="113">
        <v>3.6300883384383185</v>
      </c>
      <c r="D31" s="115">
        <v>3271</v>
      </c>
      <c r="E31" s="114">
        <v>3315</v>
      </c>
      <c r="F31" s="114">
        <v>3432</v>
      </c>
      <c r="G31" s="114">
        <v>3374</v>
      </c>
      <c r="H31" s="140">
        <v>3306</v>
      </c>
      <c r="I31" s="115">
        <v>-35</v>
      </c>
      <c r="J31" s="116">
        <v>-1.0586811857229279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2.7633506458915966</v>
      </c>
      <c r="D34" s="115">
        <v>2490</v>
      </c>
      <c r="E34" s="114">
        <v>2522</v>
      </c>
      <c r="F34" s="114">
        <v>2728</v>
      </c>
      <c r="G34" s="114">
        <v>2695</v>
      </c>
      <c r="H34" s="140">
        <v>2568</v>
      </c>
      <c r="I34" s="115">
        <v>-78</v>
      </c>
      <c r="J34" s="116">
        <v>-3.0373831775700935</v>
      </c>
    </row>
    <row r="35" spans="1:10" s="110" customFormat="1" ht="24.95" customHeight="1" x14ac:dyDescent="0.2">
      <c r="A35" s="292" t="s">
        <v>171</v>
      </c>
      <c r="B35" s="293" t="s">
        <v>172</v>
      </c>
      <c r="C35" s="113">
        <v>23.914635770408843</v>
      </c>
      <c r="D35" s="115">
        <v>21549</v>
      </c>
      <c r="E35" s="114">
        <v>21404</v>
      </c>
      <c r="F35" s="114">
        <v>21933</v>
      </c>
      <c r="G35" s="114">
        <v>21647</v>
      </c>
      <c r="H35" s="140">
        <v>21516</v>
      </c>
      <c r="I35" s="115">
        <v>33</v>
      </c>
      <c r="J35" s="116">
        <v>0.15337423312883436</v>
      </c>
    </row>
    <row r="36" spans="1:10" s="110" customFormat="1" ht="24.95" customHeight="1" x14ac:dyDescent="0.2">
      <c r="A36" s="294" t="s">
        <v>173</v>
      </c>
      <c r="B36" s="295" t="s">
        <v>174</v>
      </c>
      <c r="C36" s="125">
        <v>73.322013583699558</v>
      </c>
      <c r="D36" s="143">
        <v>66069</v>
      </c>
      <c r="E36" s="144">
        <v>66329</v>
      </c>
      <c r="F36" s="144">
        <v>66556</v>
      </c>
      <c r="G36" s="144">
        <v>65270</v>
      </c>
      <c r="H36" s="145">
        <v>64789</v>
      </c>
      <c r="I36" s="143">
        <v>1280</v>
      </c>
      <c r="J36" s="146">
        <v>1.9756440136442914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2020-09-28T06:26:53Z</dcterms:created>
  <dcterms:modified xsi:type="dcterms:W3CDTF">2020-09-28T10:31:43Z</dcterms:modified>
</cp:coreProperties>
</file>