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M36" i="24"/>
  <c r="L36" i="24"/>
  <c r="K36" i="24"/>
  <c r="J36" i="24"/>
  <c r="I36" i="24"/>
  <c r="H36" i="24"/>
  <c r="G36" i="24"/>
  <c r="F36" i="24"/>
  <c r="E36" i="24"/>
  <c r="D36" i="24"/>
  <c r="C29" i="24"/>
  <c r="C9" i="24"/>
  <c r="K57" i="15"/>
  <c r="L57" i="15" s="1"/>
  <c r="C38" i="24"/>
  <c r="I38" i="24" s="1"/>
  <c r="C37" i="24"/>
  <c r="C35" i="24"/>
  <c r="C34" i="24"/>
  <c r="C33" i="24"/>
  <c r="C32" i="24"/>
  <c r="C31" i="24"/>
  <c r="C30" i="24"/>
  <c r="M30" i="24" s="1"/>
  <c r="C28" i="24"/>
  <c r="M28" i="24" s="1"/>
  <c r="C27" i="24"/>
  <c r="C26" i="24"/>
  <c r="C25" i="24"/>
  <c r="C24" i="24"/>
  <c r="C23" i="24"/>
  <c r="C22" i="24"/>
  <c r="C21" i="24"/>
  <c r="C20" i="24"/>
  <c r="G20" i="24" s="1"/>
  <c r="C19" i="24"/>
  <c r="C18" i="24"/>
  <c r="G18" i="24" s="1"/>
  <c r="C17" i="24"/>
  <c r="C16" i="24"/>
  <c r="C15" i="24"/>
  <c r="C8" i="24"/>
  <c r="C7" i="24"/>
  <c r="B38" i="24"/>
  <c r="B37" i="24"/>
  <c r="B35" i="24"/>
  <c r="B34" i="24"/>
  <c r="B33" i="24"/>
  <c r="B32" i="24"/>
  <c r="B31" i="24"/>
  <c r="B30" i="24"/>
  <c r="B29" i="24"/>
  <c r="B28" i="24"/>
  <c r="B27" i="24"/>
  <c r="B26" i="24"/>
  <c r="B25" i="24"/>
  <c r="B24" i="24"/>
  <c r="B23" i="24"/>
  <c r="B22" i="24"/>
  <c r="B21" i="24"/>
  <c r="B20" i="24"/>
  <c r="B19" i="24"/>
  <c r="B18" i="24"/>
  <c r="B17" i="24"/>
  <c r="B16" i="24"/>
  <c r="H16" i="24" s="1"/>
  <c r="B15" i="24"/>
  <c r="B9" i="24"/>
  <c r="B8" i="24"/>
  <c r="B7" i="24"/>
  <c r="G38" i="24" l="1"/>
  <c r="E20" i="24"/>
  <c r="K22" i="24"/>
  <c r="J22" i="24"/>
  <c r="F22" i="24"/>
  <c r="D22" i="24"/>
  <c r="H22" i="24"/>
  <c r="F25" i="24"/>
  <c r="J25" i="24"/>
  <c r="H25" i="24"/>
  <c r="K25" i="24"/>
  <c r="D25" i="24"/>
  <c r="F19" i="24"/>
  <c r="J19" i="24"/>
  <c r="H19" i="24"/>
  <c r="K19" i="24"/>
  <c r="D19" i="24"/>
  <c r="F33" i="24"/>
  <c r="J33" i="24"/>
  <c r="H33" i="24"/>
  <c r="K33" i="24"/>
  <c r="D33" i="24"/>
  <c r="F35" i="24"/>
  <c r="J35" i="24"/>
  <c r="H35" i="24"/>
  <c r="K35" i="24"/>
  <c r="D35" i="24"/>
  <c r="K8" i="24"/>
  <c r="J8" i="24"/>
  <c r="F8" i="24"/>
  <c r="D8" i="24"/>
  <c r="H8" i="24"/>
  <c r="K30" i="24"/>
  <c r="J30" i="24"/>
  <c r="F30" i="24"/>
  <c r="D30" i="24"/>
  <c r="H30" i="24"/>
  <c r="F17" i="24"/>
  <c r="J17" i="24"/>
  <c r="H17" i="24"/>
  <c r="K17" i="24"/>
  <c r="D17" i="24"/>
  <c r="F27" i="24"/>
  <c r="J27" i="24"/>
  <c r="H27" i="24"/>
  <c r="K27" i="24"/>
  <c r="D27" i="24"/>
  <c r="B14" i="24"/>
  <c r="B6" i="24"/>
  <c r="G7" i="24"/>
  <c r="M7" i="24"/>
  <c r="E7" i="24"/>
  <c r="L7" i="24"/>
  <c r="I7" i="24"/>
  <c r="I22" i="24"/>
  <c r="L22" i="24"/>
  <c r="M22" i="24"/>
  <c r="G22" i="24"/>
  <c r="E22" i="24"/>
  <c r="I37" i="24"/>
  <c r="G37" i="24"/>
  <c r="L37" i="24"/>
  <c r="M37" i="24"/>
  <c r="E37" i="24"/>
  <c r="G9" i="24"/>
  <c r="M9" i="24"/>
  <c r="E9" i="24"/>
  <c r="L9" i="24"/>
  <c r="I9" i="24"/>
  <c r="D40" i="24"/>
  <c r="K40" i="24"/>
  <c r="H40" i="24"/>
  <c r="F40" i="24"/>
  <c r="J40" i="24"/>
  <c r="F23" i="24"/>
  <c r="J23" i="24"/>
  <c r="H23" i="24"/>
  <c r="D23" i="24"/>
  <c r="I16" i="24"/>
  <c r="L16" i="24"/>
  <c r="E16" i="24"/>
  <c r="M16" i="24"/>
  <c r="G16" i="24"/>
  <c r="G33" i="24"/>
  <c r="M33" i="24"/>
  <c r="E33" i="24"/>
  <c r="L33" i="24"/>
  <c r="I33" i="24"/>
  <c r="G29" i="24"/>
  <c r="M29" i="24"/>
  <c r="E29" i="24"/>
  <c r="L29" i="24"/>
  <c r="I29" i="24"/>
  <c r="K58" i="24"/>
  <c r="I58" i="24"/>
  <c r="J58" i="24"/>
  <c r="K20" i="24"/>
  <c r="J20" i="24"/>
  <c r="F20" i="24"/>
  <c r="D20" i="24"/>
  <c r="H20" i="24"/>
  <c r="K26" i="24"/>
  <c r="J26" i="24"/>
  <c r="F26" i="24"/>
  <c r="D26" i="24"/>
  <c r="H26" i="24"/>
  <c r="F29" i="24"/>
  <c r="J29" i="24"/>
  <c r="H29" i="24"/>
  <c r="K29" i="24"/>
  <c r="D29" i="24"/>
  <c r="K32" i="24"/>
  <c r="J32" i="24"/>
  <c r="F32" i="24"/>
  <c r="D32" i="24"/>
  <c r="B45" i="24"/>
  <c r="B39" i="24"/>
  <c r="G23" i="24"/>
  <c r="M23" i="24"/>
  <c r="E23" i="24"/>
  <c r="L23" i="24"/>
  <c r="I23" i="24"/>
  <c r="G27" i="24"/>
  <c r="M27" i="24"/>
  <c r="E27" i="24"/>
  <c r="L27" i="24"/>
  <c r="I27" i="24"/>
  <c r="I26" i="24"/>
  <c r="L26" i="24"/>
  <c r="M26" i="24"/>
  <c r="G26" i="24"/>
  <c r="E26" i="24"/>
  <c r="F9" i="24"/>
  <c r="J9" i="24"/>
  <c r="H9" i="24"/>
  <c r="K9" i="24"/>
  <c r="D9" i="24"/>
  <c r="F15" i="24"/>
  <c r="J15" i="24"/>
  <c r="H15" i="24"/>
  <c r="K15" i="24"/>
  <c r="D15" i="24"/>
  <c r="G17" i="24"/>
  <c r="M17" i="24"/>
  <c r="E17" i="24"/>
  <c r="L17" i="24"/>
  <c r="I17" i="24"/>
  <c r="I30" i="24"/>
  <c r="L30" i="24"/>
  <c r="G30" i="24"/>
  <c r="E30" i="24"/>
  <c r="I34" i="24"/>
  <c r="L34" i="24"/>
  <c r="M34" i="24"/>
  <c r="E34" i="24"/>
  <c r="H32" i="24"/>
  <c r="K74" i="24"/>
  <c r="I74" i="24"/>
  <c r="J74" i="24"/>
  <c r="K34" i="24"/>
  <c r="J34" i="24"/>
  <c r="F34" i="24"/>
  <c r="D34" i="24"/>
  <c r="H34" i="24"/>
  <c r="F21" i="24"/>
  <c r="J21" i="24"/>
  <c r="H21" i="24"/>
  <c r="D21" i="24"/>
  <c r="K21" i="24"/>
  <c r="I24" i="24"/>
  <c r="L24" i="24"/>
  <c r="M24" i="24"/>
  <c r="G24" i="24"/>
  <c r="E24" i="24"/>
  <c r="G34" i="24"/>
  <c r="K18" i="24"/>
  <c r="J18" i="24"/>
  <c r="F18" i="24"/>
  <c r="D18" i="24"/>
  <c r="H18" i="24"/>
  <c r="K24" i="24"/>
  <c r="J24" i="24"/>
  <c r="F24" i="24"/>
  <c r="D24" i="24"/>
  <c r="H24" i="24"/>
  <c r="H37" i="24"/>
  <c r="D37" i="24"/>
  <c r="J37" i="24"/>
  <c r="K37" i="24"/>
  <c r="F37" i="24"/>
  <c r="C14" i="24"/>
  <c r="C6" i="24"/>
  <c r="I18" i="24"/>
  <c r="L18" i="24"/>
  <c r="M18" i="24"/>
  <c r="E18" i="24"/>
  <c r="G21" i="24"/>
  <c r="M21" i="24"/>
  <c r="E21" i="24"/>
  <c r="I21" i="24"/>
  <c r="G31" i="24"/>
  <c r="M31" i="24"/>
  <c r="E31" i="24"/>
  <c r="L31" i="24"/>
  <c r="I31" i="24"/>
  <c r="G35" i="24"/>
  <c r="M35" i="24"/>
  <c r="E35" i="24"/>
  <c r="I35" i="24"/>
  <c r="L35" i="24"/>
  <c r="L21" i="24"/>
  <c r="I8" i="24"/>
  <c r="L8" i="24"/>
  <c r="G8" i="24"/>
  <c r="E8" i="24"/>
  <c r="M8" i="24"/>
  <c r="K16" i="24"/>
  <c r="J16" i="24"/>
  <c r="F16" i="24"/>
  <c r="D16" i="24"/>
  <c r="G25" i="24"/>
  <c r="M25" i="24"/>
  <c r="E25" i="24"/>
  <c r="L25" i="24"/>
  <c r="C45" i="24"/>
  <c r="C39" i="24"/>
  <c r="K23" i="24"/>
  <c r="K66" i="24"/>
  <c r="I66" i="24"/>
  <c r="J66" i="24"/>
  <c r="K28" i="24"/>
  <c r="J28" i="24"/>
  <c r="F28" i="24"/>
  <c r="D28" i="24"/>
  <c r="H28" i="24"/>
  <c r="F7" i="24"/>
  <c r="J7" i="24"/>
  <c r="H7" i="24"/>
  <c r="K7" i="24"/>
  <c r="F31" i="24"/>
  <c r="J31" i="24"/>
  <c r="H31" i="24"/>
  <c r="K31" i="24"/>
  <c r="D31" i="24"/>
  <c r="D38" i="24"/>
  <c r="K38" i="24"/>
  <c r="H38" i="24"/>
  <c r="F38" i="24"/>
  <c r="J38" i="24"/>
  <c r="G15" i="24"/>
  <c r="M15" i="24"/>
  <c r="E15" i="24"/>
  <c r="L15" i="24"/>
  <c r="I15" i="24"/>
  <c r="G19" i="24"/>
  <c r="M19" i="24"/>
  <c r="E19" i="24"/>
  <c r="I19" i="24"/>
  <c r="L19" i="24"/>
  <c r="I32" i="24"/>
  <c r="L32" i="24"/>
  <c r="E32" i="24"/>
  <c r="M32" i="24"/>
  <c r="G32" i="24"/>
  <c r="D7" i="24"/>
  <c r="I25" i="24"/>
  <c r="J77" i="24"/>
  <c r="I41" i="24"/>
  <c r="G41" i="24"/>
  <c r="L41" i="24"/>
  <c r="K53" i="24"/>
  <c r="I53" i="24"/>
  <c r="K61" i="24"/>
  <c r="I61" i="24"/>
  <c r="K69" i="24"/>
  <c r="I69" i="24"/>
  <c r="K55" i="24"/>
  <c r="I55" i="24"/>
  <c r="K63" i="24"/>
  <c r="I63" i="24"/>
  <c r="K71" i="24"/>
  <c r="I71" i="24"/>
  <c r="I20" i="24"/>
  <c r="L20" i="24"/>
  <c r="I28" i="24"/>
  <c r="L28" i="24"/>
  <c r="K52" i="24"/>
  <c r="I52" i="24"/>
  <c r="K60" i="24"/>
  <c r="I60" i="24"/>
  <c r="K68" i="24"/>
  <c r="I68" i="24"/>
  <c r="M20" i="24"/>
  <c r="I43" i="24"/>
  <c r="G43" i="24"/>
  <c r="L43" i="24"/>
  <c r="K57" i="24"/>
  <c r="I57" i="24"/>
  <c r="K65" i="24"/>
  <c r="I65" i="24"/>
  <c r="K73" i="24"/>
  <c r="I73" i="24"/>
  <c r="E28" i="24"/>
  <c r="K54" i="24"/>
  <c r="I54" i="24"/>
  <c r="K62" i="24"/>
  <c r="I62" i="24"/>
  <c r="K70" i="24"/>
  <c r="I70" i="24"/>
  <c r="M38" i="24"/>
  <c r="E38" i="24"/>
  <c r="L38" i="24"/>
  <c r="G28" i="24"/>
  <c r="K51" i="24"/>
  <c r="I51" i="24"/>
  <c r="K59" i="24"/>
  <c r="I59" i="24"/>
  <c r="K67" i="24"/>
  <c r="I67" i="24"/>
  <c r="K75" i="24"/>
  <c r="K77" i="24" s="1"/>
  <c r="I75" i="24"/>
  <c r="K56" i="24"/>
  <c r="I56" i="24"/>
  <c r="K64" i="24"/>
  <c r="I64" i="24"/>
  <c r="K72" i="24"/>
  <c r="I72" i="24"/>
  <c r="J41" i="24"/>
  <c r="F42" i="24"/>
  <c r="J43" i="24"/>
  <c r="F44" i="24"/>
  <c r="H42" i="24"/>
  <c r="H44" i="24"/>
  <c r="J42" i="24"/>
  <c r="J44" i="24"/>
  <c r="K42" i="24"/>
  <c r="K44" i="24"/>
  <c r="L44" i="24"/>
  <c r="E40" i="24"/>
  <c r="E42" i="24"/>
  <c r="E44" i="24"/>
  <c r="I77" i="24" l="1"/>
  <c r="I45" i="24"/>
  <c r="G45" i="24"/>
  <c r="L45" i="24"/>
  <c r="E45" i="24"/>
  <c r="M45" i="24"/>
  <c r="K6" i="24"/>
  <c r="J6" i="24"/>
  <c r="F6" i="24"/>
  <c r="D6" i="24"/>
  <c r="H6" i="24"/>
  <c r="I6" i="24"/>
  <c r="L6" i="24"/>
  <c r="M6" i="24"/>
  <c r="G6" i="24"/>
  <c r="E6" i="24"/>
  <c r="K14" i="24"/>
  <c r="J14" i="24"/>
  <c r="F14" i="24"/>
  <c r="D14" i="24"/>
  <c r="H14" i="24"/>
  <c r="K79" i="24"/>
  <c r="K78" i="24"/>
  <c r="I14" i="24"/>
  <c r="L14" i="24"/>
  <c r="G14" i="24"/>
  <c r="E14" i="24"/>
  <c r="M14" i="24"/>
  <c r="I39" i="24"/>
  <c r="G39" i="24"/>
  <c r="L39" i="24"/>
  <c r="E39" i="24"/>
  <c r="M39" i="24"/>
  <c r="H39" i="24"/>
  <c r="D39" i="24"/>
  <c r="J39" i="24"/>
  <c r="K39" i="24"/>
  <c r="F39" i="24"/>
  <c r="H45" i="24"/>
  <c r="F45" i="24"/>
  <c r="D45" i="24"/>
  <c r="J45" i="24"/>
  <c r="K45" i="24"/>
  <c r="J79" i="24"/>
  <c r="J78" i="24"/>
  <c r="I78" i="24" l="1"/>
  <c r="I79" i="24"/>
  <c r="I83" i="24" l="1"/>
  <c r="I82" i="24"/>
  <c r="I81" i="24"/>
</calcChain>
</file>

<file path=xl/sharedStrings.xml><?xml version="1.0" encoding="utf-8"?>
<sst xmlns="http://schemas.openxmlformats.org/spreadsheetml/2006/main" count="1639" uniqueCount="521">
  <si>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</si>
  <si>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</si>
  <si>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</si>
  <si>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</si>
  <si>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</si>
  <si>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</si>
  <si>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</si>
  <si>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</si>
  <si>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</si>
  <si>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</si>
  <si>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</si>
  <si>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</si>
  <si>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</si>
  <si>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Frankfurt (Oder) (037)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</si>
  <si>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</si>
  <si>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</si>
  <si>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</si>
  <si>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</si>
  <si>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</si>
  <si>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</si>
  <si>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</si>
  <si>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</si>
  <si>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</si>
  <si>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</si>
  <si>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</si>
  <si>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</si>
  <si>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</si>
  <si>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</si>
  <si>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</si>
  <si>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</si>
  <si>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</si>
  <si>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</si>
  <si>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</si>
  <si>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</si>
  <si>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</si>
  <si>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</si>
  <si>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</si>
  <si>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</si>
  <si>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</si>
  <si>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</si>
  <si>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</si>
  <si>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</si>
  <si>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</si>
  <si>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</si>
  <si>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</si>
  <si>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</si>
  <si>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</si>
  <si>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</si>
  <si>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</si>
  <si>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</si>
  <si>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</si>
  <si>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</si>
  <si>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</si>
  <si>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</si>
  <si>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</si>
  <si>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</si>
  <si>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</si>
  <si>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</si>
  <si>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</si>
  <si>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</si>
  <si>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</si>
  <si>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</si>
  <si>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</si>
  <si>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</si>
  <si>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</si>
  <si>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</si>
  <si>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</si>
  <si>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</si>
  <si>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</si>
  <si>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</si>
  <si>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</si>
  <si>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</si>
  <si>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</si>
  <si>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</si>
  <si>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</si>
  <si>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</si>
  <si>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</si>
  <si>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</si>
  <si>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</si>
  <si>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</si>
  <si>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</si>
  <si>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</si>
  <si>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</si>
  <si>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</si>
  <si>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</si>
  <si>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</si>
  <si>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</si>
  <si>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</si>
  <si>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</si>
  <si>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</si>
  <si>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</si>
  <si>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</si>
  <si>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Frankfurt (Oder) (037);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</si>
  <si>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</si>
  <si>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</si>
  <si>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</si>
  <si>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</si>
  <si>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</si>
  <si>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</si>
  <si>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</si>
  <si>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</si>
  <si>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</si>
  <si>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</si>
  <si>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</si>
  <si>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</si>
  <si>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</si>
  <si>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</si>
  <si>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</si>
  <si>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</si>
  <si>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</si>
  <si>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</si>
  <si>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</si>
  <si>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</si>
  <si>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</si>
  <si>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</si>
  <si>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</si>
  <si>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</si>
  <si>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</si>
  <si>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</si>
  <si>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</si>
  <si>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</si>
  <si>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</si>
  <si>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</si>
  <si>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</si>
  <si>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</si>
  <si>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</si>
  <si>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</si>
  <si>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</si>
  <si>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</si>
  <si>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Berlin-Brandenburg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</si>
  <si>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</si>
  <si>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</si>
  <si>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</si>
  <si>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</si>
  <si>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</si>
  <si>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</si>
  <si>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</si>
  <si>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</si>
  <si>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</si>
  <si>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</si>
  <si>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</si>
  <si>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</si>
  <si>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</si>
  <si>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</si>
  <si>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</si>
  <si>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</si>
  <si>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</si>
  <si>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</si>
  <si>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</si>
  <si>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</si>
  <si>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</si>
  <si>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</si>
  <si>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</si>
  <si>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</si>
  <si>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</si>
  <si>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</si>
  <si>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</si>
  <si>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</si>
  <si>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</si>
  <si>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</si>
  <si>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</si>
  <si>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</si>
  <si>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</si>
  <si>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</si>
  <si>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</si>
  <si>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</si>
  <si>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</si>
  <si>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</si>
  <si>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</si>
  <si>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</si>
  <si>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</si>
  <si>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</si>
  <si>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</si>
  <si>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</si>
  <si>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</si>
  <si>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</si>
  <si>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</si>
  <si>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</si>
  <si>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</si>
  <si>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</si>
  <si>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</si>
  <si>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</si>
  <si>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</si>
  <si>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Frankfurt (Oder) (037)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</si>
  <si>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</si>
  <si>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</si>
  <si>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</si>
  <si>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</si>
  <si>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</si>
  <si>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</si>
  <si>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</si>
  <si>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</si>
  <si>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</si>
  <si>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</si>
  <si>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</si>
  <si>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</si>
  <si>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</si>
  <si>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</si>
  <si>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</si>
  <si>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</si>
  <si>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</si>
  <si>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</si>
  <si>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</si>
  <si>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</si>
  <si>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</si>
  <si>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</si>
  <si>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</si>
  <si>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</si>
  <si>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</si>
  <si>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</si>
  <si>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</si>
  <si>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</si>
  <si>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</si>
  <si>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</si>
  <si>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</si>
  <si>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</si>
  <si>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</si>
  <si>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</si>
  <si>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</si>
  <si>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</si>
  <si>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</si>
  <si>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</si>
  <si>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</si>
  <si>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</si>
  <si>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</si>
  <si>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</si>
  <si>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</si>
  <si>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</si>
  <si>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</si>
  <si>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</si>
  <si>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</si>
  <si>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</si>
  <si>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</si>
  <si>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</si>
  <si>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</si>
  <si>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</si>
  <si>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</si>
  <si>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</si>
  <si>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</si>
  <si>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</si>
  <si>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</si>
  <si>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</si>
  <si>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</si>
  <si>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</si>
  <si>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</si>
  <si>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</si>
  <si>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</si>
  <si>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</si>
  <si>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</si>
  <si>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</si>
  <si>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</si>
  <si>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</si>
  <si>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</si>
  <si>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</si>
  <si>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</si>
  <si>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</si>
  <si>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</si>
  <si>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</si>
  <si>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</si>
  <si>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</si>
  <si>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</si>
  <si>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</si>
  <si>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</si>
  <si>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</si>
  <si>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</si>
  <si>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</si>
  <si>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</si>
  <si>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</si>
  <si>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</si>
  <si>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</si>
  <si>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</si>
  <si>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</si>
  <si>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</si>
  <si>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</si>
  <si>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</si>
  <si>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</si>
  <si>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</si>
  <si>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</si>
  <si>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</si>
  <si>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</si>
  <si>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</si>
  <si>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</si>
  <si>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</si>
  <si>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</si>
  <si>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</si>
  <si>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</si>
  <si>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</si>
  <si>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</si>
  <si>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</si>
  <si>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</si>
  <si>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</si>
  <si>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</si>
  <si>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</si>
  <si>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</si>
  <si>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</si>
  <si>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</si>
  <si>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</si>
  <si>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</si>
  <si>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</si>
  <si>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</si>
  <si>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</si>
  <si>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</si>
  <si>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</si>
  <si>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</si>
  <si>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</si>
  <si>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</si>
  <si>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</si>
  <si>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</si>
  <si>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</si>
  <si>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</si>
  <si>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</si>
  <si>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</si>
  <si>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</si>
  <si>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</si>
  <si>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</si>
  <si>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</si>
  <si>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</si>
  <si>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</si>
  <si>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</si>
  <si>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</si>
  <si>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</si>
  <si>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</si>
  <si>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</si>
  <si>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</si>
  <si>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</si>
  <si>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</si>
  <si>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</si>
  <si>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Frankfurt (Oder)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</si>
  <si>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</si>
  <si>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</si>
  <si>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</si>
  <si>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</si>
  <si>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</si>
  <si>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</si>
  <si>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</si>
  <si>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</si>
  <si>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</si>
  <si>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</si>
  <si>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</si>
  <si>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</si>
  <si>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</si>
  <si>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</si>
  <si>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</si>
  <si>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</si>
  <si>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</si>
  <si>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</si>
  <si>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</si>
  <si>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</si>
  <si>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</si>
  <si>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</si>
  <si>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</si>
  <si>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</si>
  <si>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</si>
  <si>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</si>
  <si>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</si>
  <si>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</si>
  <si>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</si>
  <si>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</si>
  <si>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</si>
  <si>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</si>
  <si>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</si>
  <si>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</si>
  <si>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</si>
  <si>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</si>
  <si>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</si>
  <si>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</si>
  <si>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</si>
  <si>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</si>
  <si>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</si>
  <si>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</si>
  <si>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</si>
  <si>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</si>
  <si>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</si>
  <si>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</si>
  <si>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Frankfurt (Oder) (037);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</si>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</sst>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{60F3ABAA-A762-401A-B972-DEDD01DDC1EC}</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0E62-4CA7-9A40-86A54C81D228}"/>
                </c:ext>
              </c:extLst>
            </c:dLbl>
            <c:dLbl>
              <c:idx val="1"/>
              <c:tx>
                <c:strRef>
                  <c:f>Daten_Diagramme!$D$7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{B70517CC-B29F-4ED2-BC90-4D43F0AA7BBC}</c15:txfldGUID>
                      <c15:f>Daten_Diagramme!$D$7</c15:f>
                      <c15:dlblFieldTableCache>
                        <c:ptCount val="1"/>
                        <c:pt idx="0">
                          <c:v>2.1</c:v>
                        </c:pt>
                      </c15:dlblFieldTableCache>
                    </c15:dlblFTEntry>
                  </c15:dlblFieldTable>
                  <c15:showDataLabelsRange val="0"/>
                </c:ext>
                <c:ext xmlns:c16="http://schemas.microsoft.com/office/drawing/2014/chart" uri="{C3380CC4-5D6E-409C-BE32-E72D297353CC}">
                  <c16:uniqueId val="{00000001-0E62-4CA7-9A40-86A54C81D22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{618D177A-8985-4E08-90A2-DE7374DC320D}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0E62-4CA7-9A40-86A54C81D22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{03AA02EC-2C80-4EE9-AE88-EB956BA83F3A}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E62-4CA7-9A40-86A54C81D22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0.52808947154019925</c:v>
                </c:pt>
                <c:pt idx="1">
                  <c:v>2.0817593018128191</c:v>
                </c:pt>
                <c:pt idx="2">
                  <c:v>0.95490282911153723</c:v>
                </c:pt>
                <c:pt idx="3">
                  <c:v>1.0875687030768</c:v>
                </c:pt>
              </c:numCache>
            </c:numRef>
          </c:val>
          <c:extLst>
            <c:ext xmlns:c16="http://schemas.microsoft.com/office/drawing/2014/chart" uri="{C3380CC4-5D6E-409C-BE32-E72D297353CC}">
              <c16:uniqueId val="{00000004-0E62-4CA7-9A40-86A54C81D22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{F3748089-B339-4B4A-B52A-2CE3B80C84F6}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E62-4CA7-9A40-86A54C81D22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{867A7C72-3FDD-4F6D-8FEF-C1DA9B0BE625}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E62-4CA7-9A40-86A54C81D22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{5DFE4A64-6213-4C5C-B45C-05A57068D626}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E62-4CA7-9A40-86A54C81D22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{ADAD3E8C-5800-42C9-9EEB-9D9D54C5F9C4}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E62-4CA7-9A40-86A54C81D2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E62-4CA7-9A40-86A54C81D22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E62-4CA7-9A40-86A54C81D22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{86D6A1D0-D41B-4D26-96DB-7D2FEE7C0B71}</c15:txfldGUID>
                      <c15:f>Daten_Diagramme!$E$6</c15:f>
                      <c15:dlblFieldTableCache>
                        <c:ptCount val="1"/>
                        <c:pt idx="0">
                          <c:v>-4.3</c:v>
                        </c:pt>
                      </c15:dlblFieldTableCache>
                    </c15:dlblFTEntry>
                  </c15:dlblFieldTable>
                  <c15:showDataLabelsRange val="0"/>
                </c:ext>
                <c:ext xmlns:c16="http://schemas.microsoft.com/office/drawing/2014/chart" uri="{C3380CC4-5D6E-409C-BE32-E72D297353CC}">
                  <c16:uniqueId val="{00000000-60FB-404A-8A38-22E0C781A07E}"/>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{A6A0A109-A628-4DA7-BFAC-8DC5CBEACADB}</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60FB-404A-8A38-22E0C781A07E}"/>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{E45B396B-13ED-4142-A69D-828EF3D72A76}</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0FB-404A-8A38-22E0C781A07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{2C8942BB-2769-4337-A4D3-465CA782F089}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0FB-404A-8A38-22E0C781A0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-4.2570568118013377</c:v>
                </c:pt>
                <c:pt idx="1">
                  <c:v>-4.2180879373564686</c:v>
                </c:pt>
                <c:pt idx="2">
                  <c:v>-3.6279896103654186</c:v>
                </c:pt>
                <c:pt idx="3">
                  <c:v>-2.8655893304673015</c:v>
                </c:pt>
              </c:numCache>
            </c:numRef>
          </c:val>
          <c:extLst>
            <c:ext xmlns:c16="http://schemas.microsoft.com/office/drawing/2014/chart" uri="{C3380CC4-5D6E-409C-BE32-E72D297353CC}">
              <c16:uniqueId val="{00000004-60FB-404A-8A38-22E0C781A07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{E1704D89-86C6-45F1-902D-AC6E694A268E}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0FB-404A-8A38-22E0C781A07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{12DB3EE1-9602-4B53-B037-C689F2FF3D84}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0FB-404A-8A38-22E0C781A07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{8FDEED92-D212-4029-89E3-F0492CE5841A}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0FB-404A-8A38-22E0C781A07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{E67DFBED-3275-47EB-8403-3481C1191C90}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0FB-404A-8A38-22E0C781A0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0FB-404A-8A38-22E0C781A07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0FB-404A-8A38-22E0C781A07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{08D4BF86-67EA-4FDD-9786-18B0C196CC60}</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DF33-45B5-84C6-EDA30E753328}"/>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{C8FEE159-A604-465A-AB48-257B22A4EFEF}</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DF33-45B5-84C6-EDA30E753328}"/>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{7A55F928-4729-4612-9EA1-37A0FDB6F741}</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DF33-45B5-84C6-EDA30E753328}"/>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{B4EEE2F5-DFE4-40AD-99AE-3DB8C1004068}</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DF33-45B5-84C6-EDA30E753328}"/>
                </c:ext>
              </c:extLst>
            </c:dLbl>
            <c:dLbl>
              <c:idx val="4"/>
              <c:tx>
                <c:strRef>
                  <c:f>Daten_Diagramme!$D$18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{89E80828-3D47-4665-B56B-8B0904CAEEA2}</c15:txfldGUID>
                      <c15:f>Daten_Diagramme!$D$18</c15:f>
                      <c15:dlblFieldTableCache>
                        <c:ptCount val="1"/>
                        <c:pt idx="0">
                          <c:v>3.8</c:v>
                        </c:pt>
                      </c15:dlblFieldTableCache>
                    </c15:dlblFTEntry>
                  </c15:dlblFieldTable>
                  <c15:showDataLabelsRange val="0"/>
                </c:ext>
                <c:ext xmlns:c16="http://schemas.microsoft.com/office/drawing/2014/chart" uri="{C3380CC4-5D6E-409C-BE32-E72D297353CC}">
                  <c16:uniqueId val="{00000004-DF33-45B5-84C6-EDA30E753328}"/>
                </c:ext>
              </c:extLst>
            </c:dLbl>
            <c:dLbl>
              <c:idx val="5"/>
              <c:tx>
                <c:strRef>
                  <c:f>Daten_Diagramme!$D$19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{96D8A46E-FE25-450E-B90A-CAA3EF02E8F2}</c15:txfldGUID>
                      <c15:f>Daten_Diagramme!$D$19</c15:f>
                      <c15:dlblFieldTableCache>
                        <c:ptCount val="1"/>
                        <c:pt idx="0">
                          <c:v>-3.9</c:v>
                        </c:pt>
                      </c15:dlblFieldTableCache>
                    </c15:dlblFTEntry>
                  </c15:dlblFieldTable>
                  <c15:showDataLabelsRange val="0"/>
                </c:ext>
                <c:ext xmlns:c16="http://schemas.microsoft.com/office/drawing/2014/chart" uri="{C3380CC4-5D6E-409C-BE32-E72D297353CC}">
                  <c16:uniqueId val="{00000005-DF33-45B5-84C6-EDA30E753328}"/>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{50AD2BA9-4E54-4DEE-AF6D-B1D2909723C0}</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DF33-45B5-84C6-EDA30E753328}"/>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{A8E48891-0A0D-49B7-B8CB-E590CDB44B34}</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DF33-45B5-84C6-EDA30E753328}"/>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{7411085F-E9FF-4C4F-A996-856CD6E7DA48}</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DF33-45B5-84C6-EDA30E753328}"/>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{58F77CD1-DA8B-4705-8974-C5733AF54FA5}</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DF33-45B5-84C6-EDA30E753328}"/>
                </c:ext>
              </c:extLst>
            </c:dLbl>
            <c:dLbl>
              <c:idx val="10"/>
              <c:tx>
                <c:strRef>
                  <c:f>Daten_Diagramme!$D$24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{6594BDC6-ACF5-4A82-9D56-9B7B7CE55BD4}</c15:txfldGUID>
                      <c15:f>Daten_Diagramme!$D$24</c15:f>
                      <c15:dlblFieldTableCache>
                        <c:ptCount val="1"/>
                        <c:pt idx="0">
                          <c:v>-6.8</c:v>
                        </c:pt>
                      </c15:dlblFieldTableCache>
                    </c15:dlblFTEntry>
                  </c15:dlblFieldTable>
                  <c15:showDataLabelsRange val="0"/>
                </c:ext>
                <c:ext xmlns:c16="http://schemas.microsoft.com/office/drawing/2014/chart" uri="{C3380CC4-5D6E-409C-BE32-E72D297353CC}">
                  <c16:uniqueId val="{0000000A-DF33-45B5-84C6-EDA30E753328}"/>
                </c:ext>
              </c:extLst>
            </c:dLbl>
            <c:dLbl>
              <c:idx val="11"/>
              <c:tx>
                <c:strRef>
                  <c:f>Daten_Diagramme!$D$25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{896C9197-58F4-4783-A89A-F9873D478865}</c15:txfldGUID>
                      <c15:f>Daten_Diagramme!$D$25</c15:f>
                      <c15:dlblFieldTableCache>
                        <c:ptCount val="1"/>
                        <c:pt idx="0">
                          <c:v>1.6</c:v>
                        </c:pt>
                      </c15:dlblFieldTableCache>
                    </c15:dlblFTEntry>
                  </c15:dlblFieldTable>
                  <c15:showDataLabelsRange val="0"/>
                </c:ext>
                <c:ext xmlns:c16="http://schemas.microsoft.com/office/drawing/2014/chart" uri="{C3380CC4-5D6E-409C-BE32-E72D297353CC}">
                  <c16:uniqueId val="{0000000B-DF33-45B5-84C6-EDA30E753328}"/>
                </c:ext>
              </c:extLst>
            </c:dLbl>
            <c:dLbl>
              <c:idx val="12"/>
              <c:tx>
                <c:strRef>
                  <c:f>Daten_Diagramme!$D$26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{AF6690D4-8D3D-4CA0-BEE2-C3DAB1E8DC0B}</c15:txfldGUID>
                      <c15:f>Daten_Diagramme!$D$26</c15:f>
                      <c15:dlblFieldTableCache>
                        <c:ptCount val="1"/>
                        <c:pt idx="0">
                          <c:v>-2.7</c:v>
                        </c:pt>
                      </c15:dlblFieldTableCache>
                    </c15:dlblFTEntry>
                  </c15:dlblFieldTable>
                  <c15:showDataLabelsRange val="0"/>
                </c:ext>
                <c:ext xmlns:c16="http://schemas.microsoft.com/office/drawing/2014/chart" uri="{C3380CC4-5D6E-409C-BE32-E72D297353CC}">
                  <c16:uniqueId val="{0000000C-DF33-45B5-84C6-EDA30E753328}"/>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{1DCA17A6-80CA-4B83-AB24-D17908EF0882}</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DF33-45B5-84C6-EDA30E753328}"/>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{115A3736-AA22-41FB-9825-88966EA45B3C}</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DF33-45B5-84C6-EDA30E753328}"/>
                </c:ext>
              </c:extLst>
            </c:dLbl>
            <c:dLbl>
              <c:idx val="15"/>
              <c:tx>
                <c:strRef>
                  <c:f>Daten_Diagramme!$D$29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{2F040A95-95A5-4618-A2AD-5BD45212EED5}</c15:txfldGUID>
                      <c15:f>Daten_Diagramme!$D$29</c15:f>
                      <c15:dlblFieldTableCache>
                        <c:ptCount val="1"/>
                        <c:pt idx="0">
                          <c:v>-4.9</c:v>
                        </c:pt>
                      </c15:dlblFieldTableCache>
                    </c15:dlblFTEntry>
                  </c15:dlblFieldTable>
                  <c15:showDataLabelsRange val="0"/>
                </c:ext>
                <c:ext xmlns:c16="http://schemas.microsoft.com/office/drawing/2014/chart" uri="{C3380CC4-5D6E-409C-BE32-E72D297353CC}">
                  <c16:uniqueId val="{0000000F-DF33-45B5-84C6-EDA30E753328}"/>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{FB758F3E-1E01-4F66-A168-33619273109E}</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DF33-45B5-84C6-EDA30E753328}"/>
                </c:ext>
              </c:extLst>
            </c:dLbl>
            <c:dLbl>
              <c:idx val="17"/>
              <c:tx>
                <c:strRef>
                  <c:f>Daten_Diagramme!$D$31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{DFCB0F69-CA40-4224-972E-96B17DDCA9DF}</c15:txfldGUID>
                      <c15:f>Daten_Diagramme!$D$31</c15:f>
                      <c15:dlblFieldTableCache>
                        <c:ptCount val="1"/>
                        <c:pt idx="0">
                          <c:v>7.0</c:v>
                        </c:pt>
                      </c15:dlblFieldTableCache>
                    </c15:dlblFTEntry>
                  </c15:dlblFieldTable>
                  <c15:showDataLabelsRange val="0"/>
                </c:ext>
                <c:ext xmlns:c16="http://schemas.microsoft.com/office/drawing/2014/chart" uri="{C3380CC4-5D6E-409C-BE32-E72D297353CC}">
                  <c16:uniqueId val="{00000011-DF33-45B5-84C6-EDA30E753328}"/>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{86D4298C-4AD6-4F99-BF0C-0BF2E5BD7215}</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DF33-45B5-84C6-EDA30E753328}"/>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{C044860A-0232-4104-9E86-C6B8F56DB388}</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DF33-45B5-84C6-EDA30E753328}"/>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{DCA1E5B1-C2BB-48D6-BADB-9FEAC5004654}</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DF33-45B5-84C6-EDA30E75332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{7C5C961C-92AE-4DF9-91E0-3C2F3BDEC805}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F33-45B5-84C6-EDA30E75332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{ECABAF7F-244F-4D4A-B2C0-6E773C165ABC}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F33-45B5-84C6-EDA30E753328}"/>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{07D92004-160B-4E51-83DC-2B753B74C648}</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DF33-45B5-84C6-EDA30E753328}"/>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{E1E11813-7989-4708-A259-5AE742367E28}</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DF33-45B5-84C6-EDA30E753328}"/>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{86B50354-E5E9-40EC-951B-6EEE56DDD86F}</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DF33-45B5-84C6-EDA30E75332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{71B522F4-08B6-431C-9381-D42B4EA04BD7}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F33-45B5-84C6-EDA30E75332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{BEC9ABCB-EBA3-4BB3-A3B7-C3ABCB68DFA2}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F33-45B5-84C6-EDA30E75332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{A7FAFEAE-6889-4F0D-AC26-A8E93E8B177E}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F33-45B5-84C6-EDA30E75332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{B9BAB9C1-4802-4173-8663-161975B8EE43}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F33-45B5-84C6-EDA30E75332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{84DA6EB4-93B1-40D2-AB1D-4FB2FC978187}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F33-45B5-84C6-EDA30E753328}"/>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{5E78E61C-102A-43A9-BE24-9B7DBB64ECF8}</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DF33-45B5-84C6-EDA30E7533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0.52808947154019925</c:v>
                </c:pt>
                <c:pt idx="1">
                  <c:v>-3.669724770642202</c:v>
                </c:pt>
                <c:pt idx="2">
                  <c:v>0.66727327873824693</c:v>
                </c:pt>
                <c:pt idx="3">
                  <c:v>-1.5028513921502851</c:v>
                </c:pt>
                <c:pt idx="4">
                  <c:v>3.8021071919377003</c:v>
                </c:pt>
                <c:pt idx="5">
                  <c:v>-3.8634747570514341</c:v>
                </c:pt>
                <c:pt idx="6">
                  <c:v>0.44351073762838467</c:v>
                </c:pt>
                <c:pt idx="7">
                  <c:v>0.54311435161074328</c:v>
                </c:pt>
                <c:pt idx="8">
                  <c:v>1.2950291240174179</c:v>
                </c:pt>
                <c:pt idx="9">
                  <c:v>-0.36269430051813473</c:v>
                </c:pt>
                <c:pt idx="10">
                  <c:v>-6.8103645952763125</c:v>
                </c:pt>
                <c:pt idx="11">
                  <c:v>1.6417910447761195</c:v>
                </c:pt>
                <c:pt idx="12">
                  <c:v>-2.7298850574712645</c:v>
                </c:pt>
                <c:pt idx="13">
                  <c:v>1.1673791515948702</c:v>
                </c:pt>
                <c:pt idx="14">
                  <c:v>3.4125810487999092E-2</c:v>
                </c:pt>
                <c:pt idx="15">
                  <c:v>-4.9244060475161984</c:v>
                </c:pt>
                <c:pt idx="16">
                  <c:v>0.87181903864278987</c:v>
                </c:pt>
                <c:pt idx="17">
                  <c:v>6.9656883009508057</c:v>
                </c:pt>
                <c:pt idx="18">
                  <c:v>1.8468710776403083</c:v>
                </c:pt>
                <c:pt idx="19">
                  <c:v>2.1166082326970521</c:v>
                </c:pt>
                <c:pt idx="20">
                  <c:v>2.6052521884118383</c:v>
                </c:pt>
                <c:pt idx="21">
                  <c:v>0</c:v>
                </c:pt>
                <c:pt idx="23">
                  <c:v>-3.669724770642202</c:v>
                </c:pt>
                <c:pt idx="24">
                  <c:v>-0.40767310305596816</c:v>
                </c:pt>
                <c:pt idx="25">
                  <c:v>0.94093775487875231</c:v>
                </c:pt>
              </c:numCache>
            </c:numRef>
          </c:val>
          <c:extLst>
            <c:ext xmlns:c16="http://schemas.microsoft.com/office/drawing/2014/chart" uri="{C3380CC4-5D6E-409C-BE32-E72D297353CC}">
              <c16:uniqueId val="{00000020-DF33-45B5-84C6-EDA30E75332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{45249A50-681D-4BC2-813D-5709C90536BA}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F33-45B5-84C6-EDA30E75332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{9BB10D36-CFAF-402A-BD78-611E02A4D1E6}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F33-45B5-84C6-EDA30E75332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{FD1BE52B-DEDC-414F-B4A7-9B48FA3DE888}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F33-45B5-84C6-EDA30E75332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{4B44B536-1993-4508-A46D-9F2B5370F70D}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F33-45B5-84C6-EDA30E75332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{D781C113-30C1-49F4-AC96-A29757FCDBDA}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F33-45B5-84C6-EDA30E75332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{23296953-6FB6-4EEB-ABE7-1143C6F7DB1F}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F33-45B5-84C6-EDA30E75332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{3B98600C-1B32-4817-904E-F592ACEAC9CB}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F33-45B5-84C6-EDA30E75332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{505A8F6A-4A21-48A1-B2FA-1638B9F98FBA}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F33-45B5-84C6-EDA30E75332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{6DA15A3C-AFE2-40F7-A4FC-397D8B6B1EFC}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F33-45B5-84C6-EDA30E75332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{057A2AA7-4C5B-463D-B6B0-7FE0E3832622}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F33-45B5-84C6-EDA30E75332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{EA179DD8-DF0A-4AD2-8884-B01CA01423F5}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F33-45B5-84C6-EDA30E75332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{DE97760E-7720-4159-960F-45CD5D9DCC98}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F33-45B5-84C6-EDA30E75332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{4DBBAD7D-9DF9-4FC2-972F-7E08B5202EF2}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F33-45B5-84C6-EDA30E75332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{552EA38E-7EB6-4187-AA88-BB20DBCFAC21}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F33-45B5-84C6-EDA30E75332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{EF887E7B-5DF4-4DAD-9AD3-22CB57853414}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F33-45B5-84C6-EDA30E75332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{7DFD7A96-839E-4943-A4EA-56CAF6E8BAA1}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F33-45B5-84C6-EDA30E75332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{E10C3C79-A2EF-421A-84A5-AD4C1297BCED}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F33-45B5-84C6-EDA30E75332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{ECC7C53F-F345-4077-9722-15BBAC09758B}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F33-45B5-84C6-EDA30E75332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{15BFF1D7-B7A3-4CEB-B443-DDE147831652}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F33-45B5-84C6-EDA30E75332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{FFE6C759-F430-46A9-AF16-9261FF685670}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F33-45B5-84C6-EDA30E75332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{E0512214-BF18-45AC-9BA7-67C80DF83005}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F33-45B5-84C6-EDA30E75332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{C869B930-52DA-4A7B-9E21-620CDE0CDD9E}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F33-45B5-84C6-EDA30E75332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{A3E7866C-62E9-4013-9DB5-AD045DA06F51}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F33-45B5-84C6-EDA30E75332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{2464E66C-6A72-48B8-95B6-756EB30941D7}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F33-45B5-84C6-EDA30E75332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{F1657B11-3794-450C-97D3-EB841153669E}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F33-45B5-84C6-EDA30E75332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{6D881355-5B1F-4E84-AA38-1DD1A6530224}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F33-45B5-84C6-EDA30E75332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{87B92439-1C88-4BE5-B85C-D77BDAE1AE8E}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F33-45B5-84C6-EDA30E75332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{E71535A2-83EF-47D3-AC44-94671FAF0D6A}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F33-45B5-84C6-EDA30E75332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{20B2F2E6-C0F0-47DD-AFA5-6214882E4A8A}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F33-45B5-84C6-EDA30E75332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{D2FEB1DF-74A3-4683-9075-2675E9B0F7D0}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F33-45B5-84C6-EDA30E75332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{C5FAB0D2-6908-4EC6-92DC-7F2F2804718B}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F33-45B5-84C6-EDA30E75332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{EFAB5B1A-A5D3-4CA1-835F-ACAA39776244}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F33-45B5-84C6-EDA30E7533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F33-45B5-84C6-EDA30E75332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F33-45B5-84C6-EDA30E75332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{9477A3DC-1905-41CA-9C7D-BC57BF5112B9}</c15:txfldGUID>
                      <c15:f>Daten_Diagramme!$E$14</c15:f>
                      <c15:dlblFieldTableCache>
                        <c:ptCount val="1"/>
                        <c:pt idx="0">
                          <c:v>-4.3</c:v>
                        </c:pt>
                      </c15:dlblFieldTableCache>
                    </c15:dlblFTEntry>
                  </c15:dlblFieldTable>
                  <c15:showDataLabelsRange val="0"/>
                </c:ext>
                <c:ext xmlns:c16="http://schemas.microsoft.com/office/drawing/2014/chart" uri="{C3380CC4-5D6E-409C-BE32-E72D297353CC}">
                  <c16:uniqueId val="{00000000-D946-42FA-8205-E06E27EA2930}"/>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{00E14775-CA92-4D11-AD28-1B9F7A6BD916}</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D946-42FA-8205-E06E27EA2930}"/>
                </c:ext>
              </c:extLst>
            </c:dLbl>
            <c:dLbl>
              <c:idx val="2"/>
              <c:tx>
                <c:strRef>
                  <c:f>Daten_Diagramme!$E$16</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{68C11F63-FEDD-4085-A8B1-2F32293DC541}</c15:txfldGUID>
                      <c15:f>Daten_Diagramme!$E$16</c15:f>
                      <c15:dlblFieldTableCache>
                        <c:ptCount val="1"/>
                        <c:pt idx="0">
                          <c:v>-18.5</c:v>
                        </c:pt>
                      </c15:dlblFieldTableCache>
                    </c15:dlblFTEntry>
                  </c15:dlblFieldTable>
                  <c15:showDataLabelsRange val="0"/>
                </c:ext>
                <c:ext xmlns:c16="http://schemas.microsoft.com/office/drawing/2014/chart" uri="{C3380CC4-5D6E-409C-BE32-E72D297353CC}">
                  <c16:uniqueId val="{00000002-D946-42FA-8205-E06E27EA2930}"/>
                </c:ext>
              </c:extLst>
            </c:dLbl>
            <c:dLbl>
              <c:idx val="3"/>
              <c:tx>
                <c:strRef>
                  <c:f>Daten_Diagramme!$E$17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{35F9D09F-BF33-4296-8900-727A28257722}</c15:txfldGUID>
                      <c15:f>Daten_Diagramme!$E$17</c15:f>
                      <c15:dlblFieldTableCache>
                        <c:ptCount val="1"/>
                        <c:pt idx="0">
                          <c:v>-10.8</c:v>
                        </c:pt>
                      </c15:dlblFieldTableCache>
                    </c15:dlblFTEntry>
                  </c15:dlblFieldTable>
                  <c15:showDataLabelsRange val="0"/>
                </c:ext>
                <c:ext xmlns:c16="http://schemas.microsoft.com/office/drawing/2014/chart" uri="{C3380CC4-5D6E-409C-BE32-E72D297353CC}">
                  <c16:uniqueId val="{00000003-D946-42FA-8205-E06E27EA2930}"/>
                </c:ext>
              </c:extLst>
            </c:dLbl>
            <c:dLbl>
              <c:idx val="4"/>
              <c:tx>
                <c:strRef>
                  <c:f>Daten_Diagramme!$E$18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{E43BD77D-5A97-42B0-B868-BE4653B67851}</c15:txfldGUID>
                      <c15:f>Daten_Diagramme!$E$18</c15:f>
                      <c15:dlblFieldTableCache>
                        <c:ptCount val="1"/>
                        <c:pt idx="0">
                          <c:v>-6.1</c:v>
                        </c:pt>
                      </c15:dlblFieldTableCache>
                    </c15:dlblFTEntry>
                  </c15:dlblFieldTable>
                  <c15:showDataLabelsRange val="0"/>
                </c:ext>
                <c:ext xmlns:c16="http://schemas.microsoft.com/office/drawing/2014/chart" uri="{C3380CC4-5D6E-409C-BE32-E72D297353CC}">
                  <c16:uniqueId val="{00000004-D946-42FA-8205-E06E27EA2930}"/>
                </c:ext>
              </c:extLst>
            </c:dLbl>
            <c:dLbl>
              <c:idx val="5"/>
              <c:tx>
                <c:strRef>
                  <c:f>Daten_Diagramme!$E$19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{F209AAF1-EE1C-4808-8555-9B03F672A4AA}</c15:txfldGUID>
                      <c15:f>Daten_Diagramme!$E$19</c15:f>
                      <c15:dlblFieldTableCache>
                        <c:ptCount val="1"/>
                        <c:pt idx="0">
                          <c:v>-7.8</c:v>
                        </c:pt>
                      </c15:dlblFieldTableCache>
                    </c15:dlblFTEntry>
                  </c15:dlblFieldTable>
                  <c15:showDataLabelsRange val="0"/>
                </c:ext>
                <c:ext xmlns:c16="http://schemas.microsoft.com/office/drawing/2014/chart" uri="{C3380CC4-5D6E-409C-BE32-E72D297353CC}">
                  <c16:uniqueId val="{00000005-D946-42FA-8205-E06E27EA2930}"/>
                </c:ext>
              </c:extLst>
            </c:dLbl>
            <c:dLbl>
              <c:idx val="6"/>
              <c:tx>
                <c:strRef>
                  <c:f>Daten_Diagramme!$E$20</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{9CF2AC8B-3E22-4EE3-AA0F-5297DC732B96}</c15:txfldGUID>
                      <c15:f>Daten_Diagramme!$E$20</c15:f>
                      <c15:dlblFieldTableCache>
                        <c:ptCount val="1"/>
                        <c:pt idx="0">
                          <c:v>-18.8</c:v>
                        </c:pt>
                      </c15:dlblFieldTableCache>
                    </c15:dlblFTEntry>
                  </c15:dlblFieldTable>
                  <c15:showDataLabelsRange val="0"/>
                </c:ext>
                <c:ext xmlns:c16="http://schemas.microsoft.com/office/drawing/2014/chart" uri="{C3380CC4-5D6E-409C-BE32-E72D297353CC}">
                  <c16:uniqueId val="{00000006-D946-42FA-8205-E06E27EA2930}"/>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{BCFCA1EA-16D8-4C1D-891F-09A4D08EF15D}</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D946-42FA-8205-E06E27EA2930}"/>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{3C3ED935-8CE0-4548-AB05-812239511B36}</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D946-42FA-8205-E06E27EA2930}"/>
                </c:ext>
              </c:extLst>
            </c:dLbl>
            <c:dLbl>
              <c:idx val="9"/>
              <c:tx>
                <c:strRef>
                  <c:f>Daten_Diagramme!$E$23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{FA9560C9-2B08-4C35-B4CC-26E642DE7F8F}</c15:txfldGUID>
                      <c15:f>Daten_Diagramme!$E$23</c15:f>
                      <c15:dlblFieldTableCache>
                        <c:ptCount val="1"/>
                        <c:pt idx="0">
                          <c:v>-1.0</c:v>
                        </c:pt>
                      </c15:dlblFieldTableCache>
                    </c15:dlblFTEntry>
                  </c15:dlblFieldTable>
                  <c15:showDataLabelsRange val="0"/>
                </c:ext>
                <c:ext xmlns:c16="http://schemas.microsoft.com/office/drawing/2014/chart" uri="{C3380CC4-5D6E-409C-BE32-E72D297353CC}">
                  <c16:uniqueId val="{00000009-D946-42FA-8205-E06E27EA2930}"/>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{068F5625-9DCB-44D0-97A4-F4BD3D92B1C2}</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D946-42FA-8205-E06E27EA2930}"/>
                </c:ext>
              </c:extLst>
            </c:dLbl>
            <c:dLbl>
              <c:idx val="11"/>
              <c:tx>
                <c:strRef>
                  <c:f>Daten_Diagramme!$E$25</c:f>
                  <c:strCache>
                    <c:ptCount val="1"/>
                    <c:pt idx="0">
                      <c:v>-31.0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{8722CEA6-CC03-41ED-A7F2-54EC10EB26FF}</c15:txfldGUID>
                      <c15:f>Daten_Diagramme!$E$25</c15:f>
                      <c15:dlblFieldTableCache>
                        <c:ptCount val="1"/>
                        <c:pt idx="0">
                          <c:v>-31.0</c:v>
                        </c:pt>
                      </c15:dlblFieldTableCache>
                    </c15:dlblFTEntry>
                  </c15:dlblFieldTable>
                  <c15:showDataLabelsRange val="0"/>
                </c:ext>
                <c:ext xmlns:c16="http://schemas.microsoft.com/office/drawing/2014/chart" uri="{C3380CC4-5D6E-409C-BE32-E72D297353CC}">
                  <c16:uniqueId val="{0000000B-D946-42FA-8205-E06E27EA2930}"/>
                </c:ext>
              </c:extLst>
            </c:dLbl>
            <c:dLbl>
              <c:idx val="12"/>
              <c:tx>
                <c:strRef>
                  <c:f>Daten_Diagramme!$E$26</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{58A08689-B4AC-4EAB-9AB8-AAD818B8BD03}</c15:txfldGUID>
                      <c15:f>Daten_Diagramme!$E$26</c15:f>
                      <c15:dlblFieldTableCache>
                        <c:ptCount val="1"/>
                        <c:pt idx="0">
                          <c:v>8.6</c:v>
                        </c:pt>
                      </c15:dlblFieldTableCache>
                    </c15:dlblFTEntry>
                  </c15:dlblFieldTable>
                  <c15:showDataLabelsRange val="0"/>
                </c:ext>
                <c:ext xmlns:c16="http://schemas.microsoft.com/office/drawing/2014/chart" uri="{C3380CC4-5D6E-409C-BE32-E72D297353CC}">
                  <c16:uniqueId val="{0000000C-D946-42FA-8205-E06E27EA2930}"/>
                </c:ext>
              </c:extLst>
            </c:dLbl>
            <c:dLbl>
              <c:idx val="13"/>
              <c:tx>
                <c:strRef>
                  <c:f>Daten_Diagramme!$E$27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{4E0633F1-F1B1-491F-ACC6-161E7B11503B}</c15:txfldGUID>
                      <c15:f>Daten_Diagramme!$E$27</c15:f>
                      <c15:dlblFieldTableCache>
                        <c:ptCount val="1"/>
                        <c:pt idx="0">
                          <c:v>-7.6</c:v>
                        </c:pt>
                      </c15:dlblFieldTableCache>
                    </c15:dlblFTEntry>
                  </c15:dlblFieldTable>
                  <c15:showDataLabelsRange val="0"/>
                </c:ext>
                <c:ext xmlns:c16="http://schemas.microsoft.com/office/drawing/2014/chart" uri="{C3380CC4-5D6E-409C-BE32-E72D297353CC}">
                  <c16:uniqueId val="{0000000D-D946-42FA-8205-E06E27EA2930}"/>
                </c:ext>
              </c:extLst>
            </c:dLbl>
            <c:dLbl>
              <c:idx val="14"/>
              <c:tx>
                <c:strRef>
                  <c:f>Daten_Diagramme!$E$28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{DEF81281-D668-4D22-8CB7-C6DCE1068CE9}</c15:txfldGUID>
                      <c15:f>Daten_Diagramme!$E$28</c15:f>
                      <c15:dlblFieldTableCache>
                        <c:ptCount val="1"/>
                        <c:pt idx="0">
                          <c:v>-8.4</c:v>
                        </c:pt>
                      </c15:dlblFieldTableCache>
                    </c15:dlblFTEntry>
                  </c15:dlblFieldTable>
                  <c15:showDataLabelsRange val="0"/>
                </c:ext>
                <c:ext xmlns:c16="http://schemas.microsoft.com/office/drawing/2014/chart" uri="{C3380CC4-5D6E-409C-BE32-E72D297353CC}">
                  <c16:uniqueId val="{0000000E-D946-42FA-8205-E06E27EA2930}"/>
                </c:ext>
              </c:extLst>
            </c:dLbl>
            <c:dLbl>
              <c:idx val="15"/>
              <c:tx>
                <c:strRef>
                  <c:f>Daten_Diagramme!$E$29</c:f>
                  <c:strCache>
                    <c:ptCount val="1"/>
                    <c:pt idx="0">
                      <c:v>44.5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{CA5AA21F-9357-4169-BE4E-B4E119D38173}</c15:txfldGUID>
                      <c15:f>Daten_Diagramme!$E$29</c15:f>
                      <c15:dlblFieldTableCache>
                        <c:ptCount val="1"/>
                        <c:pt idx="0">
                          <c:v>44.5</c:v>
                        </c:pt>
                      </c15:dlblFieldTableCache>
                    </c15:dlblFTEntry>
                  </c15:dlblFieldTable>
                  <c15:showDataLabelsRange val="0"/>
                </c:ext>
                <c:ext xmlns:c16="http://schemas.microsoft.com/office/drawing/2014/chart" uri="{C3380CC4-5D6E-409C-BE32-E72D297353CC}">
                  <c16:uniqueId val="{0000000F-D946-42FA-8205-E06E27EA2930}"/>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{4467D5AE-35E9-493A-B006-E3565C4A76CB}</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D946-42FA-8205-E06E27EA2930}"/>
                </c:ext>
              </c:extLst>
            </c:dLbl>
            <c:dLbl>
              <c:idx val="17"/>
              <c:tx>
                <c:strRef>
                  <c:f>Daten_Diagramme!$E$31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{99B4F3A8-E07C-4047-8649-11E21DDB192D}</c15:txfldGUID>
                      <c15:f>Daten_Diagramme!$E$31</c15:f>
                      <c15:dlblFieldTableCache>
                        <c:ptCount val="1"/>
                        <c:pt idx="0">
                          <c:v>-8.5</c:v>
                        </c:pt>
                      </c15:dlblFieldTableCache>
                    </c15:dlblFTEntry>
                  </c15:dlblFieldTable>
                  <c15:showDataLabelsRange val="0"/>
                </c:ext>
                <c:ext xmlns:c16="http://schemas.microsoft.com/office/drawing/2014/chart" uri="{C3380CC4-5D6E-409C-BE32-E72D297353CC}">
                  <c16:uniqueId val="{00000011-D946-42FA-8205-E06E27EA2930}"/>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{35BA90A8-8688-4F7F-9D1E-10EE826201D4}</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D946-42FA-8205-E06E27EA2930}"/>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{793481EA-6A49-40C4-B83C-EE72C72193FF}</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D946-42FA-8205-E06E27EA2930}"/>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{6648E329-70C7-409D-A3A9-A7FA310F9B44}</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D946-42FA-8205-E06E27EA293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{D1FF3479-5590-4CF2-B7E6-4186C72E236D}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946-42FA-8205-E06E27EA293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{09D9A8EE-6CF6-4CAB-87F9-3535BAED314E}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946-42FA-8205-E06E27EA2930}"/>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{9D2CB025-B7CF-4E93-B88D-8E4F303FBB87}</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D946-42FA-8205-E06E27EA2930}"/>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{8E85BA1A-B3F8-4573-8BF6-FBFA87C59181}</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D946-42FA-8205-E06E27EA2930}"/>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{F1DD1B0C-28B6-423F-B405-DA38BDB3042F}</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D946-42FA-8205-E06E27EA293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{33E7157C-2338-4C10-91BE-FC53964664A7}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946-42FA-8205-E06E27EA293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{453FF140-40FC-4E53-BD8D-5D01114AB7BA}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946-42FA-8205-E06E27EA293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{F1D58225-2B05-4F5F-9021-CD71826FA7DF}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946-42FA-8205-E06E27EA293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{261C4E4B-2D2D-4E9E-9183-55FB1AA163D9}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946-42FA-8205-E06E27EA293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{AAFAFDB1-5FD5-498C-8B0D-97C253E0F3D3}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946-42FA-8205-E06E27EA2930}"/>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{05876304-4B1C-4FBA-AA96-C13F2EE666E6}</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D946-42FA-8205-E06E27EA29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-4.2570568118013377</c:v>
                </c:pt>
                <c:pt idx="1">
                  <c:v>5.2738336713995944</c:v>
                </c:pt>
                <c:pt idx="2">
                  <c:v>-18.452380952380953</c:v>
                </c:pt>
                <c:pt idx="3">
                  <c:v>-10.751665080875357</c:v>
                </c:pt>
                <c:pt idx="4">
                  <c:v>-6.0702875399361025</c:v>
                </c:pt>
                <c:pt idx="5">
                  <c:v>-7.8239608801955987</c:v>
                </c:pt>
                <c:pt idx="6">
                  <c:v>-18.844984802431611</c:v>
                </c:pt>
                <c:pt idx="7">
                  <c:v>0.68965517241379315</c:v>
                </c:pt>
                <c:pt idx="8">
                  <c:v>0.87689713322091067</c:v>
                </c:pt>
                <c:pt idx="9">
                  <c:v>-0.99478919943154898</c:v>
                </c:pt>
                <c:pt idx="10">
                  <c:v>-10.233393177737881</c:v>
                </c:pt>
                <c:pt idx="11">
                  <c:v>-30.991735537190081</c:v>
                </c:pt>
                <c:pt idx="12">
                  <c:v>8.6206896551724146</c:v>
                </c:pt>
                <c:pt idx="13">
                  <c:v>-7.5949367088607591</c:v>
                </c:pt>
                <c:pt idx="14">
                  <c:v>-8.4228620541469699</c:v>
                </c:pt>
                <c:pt idx="15">
                  <c:v>44.545454545454547</c:v>
                </c:pt>
                <c:pt idx="16">
                  <c:v>-1.9455252918287937</c:v>
                </c:pt>
                <c:pt idx="17">
                  <c:v>-8.4951456310679614</c:v>
                </c:pt>
                <c:pt idx="18">
                  <c:v>-1.20817843866171</c:v>
                </c:pt>
                <c:pt idx="19">
                  <c:v>2.2850924918389555</c:v>
                </c:pt>
                <c:pt idx="20">
                  <c:v>-4.0214477211796247</c:v>
                </c:pt>
                <c:pt idx="21">
                  <c:v>0</c:v>
                </c:pt>
                <c:pt idx="23">
                  <c:v>5.2738336713995944</c:v>
                </c:pt>
                <c:pt idx="24">
                  <c:v>-5.0206069689022108</c:v>
                </c:pt>
                <c:pt idx="25">
                  <c:v>-4.4190151561263615</c:v>
                </c:pt>
              </c:numCache>
            </c:numRef>
          </c:val>
          <c:extLst>
            <c:ext xmlns:c16="http://schemas.microsoft.com/office/drawing/2014/chart" uri="{C3380CC4-5D6E-409C-BE32-E72D297353CC}">
              <c16:uniqueId val="{00000020-D946-42FA-8205-E06E27EA293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{4167FA1D-3E16-4284-8D60-931C4081671B}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946-42FA-8205-E06E27EA293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{C5DE67C1-9BB3-450A-A304-99CF0629896B}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946-42FA-8205-E06E27EA293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{78424FA7-A5D9-4E9D-AE81-9227B19AA0D7}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946-42FA-8205-E06E27EA293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{CE7B47C6-98F5-4AFC-9EB1-94F98A80A236}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946-42FA-8205-E06E27EA293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{AC3FFFF1-E6F3-4B74-9493-572FE22639C6}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946-42FA-8205-E06E27EA293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{EBA08B28-EC2C-4F78-B542-D4E9E3799CC6}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946-42FA-8205-E06E27EA293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{D192D510-6709-4D73-8CBE-1B2EC7110414}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946-42FA-8205-E06E27EA293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{DF6BBF9D-2B65-41FD-B8F2-A4348384D866}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946-42FA-8205-E06E27EA293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{9AF16FF2-1A77-482B-AEC9-B894CB2A8596}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946-42FA-8205-E06E27EA293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{B3460F5C-0937-4AD8-BBBE-80DD1DF05CB5}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946-42FA-8205-E06E27EA293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{C61E26E3-B668-4228-A05C-C8340582BD18}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946-42FA-8205-E06E27EA293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{D47FA0A7-B521-4076-819A-1FDBA6F6B0C5}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946-42FA-8205-E06E27EA293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{24DCCAF0-B7F3-4077-B0C1-62219E61C8EC}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946-42FA-8205-E06E27EA293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{304CFF47-FAB1-448A-9C0F-E72D76140783}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946-42FA-8205-E06E27EA293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{C2FD1B58-400A-4D3A-AE75-1A6D71E31BD9}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946-42FA-8205-E06E27EA293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{DC318E07-CD52-419F-BE5C-6213E0DC71C5}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946-42FA-8205-E06E27EA293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{2635786C-794D-4EDE-B1D7-764B56C7CA8C}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946-42FA-8205-E06E27EA293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{903CE5A7-A982-45C3-9792-0B12C5085C79}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946-42FA-8205-E06E27EA293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{98A777CC-4561-420F-B72D-012A8D0BC694}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946-42FA-8205-E06E27EA293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{43EDD87E-C1AB-44D7-945C-FC9EB547F60A}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946-42FA-8205-E06E27EA293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{2299389E-1087-4ECF-ACF5-CCDF63EF7A68}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946-42FA-8205-E06E27EA293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{94A198CA-AB90-43CA-BBFB-6828DA22138E}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946-42FA-8205-E06E27EA293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{1CFD503F-4EBB-41CF-B3FD-240A4CBCB1C7}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946-42FA-8205-E06E27EA293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{AE06E3B0-3CC5-4AFF-9B20-A140B785B9E2}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946-42FA-8205-E06E27EA293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{5DDB9FF9-3FD9-490E-8B26-4074AB41379D}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946-42FA-8205-E06E27EA293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{0F176275-D98B-4371-AC8A-089DAE54D16C}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946-42FA-8205-E06E27EA293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{B80B34D9-477A-4636-82E9-B6FC77EEE8A9}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946-42FA-8205-E06E27EA293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{8C2EB5E3-F462-4E4F-998B-FD6DA5534304}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946-42FA-8205-E06E27EA293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{AEAE03FE-2302-4E0F-A399-D9A25ED77950}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946-42FA-8205-E06E27EA293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{D550290C-A933-4077-963B-1D24F98C1F14}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946-42FA-8205-E06E27EA293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{4E6C682D-89E6-4D43-8244-8D6793615017}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946-42FA-8205-E06E27EA293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{495E564B-5226-4DDC-BB2F-25617E8D8290}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946-42FA-8205-E06E27EA29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946-42FA-8205-E06E27EA293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946-42FA-8205-E06E27EA293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{935E5CB9-FCFD-404A-B9A9-93168999B82E}</c15:txfldGUID>
                      <c15:f>Diagramm!$I$46</c15:f>
                      <c15:dlblFieldTableCache>
                        <c:ptCount val="1"/>
                      </c15:dlblFieldTableCache>
                    </c15:dlblFTEntry>
                  </c15:dlblFieldTable>
                  <c15:showDataLabelsRange val="0"/>
                </c:ext>
                <c:ext xmlns:c16="http://schemas.microsoft.com/office/drawing/2014/chart" uri="{C3380CC4-5D6E-409C-BE32-E72D297353CC}">
                  <c16:uniqueId val="{00000000-DA5F-4805-90AA-90053B6EC13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{E68B8BA1-6BB4-4016-8DC3-3905D146EE43}</c15:txfldGUID>
                      <c15:f>Diagramm!$I$47</c15:f>
                      <c15:dlblFieldTableCache>
                        <c:ptCount val="1"/>
                      </c15:dlblFieldTableCache>
                    </c15:dlblFTEntry>
                  </c15:dlblFieldTable>
                  <c15:showDataLabelsRange val="0"/>
                </c:ext>
                <c:ext xmlns:c16="http://schemas.microsoft.com/office/drawing/2014/chart" uri="{C3380CC4-5D6E-409C-BE32-E72D297353CC}">
                  <c16:uniqueId val="{00000001-DA5F-4805-90AA-90053B6EC13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{C866BFC2-02CC-4A04-A398-CC2C76F0F2EB}</c15:txfldGUID>
                      <c15:f>Diagramm!$I$48</c15:f>
                      <c15:dlblFieldTableCache>
                        <c:ptCount val="1"/>
                      </c15:dlblFieldTableCache>
                    </c15:dlblFTEntry>
                  </c15:dlblFieldTable>
                  <c15:showDataLabelsRange val="0"/>
                </c:ext>
                <c:ext xmlns:c16="http://schemas.microsoft.com/office/drawing/2014/chart" uri="{C3380CC4-5D6E-409C-BE32-E72D297353CC}">
                  <c16:uniqueId val="{00000002-DA5F-4805-90AA-90053B6EC13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{6D02929C-63AA-40E2-A5C2-5D1511F51878}</c15:txfldGUID>
                      <c15:f>Diagramm!$I$49</c15:f>
                      <c15:dlblFieldTableCache>
                        <c:ptCount val="1"/>
                      </c15:dlblFieldTableCache>
                    </c15:dlblFTEntry>
                  </c15:dlblFieldTable>
                  <c15:showDataLabelsRange val="0"/>
                </c:ext>
                <c:ext xmlns:c16="http://schemas.microsoft.com/office/drawing/2014/chart" uri="{C3380CC4-5D6E-409C-BE32-E72D297353CC}">
                  <c16:uniqueId val="{00000003-DA5F-4805-90AA-90053B6EC13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{6E984668-98EF-4FA8-953A-1A3E929FB546}</c15:txfldGUID>
                      <c15:f>Diagramm!$I$50</c15:f>
                      <c15:dlblFieldTableCache>
                        <c:ptCount val="1"/>
                      </c15:dlblFieldTableCache>
                    </c15:dlblFTEntry>
                  </c15:dlblFieldTable>
                  <c15:showDataLabelsRange val="0"/>
                </c:ext>
                <c:ext xmlns:c16="http://schemas.microsoft.com/office/drawing/2014/chart" uri="{C3380CC4-5D6E-409C-BE32-E72D297353CC}">
                  <c16:uniqueId val="{00000004-DA5F-4805-90AA-90053B6EC13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{23963F1D-FD55-4430-8975-D9581E363C22}</c15:txfldGUID>
                      <c15:f>Diagramm!$I$51</c15:f>
                      <c15:dlblFieldTableCache>
                        <c:ptCount val="1"/>
                      </c15:dlblFieldTableCache>
                    </c15:dlblFTEntry>
                  </c15:dlblFieldTable>
                  <c15:showDataLabelsRange val="0"/>
                </c:ext>
                <c:ext xmlns:c16="http://schemas.microsoft.com/office/drawing/2014/chart" uri="{C3380CC4-5D6E-409C-BE32-E72D297353CC}">
                  <c16:uniqueId val="{00000005-DA5F-4805-90AA-90053B6EC13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{2BB6048F-9AD8-49DC-9CF7-02CA30BBF8C1}</c15:txfldGUID>
                      <c15:f>Diagramm!$I$52</c15:f>
                      <c15:dlblFieldTableCache>
                        <c:ptCount val="1"/>
                      </c15:dlblFieldTableCache>
                    </c15:dlblFTEntry>
                  </c15:dlblFieldTable>
                  <c15:showDataLabelsRange val="0"/>
                </c:ext>
                <c:ext xmlns:c16="http://schemas.microsoft.com/office/drawing/2014/chart" uri="{C3380CC4-5D6E-409C-BE32-E72D297353CC}">
                  <c16:uniqueId val="{00000006-DA5F-4805-90AA-90053B6EC13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{BAAAF8BB-CCE9-4E45-BA90-F4D7E93FD712}</c15:txfldGUID>
                      <c15:f>Diagramm!$I$53</c15:f>
                      <c15:dlblFieldTableCache>
                        <c:ptCount val="1"/>
                      </c15:dlblFieldTableCache>
                    </c15:dlblFTEntry>
                  </c15:dlblFieldTable>
                  <c15:showDataLabelsRange val="0"/>
                </c:ext>
                <c:ext xmlns:c16="http://schemas.microsoft.com/office/drawing/2014/chart" uri="{C3380CC4-5D6E-409C-BE32-E72D297353CC}">
                  <c16:uniqueId val="{00000007-DA5F-4805-90AA-90053B6EC13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{BA08242F-30FC-499D-8073-15195E74D00D}</c15:txfldGUID>
                      <c15:f>Diagramm!$I$54</c15:f>
                      <c15:dlblFieldTableCache>
                        <c:ptCount val="1"/>
                      </c15:dlblFieldTableCache>
                    </c15:dlblFTEntry>
                  </c15:dlblFieldTable>
                  <c15:showDataLabelsRange val="0"/>
                </c:ext>
                <c:ext xmlns:c16="http://schemas.microsoft.com/office/drawing/2014/chart" uri="{C3380CC4-5D6E-409C-BE32-E72D297353CC}">
                  <c16:uniqueId val="{00000008-DA5F-4805-90AA-90053B6EC13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{C56A794F-9966-4ECE-B449-7D87EA460FF8}</c15:txfldGUID>
                      <c15:f>Diagramm!$I$55</c15:f>
                      <c15:dlblFieldTableCache>
                        <c:ptCount val="1"/>
                      </c15:dlblFieldTableCache>
                    </c15:dlblFTEntry>
                  </c15:dlblFieldTable>
                  <c15:showDataLabelsRange val="0"/>
                </c:ext>
                <c:ext xmlns:c16="http://schemas.microsoft.com/office/drawing/2014/chart" uri="{C3380CC4-5D6E-409C-BE32-E72D297353CC}">
                  <c16:uniqueId val="{00000009-DA5F-4805-90AA-90053B6EC13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{2F4FBD4B-02D7-4167-BF23-D452BB213DCD}</c15:txfldGUID>
                      <c15:f>Diagramm!$I$56</c15:f>
                      <c15:dlblFieldTableCache>
                        <c:ptCount val="1"/>
                      </c15:dlblFieldTableCache>
                    </c15:dlblFTEntry>
                  </c15:dlblFieldTable>
                  <c15:showDataLabelsRange val="0"/>
                </c:ext>
                <c:ext xmlns:c16="http://schemas.microsoft.com/office/drawing/2014/chart" uri="{C3380CC4-5D6E-409C-BE32-E72D297353CC}">
                  <c16:uniqueId val="{0000000A-DA5F-4805-90AA-90053B6EC13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{75280387-0F98-4337-8F07-88F07276D0A4}</c15:txfldGUID>
                      <c15:f>Diagramm!$I$57</c15:f>
                      <c15:dlblFieldTableCache>
                        <c:ptCount val="1"/>
                      </c15:dlblFieldTableCache>
                    </c15:dlblFTEntry>
                  </c15:dlblFieldTable>
                  <c15:showDataLabelsRange val="0"/>
                </c:ext>
                <c:ext xmlns:c16="http://schemas.microsoft.com/office/drawing/2014/chart" uri="{C3380CC4-5D6E-409C-BE32-E72D297353CC}">
                  <c16:uniqueId val="{0000000B-DA5F-4805-90AA-90053B6EC13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{783892A0-4CF0-4EA4-9E63-304BE286BD35}</c15:txfldGUID>
                      <c15:f>Diagramm!$I$58</c15:f>
                      <c15:dlblFieldTableCache>
                        <c:ptCount val="1"/>
                      </c15:dlblFieldTableCache>
                    </c15:dlblFTEntry>
                  </c15:dlblFieldTable>
                  <c15:showDataLabelsRange val="0"/>
                </c:ext>
                <c:ext xmlns:c16="http://schemas.microsoft.com/office/drawing/2014/chart" uri="{C3380CC4-5D6E-409C-BE32-E72D297353CC}">
                  <c16:uniqueId val="{0000000C-DA5F-4805-90AA-90053B6EC13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{30350468-B64D-4CC8-AA55-576E26DB0FA3}</c15:txfldGUID>
                      <c15:f>Diagramm!$I$59</c15:f>
                      <c15:dlblFieldTableCache>
                        <c:ptCount val="1"/>
                      </c15:dlblFieldTableCache>
                    </c15:dlblFTEntry>
                  </c15:dlblFieldTable>
                  <c15:showDataLabelsRange val="0"/>
                </c:ext>
                <c:ext xmlns:c16="http://schemas.microsoft.com/office/drawing/2014/chart" uri="{C3380CC4-5D6E-409C-BE32-E72D297353CC}">
                  <c16:uniqueId val="{0000000D-DA5F-4805-90AA-90053B6EC13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{CDA7E3B8-B295-4790-A13D-2E6DCF76B8CC}</c15:txfldGUID>
                      <c15:f>Diagramm!$I$60</c15:f>
                      <c15:dlblFieldTableCache>
                        <c:ptCount val="1"/>
                      </c15:dlblFieldTableCache>
                    </c15:dlblFTEntry>
                  </c15:dlblFieldTable>
                  <c15:showDataLabelsRange val="0"/>
                </c:ext>
                <c:ext xmlns:c16="http://schemas.microsoft.com/office/drawing/2014/chart" uri="{C3380CC4-5D6E-409C-BE32-E72D297353CC}">
                  <c16:uniqueId val="{0000000E-DA5F-4805-90AA-90053B6EC13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{2C8A0CD5-A77D-4071-9DE0-01F1C1B858D4}</c15:txfldGUID>
                      <c15:f>Diagramm!$I$61</c15:f>
                      <c15:dlblFieldTableCache>
                        <c:ptCount val="1"/>
                      </c15:dlblFieldTableCache>
                    </c15:dlblFTEntry>
                  </c15:dlblFieldTable>
                  <c15:showDataLabelsRange val="0"/>
                </c:ext>
                <c:ext xmlns:c16="http://schemas.microsoft.com/office/drawing/2014/chart" uri="{C3380CC4-5D6E-409C-BE32-E72D297353CC}">
                  <c16:uniqueId val="{0000000F-DA5F-4805-90AA-90053B6EC13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{C1A519E6-F326-42F0-81D5-9E74FE59E8E9}</c15:txfldGUID>
                      <c15:f>Diagramm!$I$62</c15:f>
                      <c15:dlblFieldTableCache>
                        <c:ptCount val="1"/>
                      </c15:dlblFieldTableCache>
                    </c15:dlblFTEntry>
                  </c15:dlblFieldTable>
                  <c15:showDataLabelsRange val="0"/>
                </c:ext>
                <c:ext xmlns:c16="http://schemas.microsoft.com/office/drawing/2014/chart" uri="{C3380CC4-5D6E-409C-BE32-E72D297353CC}">
                  <c16:uniqueId val="{00000010-DA5F-4805-90AA-90053B6EC13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{A847CBCE-4BAC-494A-865E-2048C314CCDB}</c15:txfldGUID>
                      <c15:f>Diagramm!$I$63</c15:f>
                      <c15:dlblFieldTableCache>
                        <c:ptCount val="1"/>
                      </c15:dlblFieldTableCache>
                    </c15:dlblFTEntry>
                  </c15:dlblFieldTable>
                  <c15:showDataLabelsRange val="0"/>
                </c:ext>
                <c:ext xmlns:c16="http://schemas.microsoft.com/office/drawing/2014/chart" uri="{C3380CC4-5D6E-409C-BE32-E72D297353CC}">
                  <c16:uniqueId val="{00000011-DA5F-4805-90AA-90053B6EC13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{8A13DE98-628A-4923-9508-883F331451E5}</c15:txfldGUID>
                      <c15:f>Diagramm!$I$64</c15:f>
                      <c15:dlblFieldTableCache>
                        <c:ptCount val="1"/>
                      </c15:dlblFieldTableCache>
                    </c15:dlblFTEntry>
                  </c15:dlblFieldTable>
                  <c15:showDataLabelsRange val="0"/>
                </c:ext>
                <c:ext xmlns:c16="http://schemas.microsoft.com/office/drawing/2014/chart" uri="{C3380CC4-5D6E-409C-BE32-E72D297353CC}">
                  <c16:uniqueId val="{00000012-DA5F-4805-90AA-90053B6EC13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{BBC44AA9-1996-43C7-80A3-944DA2AD0B10}</c15:txfldGUID>
                      <c15:f>Diagramm!$I$65</c15:f>
                      <c15:dlblFieldTableCache>
                        <c:ptCount val="1"/>
                      </c15:dlblFieldTableCache>
                    </c15:dlblFTEntry>
                  </c15:dlblFieldTable>
                  <c15:showDataLabelsRange val="0"/>
                </c:ext>
                <c:ext xmlns:c16="http://schemas.microsoft.com/office/drawing/2014/chart" uri="{C3380CC4-5D6E-409C-BE32-E72D297353CC}">
                  <c16:uniqueId val="{00000013-DA5F-4805-90AA-90053B6EC13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{F3E2380E-5D62-40E5-B497-E25B93418947}</c15:txfldGUID>
                      <c15:f>Diagramm!$I$66</c15:f>
                      <c15:dlblFieldTableCache>
                        <c:ptCount val="1"/>
                      </c15:dlblFieldTableCache>
                    </c15:dlblFTEntry>
                  </c15:dlblFieldTable>
                  <c15:showDataLabelsRange val="0"/>
                </c:ext>
                <c:ext xmlns:c16="http://schemas.microsoft.com/office/drawing/2014/chart" uri="{C3380CC4-5D6E-409C-BE32-E72D297353CC}">
                  <c16:uniqueId val="{00000014-DA5F-4805-90AA-90053B6EC13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{CF570C70-F7F6-4A67-9E6C-1418E89AD4C4}</c15:txfldGUID>
                      <c15:f>Diagramm!$I$67</c15:f>
                      <c15:dlblFieldTableCache>
                        <c:ptCount val="1"/>
                      </c15:dlblFieldTableCache>
                    </c15:dlblFTEntry>
                  </c15:dlblFieldTable>
                  <c15:showDataLabelsRange val="0"/>
                </c:ext>
                <c:ext xmlns:c16="http://schemas.microsoft.com/office/drawing/2014/chart" uri="{C3380CC4-5D6E-409C-BE32-E72D297353CC}">
                  <c16:uniqueId val="{00000015-DA5F-4805-90AA-90053B6EC13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5F-4805-90AA-90053B6EC13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{915491B2-26D2-444C-8133-648EA80B3211}</c15:txfldGUID>
                      <c15:f>Diagramm!$K$46</c15:f>
                      <c15:dlblFieldTableCache>
                        <c:ptCount val="1"/>
                      </c15:dlblFieldTableCache>
                    </c15:dlblFTEntry>
                  </c15:dlblFieldTable>
                  <c15:showDataLabelsRange val="0"/>
                </c:ext>
                <c:ext xmlns:c16="http://schemas.microsoft.com/office/drawing/2014/chart" uri="{C3380CC4-5D6E-409C-BE32-E72D297353CC}">
                  <c16:uniqueId val="{00000017-DA5F-4805-90AA-90053B6EC13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{87705244-9DF1-4E87-9B59-402E3DF144B1}</c15:txfldGUID>
                      <c15:f>Diagramm!$K$47</c15:f>
                      <c15:dlblFieldTableCache>
                        <c:ptCount val="1"/>
                      </c15:dlblFieldTableCache>
                    </c15:dlblFTEntry>
                  </c15:dlblFieldTable>
                  <c15:showDataLabelsRange val="0"/>
                </c:ext>
                <c:ext xmlns:c16="http://schemas.microsoft.com/office/drawing/2014/chart" uri="{C3380CC4-5D6E-409C-BE32-E72D297353CC}">
                  <c16:uniqueId val="{00000018-DA5F-4805-90AA-90053B6EC13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{3A5579B5-A931-4F06-813D-DC8C08096AB8}</c15:txfldGUID>
                      <c15:f>Diagramm!$K$48</c15:f>
                      <c15:dlblFieldTableCache>
                        <c:ptCount val="1"/>
                      </c15:dlblFieldTableCache>
                    </c15:dlblFTEntry>
                  </c15:dlblFieldTable>
                  <c15:showDataLabelsRange val="0"/>
                </c:ext>
                <c:ext xmlns:c16="http://schemas.microsoft.com/office/drawing/2014/chart" uri="{C3380CC4-5D6E-409C-BE32-E72D297353CC}">
                  <c16:uniqueId val="{00000019-DA5F-4805-90AA-90053B6EC13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{27BBBC97-F2DF-493D-A95B-00C2F95C19AE}</c15:txfldGUID>
                      <c15:f>Diagramm!$K$49</c15:f>
                      <c15:dlblFieldTableCache>
                        <c:ptCount val="1"/>
                      </c15:dlblFieldTableCache>
                    </c15:dlblFTEntry>
                  </c15:dlblFieldTable>
                  <c15:showDataLabelsRange val="0"/>
                </c:ext>
                <c:ext xmlns:c16="http://schemas.microsoft.com/office/drawing/2014/chart" uri="{C3380CC4-5D6E-409C-BE32-E72D297353CC}">
                  <c16:uniqueId val="{0000001A-DA5F-4805-90AA-90053B6EC13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{9F78B9B4-257C-4B0F-AF98-F8ACB80EE6E4}</c15:txfldGUID>
                      <c15:f>Diagramm!$K$50</c15:f>
                      <c15:dlblFieldTableCache>
                        <c:ptCount val="1"/>
                      </c15:dlblFieldTableCache>
                    </c15:dlblFTEntry>
                  </c15:dlblFieldTable>
                  <c15:showDataLabelsRange val="0"/>
                </c:ext>
                <c:ext xmlns:c16="http://schemas.microsoft.com/office/drawing/2014/chart" uri="{C3380CC4-5D6E-409C-BE32-E72D297353CC}">
                  <c16:uniqueId val="{0000001B-DA5F-4805-90AA-90053B6EC13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{4D190B8D-AE3D-4055-8A38-F3BDFF781019}</c15:txfldGUID>
                      <c15:f>Diagramm!$K$51</c15:f>
                      <c15:dlblFieldTableCache>
                        <c:ptCount val="1"/>
                      </c15:dlblFieldTableCache>
                    </c15:dlblFTEntry>
                  </c15:dlblFieldTable>
                  <c15:showDataLabelsRange val="0"/>
                </c:ext>
                <c:ext xmlns:c16="http://schemas.microsoft.com/office/drawing/2014/chart" uri="{C3380CC4-5D6E-409C-BE32-E72D297353CC}">
                  <c16:uniqueId val="{0000001C-DA5F-4805-90AA-90053B6EC13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{98E04EE7-B8BE-47C0-9D05-5D32F6785D46}</c15:txfldGUID>
                      <c15:f>Diagramm!$K$52</c15:f>
                      <c15:dlblFieldTableCache>
                        <c:ptCount val="1"/>
                      </c15:dlblFieldTableCache>
                    </c15:dlblFTEntry>
                  </c15:dlblFieldTable>
                  <c15:showDataLabelsRange val="0"/>
                </c:ext>
                <c:ext xmlns:c16="http://schemas.microsoft.com/office/drawing/2014/chart" uri="{C3380CC4-5D6E-409C-BE32-E72D297353CC}">
                  <c16:uniqueId val="{0000001D-DA5F-4805-90AA-90053B6EC13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{AF1388C0-CBEB-446C-A8C2-548649ED32B5}</c15:txfldGUID>
                      <c15:f>Diagramm!$K$53</c15:f>
                      <c15:dlblFieldTableCache>
                        <c:ptCount val="1"/>
                      </c15:dlblFieldTableCache>
                    </c15:dlblFTEntry>
                  </c15:dlblFieldTable>
                  <c15:showDataLabelsRange val="0"/>
                </c:ext>
                <c:ext xmlns:c16="http://schemas.microsoft.com/office/drawing/2014/chart" uri="{C3380CC4-5D6E-409C-BE32-E72D297353CC}">
                  <c16:uniqueId val="{0000001E-DA5F-4805-90AA-90053B6EC13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{8DB818AE-FFD8-4E6B-BF6D-FD68B1C9F906}</c15:txfldGUID>
                      <c15:f>Diagramm!$K$54</c15:f>
                      <c15:dlblFieldTableCache>
                        <c:ptCount val="1"/>
                      </c15:dlblFieldTableCache>
                    </c15:dlblFTEntry>
                  </c15:dlblFieldTable>
                  <c15:showDataLabelsRange val="0"/>
                </c:ext>
                <c:ext xmlns:c16="http://schemas.microsoft.com/office/drawing/2014/chart" uri="{C3380CC4-5D6E-409C-BE32-E72D297353CC}">
                  <c16:uniqueId val="{0000001F-DA5F-4805-90AA-90053B6EC13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{FC3710D5-3912-493A-893F-7821991A38F2}</c15:txfldGUID>
                      <c15:f>Diagramm!$K$55</c15:f>
                      <c15:dlblFieldTableCache>
                        <c:ptCount val="1"/>
                      </c15:dlblFieldTableCache>
                    </c15:dlblFTEntry>
                  </c15:dlblFieldTable>
                  <c15:showDataLabelsRange val="0"/>
                </c:ext>
                <c:ext xmlns:c16="http://schemas.microsoft.com/office/drawing/2014/chart" uri="{C3380CC4-5D6E-409C-BE32-E72D297353CC}">
                  <c16:uniqueId val="{00000020-DA5F-4805-90AA-90053B6EC13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{F0893F14-ECE2-4B55-82B0-5C2F899118BB}</c15:txfldGUID>
                      <c15:f>Diagramm!$K$56</c15:f>
                      <c15:dlblFieldTableCache>
                        <c:ptCount val="1"/>
                      </c15:dlblFieldTableCache>
                    </c15:dlblFTEntry>
                  </c15:dlblFieldTable>
                  <c15:showDataLabelsRange val="0"/>
                </c:ext>
                <c:ext xmlns:c16="http://schemas.microsoft.com/office/drawing/2014/chart" uri="{C3380CC4-5D6E-409C-BE32-E72D297353CC}">
                  <c16:uniqueId val="{00000021-DA5F-4805-90AA-90053B6EC13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{26EB7133-0AFC-48FD-98BD-C29F0256A011}</c15:txfldGUID>
                      <c15:f>Diagramm!$K$57</c15:f>
                      <c15:dlblFieldTableCache>
                        <c:ptCount val="1"/>
                      </c15:dlblFieldTableCache>
                    </c15:dlblFTEntry>
                  </c15:dlblFieldTable>
                  <c15:showDataLabelsRange val="0"/>
                </c:ext>
                <c:ext xmlns:c16="http://schemas.microsoft.com/office/drawing/2014/chart" uri="{C3380CC4-5D6E-409C-BE32-E72D297353CC}">
                  <c16:uniqueId val="{00000022-DA5F-4805-90AA-90053B6EC13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{D9BCD151-EC3F-415C-B952-C57C9342C066}</c15:txfldGUID>
                      <c15:f>Diagramm!$K$58</c15:f>
                      <c15:dlblFieldTableCache>
                        <c:ptCount val="1"/>
                      </c15:dlblFieldTableCache>
                    </c15:dlblFTEntry>
                  </c15:dlblFieldTable>
                  <c15:showDataLabelsRange val="0"/>
                </c:ext>
                <c:ext xmlns:c16="http://schemas.microsoft.com/office/drawing/2014/chart" uri="{C3380CC4-5D6E-409C-BE32-E72D297353CC}">
                  <c16:uniqueId val="{00000023-DA5F-4805-90AA-90053B6EC13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{8171F81F-65AA-4EB7-A3B8-FB7F67BE317D}</c15:txfldGUID>
                      <c15:f>Diagramm!$K$59</c15:f>
                      <c15:dlblFieldTableCache>
                        <c:ptCount val="1"/>
                      </c15:dlblFieldTableCache>
                    </c15:dlblFTEntry>
                  </c15:dlblFieldTable>
                  <c15:showDataLabelsRange val="0"/>
                </c:ext>
                <c:ext xmlns:c16="http://schemas.microsoft.com/office/drawing/2014/chart" uri="{C3380CC4-5D6E-409C-BE32-E72D297353CC}">
                  <c16:uniqueId val="{00000024-DA5F-4805-90AA-90053B6EC13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{C319F992-AD18-4698-93C9-8995E57D1CC5}</c15:txfldGUID>
                      <c15:f>Diagramm!$K$60</c15:f>
                      <c15:dlblFieldTableCache>
                        <c:ptCount val="1"/>
                      </c15:dlblFieldTableCache>
                    </c15:dlblFTEntry>
                  </c15:dlblFieldTable>
                  <c15:showDataLabelsRange val="0"/>
                </c:ext>
                <c:ext xmlns:c16="http://schemas.microsoft.com/office/drawing/2014/chart" uri="{C3380CC4-5D6E-409C-BE32-E72D297353CC}">
                  <c16:uniqueId val="{00000025-DA5F-4805-90AA-90053B6EC13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{2F72F204-3729-4045-8C94-A8542D8DD252}</c15:txfldGUID>
                      <c15:f>Diagramm!$K$61</c15:f>
                      <c15:dlblFieldTableCache>
                        <c:ptCount val="1"/>
                      </c15:dlblFieldTableCache>
                    </c15:dlblFTEntry>
                  </c15:dlblFieldTable>
                  <c15:showDataLabelsRange val="0"/>
                </c:ext>
                <c:ext xmlns:c16="http://schemas.microsoft.com/office/drawing/2014/chart" uri="{C3380CC4-5D6E-409C-BE32-E72D297353CC}">
                  <c16:uniqueId val="{00000026-DA5F-4805-90AA-90053B6EC13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{3887DB51-2648-4577-AA9C-A4916FA79069}</c15:txfldGUID>
                      <c15:f>Diagramm!$K$62</c15:f>
                      <c15:dlblFieldTableCache>
                        <c:ptCount val="1"/>
                      </c15:dlblFieldTableCache>
                    </c15:dlblFTEntry>
                  </c15:dlblFieldTable>
                  <c15:showDataLabelsRange val="0"/>
                </c:ext>
                <c:ext xmlns:c16="http://schemas.microsoft.com/office/drawing/2014/chart" uri="{C3380CC4-5D6E-409C-BE32-E72D297353CC}">
                  <c16:uniqueId val="{00000027-DA5F-4805-90AA-90053B6EC13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{E4E37171-6B00-4472-BF11-C1E64B4FF914}</c15:txfldGUID>
                      <c15:f>Diagramm!$K$63</c15:f>
                      <c15:dlblFieldTableCache>
                        <c:ptCount val="1"/>
                      </c15:dlblFieldTableCache>
                    </c15:dlblFTEntry>
                  </c15:dlblFieldTable>
                  <c15:showDataLabelsRange val="0"/>
                </c:ext>
                <c:ext xmlns:c16="http://schemas.microsoft.com/office/drawing/2014/chart" uri="{C3380CC4-5D6E-409C-BE32-E72D297353CC}">
                  <c16:uniqueId val="{00000028-DA5F-4805-90AA-90053B6EC13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{1E5B2A14-DA8F-43FE-9598-2EE34ECC4412}</c15:txfldGUID>
                      <c15:f>Diagramm!$K$64</c15:f>
                      <c15:dlblFieldTableCache>
                        <c:ptCount val="1"/>
                      </c15:dlblFieldTableCache>
                    </c15:dlblFTEntry>
                  </c15:dlblFieldTable>
                  <c15:showDataLabelsRange val="0"/>
                </c:ext>
                <c:ext xmlns:c16="http://schemas.microsoft.com/office/drawing/2014/chart" uri="{C3380CC4-5D6E-409C-BE32-E72D297353CC}">
                  <c16:uniqueId val="{00000029-DA5F-4805-90AA-90053B6EC13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{FB39BF73-F517-4E7A-9147-0B66192C1AF1}</c15:txfldGUID>
                      <c15:f>Diagramm!$K$65</c15:f>
                      <c15:dlblFieldTableCache>
                        <c:ptCount val="1"/>
                      </c15:dlblFieldTableCache>
                    </c15:dlblFTEntry>
                  </c15:dlblFieldTable>
                  <c15:showDataLabelsRange val="0"/>
                </c:ext>
                <c:ext xmlns:c16="http://schemas.microsoft.com/office/drawing/2014/chart" uri="{C3380CC4-5D6E-409C-BE32-E72D297353CC}">
                  <c16:uniqueId val="{0000002A-DA5F-4805-90AA-90053B6EC13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{6748BCA7-CBDC-4750-869F-6CA26899BB13}</c15:txfldGUID>
                      <c15:f>Diagramm!$K$66</c15:f>
                      <c15:dlblFieldTableCache>
                        <c:ptCount val="1"/>
                      </c15:dlblFieldTableCache>
                    </c15:dlblFTEntry>
                  </c15:dlblFieldTable>
                  <c15:showDataLabelsRange val="0"/>
                </c:ext>
                <c:ext xmlns:c16="http://schemas.microsoft.com/office/drawing/2014/chart" uri="{C3380CC4-5D6E-409C-BE32-E72D297353CC}">
                  <c16:uniqueId val="{0000002B-DA5F-4805-90AA-90053B6EC13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{7BC2A4D9-807D-4B8F-BB80-C5E2F22C1EDA}</c15:txfldGUID>
                      <c15:f>Diagramm!$K$67</c15:f>
                      <c15:dlblFieldTableCache>
                        <c:ptCount val="1"/>
                      </c15:dlblFieldTableCache>
                    </c15:dlblFTEntry>
                  </c15:dlblFieldTable>
                  <c15:showDataLabelsRange val="0"/>
                </c:ext>
                <c:ext xmlns:c16="http://schemas.microsoft.com/office/drawing/2014/chart" uri="{C3380CC4-5D6E-409C-BE32-E72D297353CC}">
                  <c16:uniqueId val="{0000002C-DA5F-4805-90AA-90053B6EC13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5F-4805-90AA-90053B6EC13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{F25B30BC-FDEE-4E99-AFEA-7B78425FE32B}</c15:txfldGUID>
                      <c15:f>Diagramm!$J$46</c15:f>
                      <c15:dlblFieldTableCache>
                        <c:ptCount val="1"/>
                      </c15:dlblFieldTableCache>
                    </c15:dlblFTEntry>
                  </c15:dlblFieldTable>
                  <c15:showDataLabelsRange val="0"/>
                </c:ext>
                <c:ext xmlns:c16="http://schemas.microsoft.com/office/drawing/2014/chart" uri="{C3380CC4-5D6E-409C-BE32-E72D297353CC}">
                  <c16:uniqueId val="{0000002E-DA5F-4805-90AA-90053B6EC13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{15F39279-D330-4C9C-BF2B-CC00C55050E2}</c15:txfldGUID>
                      <c15:f>Diagramm!$J$47</c15:f>
                      <c15:dlblFieldTableCache>
                        <c:ptCount val="1"/>
                      </c15:dlblFieldTableCache>
                    </c15:dlblFTEntry>
                  </c15:dlblFieldTable>
                  <c15:showDataLabelsRange val="0"/>
                </c:ext>
                <c:ext xmlns:c16="http://schemas.microsoft.com/office/drawing/2014/chart" uri="{C3380CC4-5D6E-409C-BE32-E72D297353CC}">
                  <c16:uniqueId val="{0000002F-DA5F-4805-90AA-90053B6EC13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{24006CD5-E9A1-4E50-AAF4-4EA1DD098256}</c15:txfldGUID>
                      <c15:f>Diagramm!$J$48</c15:f>
                      <c15:dlblFieldTableCache>
                        <c:ptCount val="1"/>
                      </c15:dlblFieldTableCache>
                    </c15:dlblFTEntry>
                  </c15:dlblFieldTable>
                  <c15:showDataLabelsRange val="0"/>
                </c:ext>
                <c:ext xmlns:c16="http://schemas.microsoft.com/office/drawing/2014/chart" uri="{C3380CC4-5D6E-409C-BE32-E72D297353CC}">
                  <c16:uniqueId val="{00000030-DA5F-4805-90AA-90053B6EC13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{BB489938-559E-48F3-B491-080D6BF76CE6}</c15:txfldGUID>
                      <c15:f>Diagramm!$J$49</c15:f>
                      <c15:dlblFieldTableCache>
                        <c:ptCount val="1"/>
                      </c15:dlblFieldTableCache>
                    </c15:dlblFTEntry>
                  </c15:dlblFieldTable>
                  <c15:showDataLabelsRange val="0"/>
                </c:ext>
                <c:ext xmlns:c16="http://schemas.microsoft.com/office/drawing/2014/chart" uri="{C3380CC4-5D6E-409C-BE32-E72D297353CC}">
                  <c16:uniqueId val="{00000031-DA5F-4805-90AA-90053B6EC13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{B5811B43-0838-46EE-89F5-34A330E392B6}</c15:txfldGUID>
                      <c15:f>Diagramm!$J$50</c15:f>
                      <c15:dlblFieldTableCache>
                        <c:ptCount val="1"/>
                      </c15:dlblFieldTableCache>
                    </c15:dlblFTEntry>
                  </c15:dlblFieldTable>
                  <c15:showDataLabelsRange val="0"/>
                </c:ext>
                <c:ext xmlns:c16="http://schemas.microsoft.com/office/drawing/2014/chart" uri="{C3380CC4-5D6E-409C-BE32-E72D297353CC}">
                  <c16:uniqueId val="{00000032-DA5F-4805-90AA-90053B6EC13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{7CF1F5BC-667C-4DF6-899C-0E2A2F941150}</c15:txfldGUID>
                      <c15:f>Diagramm!$J$51</c15:f>
                      <c15:dlblFieldTableCache>
                        <c:ptCount val="1"/>
                      </c15:dlblFieldTableCache>
                    </c15:dlblFTEntry>
                  </c15:dlblFieldTable>
                  <c15:showDataLabelsRange val="0"/>
                </c:ext>
                <c:ext xmlns:c16="http://schemas.microsoft.com/office/drawing/2014/chart" uri="{C3380CC4-5D6E-409C-BE32-E72D297353CC}">
                  <c16:uniqueId val="{00000033-DA5F-4805-90AA-90053B6EC13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{4EB9067A-E4E0-4E27-AF44-EFE25ED4914D}</c15:txfldGUID>
                      <c15:f>Diagramm!$J$52</c15:f>
                      <c15:dlblFieldTableCache>
                        <c:ptCount val="1"/>
                      </c15:dlblFieldTableCache>
                    </c15:dlblFTEntry>
                  </c15:dlblFieldTable>
                  <c15:showDataLabelsRange val="0"/>
                </c:ext>
                <c:ext xmlns:c16="http://schemas.microsoft.com/office/drawing/2014/chart" uri="{C3380CC4-5D6E-409C-BE32-E72D297353CC}">
                  <c16:uniqueId val="{00000034-DA5F-4805-90AA-90053B6EC13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{F3FA4897-6B87-40DC-A396-4B425C953AF3}</c15:txfldGUID>
                      <c15:f>Diagramm!$J$53</c15:f>
                      <c15:dlblFieldTableCache>
                        <c:ptCount val="1"/>
                      </c15:dlblFieldTableCache>
                    </c15:dlblFTEntry>
                  </c15:dlblFieldTable>
                  <c15:showDataLabelsRange val="0"/>
                </c:ext>
                <c:ext xmlns:c16="http://schemas.microsoft.com/office/drawing/2014/chart" uri="{C3380CC4-5D6E-409C-BE32-E72D297353CC}">
                  <c16:uniqueId val="{00000035-DA5F-4805-90AA-90053B6EC13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{4D37BFF0-4B74-4E5C-A996-BED3EE029E22}</c15:txfldGUID>
                      <c15:f>Diagramm!$J$54</c15:f>
                      <c15:dlblFieldTableCache>
                        <c:ptCount val="1"/>
                      </c15:dlblFieldTableCache>
                    </c15:dlblFTEntry>
                  </c15:dlblFieldTable>
                  <c15:showDataLabelsRange val="0"/>
                </c:ext>
                <c:ext xmlns:c16="http://schemas.microsoft.com/office/drawing/2014/chart" uri="{C3380CC4-5D6E-409C-BE32-E72D297353CC}">
                  <c16:uniqueId val="{00000036-DA5F-4805-90AA-90053B6EC13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{8F9AE7DD-5429-4776-810D-90219B3240A0}</c15:txfldGUID>
                      <c15:f>Diagramm!$J$55</c15:f>
                      <c15:dlblFieldTableCache>
                        <c:ptCount val="1"/>
                      </c15:dlblFieldTableCache>
                    </c15:dlblFTEntry>
                  </c15:dlblFieldTable>
                  <c15:showDataLabelsRange val="0"/>
                </c:ext>
                <c:ext xmlns:c16="http://schemas.microsoft.com/office/drawing/2014/chart" uri="{C3380CC4-5D6E-409C-BE32-E72D297353CC}">
                  <c16:uniqueId val="{00000037-DA5F-4805-90AA-90053B6EC13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{71D2CC4D-7F98-41E1-A698-F7D17EB0B777}</c15:txfldGUID>
                      <c15:f>Diagramm!$J$56</c15:f>
                      <c15:dlblFieldTableCache>
                        <c:ptCount val="1"/>
                      </c15:dlblFieldTableCache>
                    </c15:dlblFTEntry>
                  </c15:dlblFieldTable>
                  <c15:showDataLabelsRange val="0"/>
                </c:ext>
                <c:ext xmlns:c16="http://schemas.microsoft.com/office/drawing/2014/chart" uri="{C3380CC4-5D6E-409C-BE32-E72D297353CC}">
                  <c16:uniqueId val="{00000038-DA5F-4805-90AA-90053B6EC13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{0405BBCD-0499-430F-851F-CFF356DD2C34}</c15:txfldGUID>
                      <c15:f>Diagramm!$J$57</c15:f>
                      <c15:dlblFieldTableCache>
                        <c:ptCount val="1"/>
                      </c15:dlblFieldTableCache>
                    </c15:dlblFTEntry>
                  </c15:dlblFieldTable>
                  <c15:showDataLabelsRange val="0"/>
                </c:ext>
                <c:ext xmlns:c16="http://schemas.microsoft.com/office/drawing/2014/chart" uri="{C3380CC4-5D6E-409C-BE32-E72D297353CC}">
                  <c16:uniqueId val="{00000039-DA5F-4805-90AA-90053B6EC13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{A442EFDE-8D75-4673-892B-E9F22A7F846B}</c15:txfldGUID>
                      <c15:f>Diagramm!$J$58</c15:f>
                      <c15:dlblFieldTableCache>
                        <c:ptCount val="1"/>
                      </c15:dlblFieldTableCache>
                    </c15:dlblFTEntry>
                  </c15:dlblFieldTable>
                  <c15:showDataLabelsRange val="0"/>
                </c:ext>
                <c:ext xmlns:c16="http://schemas.microsoft.com/office/drawing/2014/chart" uri="{C3380CC4-5D6E-409C-BE32-E72D297353CC}">
                  <c16:uniqueId val="{0000003A-DA5F-4805-90AA-90053B6EC13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{D1FAAC3E-F3E9-4CDF-A170-EAE1D57C4520}</c15:txfldGUID>
                      <c15:f>Diagramm!$J$59</c15:f>
                      <c15:dlblFieldTableCache>
                        <c:ptCount val="1"/>
                      </c15:dlblFieldTableCache>
                    </c15:dlblFTEntry>
                  </c15:dlblFieldTable>
                  <c15:showDataLabelsRange val="0"/>
                </c:ext>
                <c:ext xmlns:c16="http://schemas.microsoft.com/office/drawing/2014/chart" uri="{C3380CC4-5D6E-409C-BE32-E72D297353CC}">
                  <c16:uniqueId val="{0000003B-DA5F-4805-90AA-90053B6EC13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{BE2B52AE-C787-4D87-9B37-D5505AA9D662}</c15:txfldGUID>
                      <c15:f>Diagramm!$J$60</c15:f>
                      <c15:dlblFieldTableCache>
                        <c:ptCount val="1"/>
                      </c15:dlblFieldTableCache>
                    </c15:dlblFTEntry>
                  </c15:dlblFieldTable>
                  <c15:showDataLabelsRange val="0"/>
                </c:ext>
                <c:ext xmlns:c16="http://schemas.microsoft.com/office/drawing/2014/chart" uri="{C3380CC4-5D6E-409C-BE32-E72D297353CC}">
                  <c16:uniqueId val="{0000003C-DA5F-4805-90AA-90053B6EC13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{691F189A-8412-4884-98B4-81ECBC5392AF}</c15:txfldGUID>
                      <c15:f>Diagramm!$J$61</c15:f>
                      <c15:dlblFieldTableCache>
                        <c:ptCount val="1"/>
                      </c15:dlblFieldTableCache>
                    </c15:dlblFTEntry>
                  </c15:dlblFieldTable>
                  <c15:showDataLabelsRange val="0"/>
                </c:ext>
                <c:ext xmlns:c16="http://schemas.microsoft.com/office/drawing/2014/chart" uri="{C3380CC4-5D6E-409C-BE32-E72D297353CC}">
                  <c16:uniqueId val="{0000003D-DA5F-4805-90AA-90053B6EC13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{97E8299A-0D24-48D5-8B8C-68BFCAB587FE}</c15:txfldGUID>
                      <c15:f>Diagramm!$J$62</c15:f>
                      <c15:dlblFieldTableCache>
                        <c:ptCount val="1"/>
                      </c15:dlblFieldTableCache>
                    </c15:dlblFTEntry>
                  </c15:dlblFieldTable>
                  <c15:showDataLabelsRange val="0"/>
                </c:ext>
                <c:ext xmlns:c16="http://schemas.microsoft.com/office/drawing/2014/chart" uri="{C3380CC4-5D6E-409C-BE32-E72D297353CC}">
                  <c16:uniqueId val="{0000003E-DA5F-4805-90AA-90053B6EC13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{1A26CCB8-3A09-4A78-A53F-83D7AEB04AAB}</c15:txfldGUID>
                      <c15:f>Diagramm!$J$63</c15:f>
                      <c15:dlblFieldTableCache>
                        <c:ptCount val="1"/>
                      </c15:dlblFieldTableCache>
                    </c15:dlblFTEntry>
                  </c15:dlblFieldTable>
                  <c15:showDataLabelsRange val="0"/>
                </c:ext>
                <c:ext xmlns:c16="http://schemas.microsoft.com/office/drawing/2014/chart" uri="{C3380CC4-5D6E-409C-BE32-E72D297353CC}">
                  <c16:uniqueId val="{0000003F-DA5F-4805-90AA-90053B6EC13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{A150C566-2A4F-49D6-AD9E-5F0B7BACFF5C}</c15:txfldGUID>
                      <c15:f>Diagramm!$J$64</c15:f>
                      <c15:dlblFieldTableCache>
                        <c:ptCount val="1"/>
                      </c15:dlblFieldTableCache>
                    </c15:dlblFTEntry>
                  </c15:dlblFieldTable>
                  <c15:showDataLabelsRange val="0"/>
                </c:ext>
                <c:ext xmlns:c16="http://schemas.microsoft.com/office/drawing/2014/chart" uri="{C3380CC4-5D6E-409C-BE32-E72D297353CC}">
                  <c16:uniqueId val="{00000040-DA5F-4805-90AA-90053B6EC13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{C7EA1CFA-631B-4F9A-82B4-17F690514C2A}</c15:txfldGUID>
                      <c15:f>Diagramm!$J$65</c15:f>
                      <c15:dlblFieldTableCache>
                        <c:ptCount val="1"/>
                      </c15:dlblFieldTableCache>
                    </c15:dlblFTEntry>
                  </c15:dlblFieldTable>
                  <c15:showDataLabelsRange val="0"/>
                </c:ext>
                <c:ext xmlns:c16="http://schemas.microsoft.com/office/drawing/2014/chart" uri="{C3380CC4-5D6E-409C-BE32-E72D297353CC}">
                  <c16:uniqueId val="{00000041-DA5F-4805-90AA-90053B6EC13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{CCDB18B2-B45D-4704-A2F8-12ACBED612A7}</c15:txfldGUID>
                      <c15:f>Diagramm!$J$66</c15:f>
                      <c15:dlblFieldTableCache>
                        <c:ptCount val="1"/>
                      </c15:dlblFieldTableCache>
                    </c15:dlblFTEntry>
                  </c15:dlblFieldTable>
                  <c15:showDataLabelsRange val="0"/>
                </c:ext>
                <c:ext xmlns:c16="http://schemas.microsoft.com/office/drawing/2014/chart" uri="{C3380CC4-5D6E-409C-BE32-E72D297353CC}">
                  <c16:uniqueId val="{00000042-DA5F-4805-90AA-90053B6EC13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{7D41684E-6EB4-4667-9DDC-04847BCC66CF}</c15:txfldGUID>
                      <c15:f>Diagramm!$J$67</c15:f>
                      <c15:dlblFieldTableCache>
                        <c:ptCount val="1"/>
                      </c15:dlblFieldTableCache>
                    </c15:dlblFTEntry>
                  </c15:dlblFieldTable>
                  <c15:showDataLabelsRange val="0"/>
                </c:ext>
                <c:ext xmlns:c16="http://schemas.microsoft.com/office/drawing/2014/chart" uri="{C3380CC4-5D6E-409C-BE32-E72D297353CC}">
                  <c16:uniqueId val="{00000043-DA5F-4805-90AA-90053B6EC13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5F-4805-90AA-90053B6EC13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945-4121-80E5-89666038C1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45-4121-80E5-89666038C1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45-4121-80E5-89666038C1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45-4121-80E5-89666038C1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945-4121-80E5-89666038C1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45-4121-80E5-89666038C1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945-4121-80E5-89666038C1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45-4121-80E5-89666038C1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45-4121-80E5-89666038C1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45-4121-80E5-89666038C1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45-4121-80E5-89666038C1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945-4121-80E5-89666038C1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945-4121-80E5-89666038C1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945-4121-80E5-89666038C1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945-4121-80E5-89666038C1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945-4121-80E5-89666038C1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945-4121-80E5-89666038C1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945-4121-80E5-89666038C1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945-4121-80E5-89666038C1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945-4121-80E5-89666038C1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945-4121-80E5-89666038C1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945-4121-80E5-89666038C1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945-4121-80E5-89666038C15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945-4121-80E5-89666038C1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945-4121-80E5-89666038C1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945-4121-80E5-89666038C1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945-4121-80E5-89666038C1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945-4121-80E5-89666038C1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945-4121-80E5-89666038C1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945-4121-80E5-89666038C1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945-4121-80E5-89666038C1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945-4121-80E5-89666038C1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945-4121-80E5-89666038C1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945-4121-80E5-89666038C1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945-4121-80E5-89666038C1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945-4121-80E5-89666038C1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945-4121-80E5-89666038C1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945-4121-80E5-89666038C1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945-4121-80E5-89666038C1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945-4121-80E5-89666038C1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945-4121-80E5-89666038C1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945-4121-80E5-89666038C1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945-4121-80E5-89666038C1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945-4121-80E5-89666038C1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945-4121-80E5-89666038C15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945-4121-80E5-89666038C15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945-4121-80E5-89666038C1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945-4121-80E5-89666038C1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945-4121-80E5-89666038C1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945-4121-80E5-89666038C1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945-4121-80E5-89666038C1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945-4121-80E5-89666038C1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945-4121-80E5-89666038C1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945-4121-80E5-89666038C1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945-4121-80E5-89666038C1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945-4121-80E5-89666038C1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945-4121-80E5-89666038C1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945-4121-80E5-89666038C1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945-4121-80E5-89666038C1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945-4121-80E5-89666038C1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945-4121-80E5-89666038C1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945-4121-80E5-89666038C1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945-4121-80E5-89666038C1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945-4121-80E5-89666038C1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945-4121-80E5-89666038C1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945-4121-80E5-89666038C1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945-4121-80E5-89666038C1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945-4121-80E5-89666038C1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945-4121-80E5-89666038C15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101.53480033124029</c:v>
                </c:pt>
                <c:pt idx="2">
                  <c:v>102.91845217517147</c:v>
                </c:pt>
                <c:pt idx="3">
                  <c:v>101.13039772955676</c:v>
                </c:pt>
                <c:pt idx="4">
                  <c:v>101.5098769104606</c:v>
                </c:pt>
                <c:pt idx="5">
                  <c:v>102.90960838070123</c:v>
                </c:pt>
                <c:pt idx="6">
                  <c:v>104.27155272911457</c:v>
                </c:pt>
                <c:pt idx="7">
                  <c:v>103.0663847372187</c:v>
                </c:pt>
                <c:pt idx="8">
                  <c:v>103.17572619612321</c:v>
                </c:pt>
                <c:pt idx="9">
                  <c:v>104.54169045111392</c:v>
                </c:pt>
                <c:pt idx="10">
                  <c:v>105.9993085760687</c:v>
                </c:pt>
                <c:pt idx="11">
                  <c:v>105.08839774563639</c:v>
                </c:pt>
                <c:pt idx="12">
                  <c:v>105.42848184208199</c:v>
                </c:pt>
                <c:pt idx="13">
                  <c:v>106.76952267629301</c:v>
                </c:pt>
                <c:pt idx="14">
                  <c:v>108.14593868838489</c:v>
                </c:pt>
                <c:pt idx="15">
                  <c:v>107.36286088711297</c:v>
                </c:pt>
                <c:pt idx="16">
                  <c:v>107.09352714642912</c:v>
                </c:pt>
                <c:pt idx="17">
                  <c:v>108.20543330572998</c:v>
                </c:pt>
                <c:pt idx="18">
                  <c:v>109.67591513173234</c:v>
                </c:pt>
                <c:pt idx="19">
                  <c:v>109.0624773880255</c:v>
                </c:pt>
                <c:pt idx="20">
                  <c:v>108.54953730875295</c:v>
                </c:pt>
                <c:pt idx="21">
                  <c:v>109.30286780135231</c:v>
                </c:pt>
                <c:pt idx="22">
                  <c:v>111.01775994725882</c:v>
                </c:pt>
                <c:pt idx="23">
                  <c:v>110.20895474389177</c:v>
                </c:pt>
                <c:pt idx="24">
                  <c:v>109.12277598668607</c:v>
                </c:pt>
              </c:numCache>
            </c:numRef>
          </c:val>
          <c:smooth val="0"/>
          <c:extLst>
            <c:ext xmlns:c16="http://schemas.microsoft.com/office/drawing/2014/chart" uri="{C3380CC4-5D6E-409C-BE32-E72D297353CC}">
              <c16:uniqueId val="{00000000-A13A-4112-980F-FC224D0D9A9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105.26870389884088</c:v>
                </c:pt>
                <c:pt idx="2">
                  <c:v>109.48366701791359</c:v>
                </c:pt>
                <c:pt idx="3">
                  <c:v>108.93572181243414</c:v>
                </c:pt>
                <c:pt idx="4">
                  <c:v>103.32982086406743</c:v>
                </c:pt>
                <c:pt idx="5">
                  <c:v>110.83245521601685</c:v>
                </c:pt>
                <c:pt idx="6">
                  <c:v>115.00526870389885</c:v>
                </c:pt>
                <c:pt idx="7">
                  <c:v>111.42255005268704</c:v>
                </c:pt>
                <c:pt idx="8">
                  <c:v>111.92834562697576</c:v>
                </c:pt>
                <c:pt idx="9">
                  <c:v>114.41517386722866</c:v>
                </c:pt>
                <c:pt idx="10">
                  <c:v>119.13593256059009</c:v>
                </c:pt>
                <c:pt idx="11">
                  <c:v>117.55532139093783</c:v>
                </c:pt>
                <c:pt idx="12">
                  <c:v>117.49209694415174</c:v>
                </c:pt>
                <c:pt idx="13">
                  <c:v>122.086406743941</c:v>
                </c:pt>
                <c:pt idx="14">
                  <c:v>126.68071654373023</c:v>
                </c:pt>
                <c:pt idx="15">
                  <c:v>125.26870389884088</c:v>
                </c:pt>
                <c:pt idx="16">
                  <c:v>123.77239199157006</c:v>
                </c:pt>
                <c:pt idx="17">
                  <c:v>128.5563751317176</c:v>
                </c:pt>
                <c:pt idx="18">
                  <c:v>131.88619599578504</c:v>
                </c:pt>
                <c:pt idx="19">
                  <c:v>129.54689146469968</c:v>
                </c:pt>
                <c:pt idx="20">
                  <c:v>129.23076923076923</c:v>
                </c:pt>
                <c:pt idx="21">
                  <c:v>133.44573234984193</c:v>
                </c:pt>
                <c:pt idx="22">
                  <c:v>135.61643835616439</c:v>
                </c:pt>
                <c:pt idx="23">
                  <c:v>135.80611169652266</c:v>
                </c:pt>
                <c:pt idx="24">
                  <c:v>127.4604847207587</c:v>
                </c:pt>
              </c:numCache>
            </c:numRef>
          </c:val>
          <c:smooth val="0"/>
          <c:extLst>
            <c:ext xmlns:c16="http://schemas.microsoft.com/office/drawing/2014/chart" uri="{C3380CC4-5D6E-409C-BE32-E72D297353CC}">
              <c16:uniqueId val="{00000001-A13A-4112-980F-FC224D0D9A9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98.897795591182373</c:v>
                </c:pt>
                <c:pt idx="2">
                  <c:v>97.263276553106209</c:v>
                </c:pt>
                <c:pt idx="3">
                  <c:v>98.847695390781567</c:v>
                </c:pt>
                <c:pt idx="4">
                  <c:v>91.708416833667343</c:v>
                </c:pt>
                <c:pt idx="5">
                  <c:v>91.238727454909821</c:v>
                </c:pt>
                <c:pt idx="6">
                  <c:v>89.911072144288568</c:v>
                </c:pt>
                <c:pt idx="7">
                  <c:v>90.324398797595194</c:v>
                </c:pt>
                <c:pt idx="8">
                  <c:v>88.902805611222448</c:v>
                </c:pt>
                <c:pt idx="9">
                  <c:v>89.159569138276552</c:v>
                </c:pt>
                <c:pt idx="10">
                  <c:v>88.783817635270552</c:v>
                </c:pt>
                <c:pt idx="11">
                  <c:v>88.113727454909821</c:v>
                </c:pt>
                <c:pt idx="12">
                  <c:v>87.061623246492985</c:v>
                </c:pt>
                <c:pt idx="13">
                  <c:v>88.351703406813627</c:v>
                </c:pt>
                <c:pt idx="14">
                  <c:v>87.343436873747493</c:v>
                </c:pt>
                <c:pt idx="15">
                  <c:v>87.963426853707418</c:v>
                </c:pt>
                <c:pt idx="16">
                  <c:v>87.111723446893791</c:v>
                </c:pt>
                <c:pt idx="17">
                  <c:v>87.550100200400806</c:v>
                </c:pt>
                <c:pt idx="18">
                  <c:v>87.099198396793582</c:v>
                </c:pt>
                <c:pt idx="19">
                  <c:v>86.172344689378761</c:v>
                </c:pt>
                <c:pt idx="20">
                  <c:v>84.287324649298597</c:v>
                </c:pt>
                <c:pt idx="21">
                  <c:v>85.18912825651303</c:v>
                </c:pt>
                <c:pt idx="22">
                  <c:v>82.922094188376747</c:v>
                </c:pt>
                <c:pt idx="23">
                  <c:v>82.439879759519044</c:v>
                </c:pt>
                <c:pt idx="24">
                  <c:v>79.590430861723448</c:v>
                </c:pt>
              </c:numCache>
            </c:numRef>
          </c:val>
          <c:smooth val="0"/>
          <c:extLst>
            <c:ext xmlns:c16="http://schemas.microsoft.com/office/drawing/2014/chart" uri="{C3380CC4-5D6E-409C-BE32-E72D297353CC}">
              <c16:uniqueId val="{00000002-A13A-4112-980F-FC224D0D9A9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13A-4112-980F-FC224D0D9A9E}"/>
                </c:ext>
              </c:extLst>
            </c:dLbl>
            <c:dLbl>
              <c:idx val="1"/>
              <c:delete val="1"/>
              <c:extLst>
                <c:ext xmlns:c15="http://schemas.microsoft.com/office/drawing/2012/chart" uri="{CE6537A1-D6FC-4f65-9D91-7224C49458BB}"/>
                <c:ext xmlns:c16="http://schemas.microsoft.com/office/drawing/2014/chart" uri="{C3380CC4-5D6E-409C-BE32-E72D297353CC}">
                  <c16:uniqueId val="{00000004-A13A-4112-980F-FC224D0D9A9E}"/>
                </c:ext>
              </c:extLst>
            </c:dLbl>
            <c:dLbl>
              <c:idx val="2"/>
              <c:delete val="1"/>
              <c:extLst>
                <c:ext xmlns:c15="http://schemas.microsoft.com/office/drawing/2012/chart" uri="{CE6537A1-D6FC-4f65-9D91-7224C49458BB}"/>
                <c:ext xmlns:c16="http://schemas.microsoft.com/office/drawing/2014/chart" uri="{C3380CC4-5D6E-409C-BE32-E72D297353CC}">
                  <c16:uniqueId val="{00000005-A13A-4112-980F-FC224D0D9A9E}"/>
                </c:ext>
              </c:extLst>
            </c:dLbl>
            <c:dLbl>
              <c:idx val="3"/>
              <c:delete val="1"/>
              <c:extLst>
                <c:ext xmlns:c15="http://schemas.microsoft.com/office/drawing/2012/chart" uri="{CE6537A1-D6FC-4f65-9D91-7224C49458BB}"/>
                <c:ext xmlns:c16="http://schemas.microsoft.com/office/drawing/2014/chart" uri="{C3380CC4-5D6E-409C-BE32-E72D297353CC}">
                  <c16:uniqueId val="{00000006-A13A-4112-980F-FC224D0D9A9E}"/>
                </c:ext>
              </c:extLst>
            </c:dLbl>
            <c:dLbl>
              <c:idx val="4"/>
              <c:delete val="1"/>
              <c:extLst>
                <c:ext xmlns:c15="http://schemas.microsoft.com/office/drawing/2012/chart" uri="{CE6537A1-D6FC-4f65-9D91-7224C49458BB}"/>
                <c:ext xmlns:c16="http://schemas.microsoft.com/office/drawing/2014/chart" uri="{C3380CC4-5D6E-409C-BE32-E72D297353CC}">
                  <c16:uniqueId val="{00000007-A13A-4112-980F-FC224D0D9A9E}"/>
                </c:ext>
              </c:extLst>
            </c:dLbl>
            <c:dLbl>
              <c:idx val="5"/>
              <c:delete val="1"/>
              <c:extLst>
                <c:ext xmlns:c15="http://schemas.microsoft.com/office/drawing/2012/chart" uri="{CE6537A1-D6FC-4f65-9D91-7224C49458BB}"/>
                <c:ext xmlns:c16="http://schemas.microsoft.com/office/drawing/2014/chart" uri="{C3380CC4-5D6E-409C-BE32-E72D297353CC}">
                  <c16:uniqueId val="{00000008-A13A-4112-980F-FC224D0D9A9E}"/>
                </c:ext>
              </c:extLst>
            </c:dLbl>
            <c:dLbl>
              <c:idx val="6"/>
              <c:delete val="1"/>
              <c:extLst>
                <c:ext xmlns:c15="http://schemas.microsoft.com/office/drawing/2012/chart" uri="{CE6537A1-D6FC-4f65-9D91-7224C49458BB}"/>
                <c:ext xmlns:c16="http://schemas.microsoft.com/office/drawing/2014/chart" uri="{C3380CC4-5D6E-409C-BE32-E72D297353CC}">
                  <c16:uniqueId val="{00000009-A13A-4112-980F-FC224D0D9A9E}"/>
                </c:ext>
              </c:extLst>
            </c:dLbl>
            <c:dLbl>
              <c:idx val="7"/>
              <c:delete val="1"/>
              <c:extLst>
                <c:ext xmlns:c15="http://schemas.microsoft.com/office/drawing/2012/chart" uri="{CE6537A1-D6FC-4f65-9D91-7224C49458BB}"/>
                <c:ext xmlns:c16="http://schemas.microsoft.com/office/drawing/2014/chart" uri="{C3380CC4-5D6E-409C-BE32-E72D297353CC}">
                  <c16:uniqueId val="{0000000A-A13A-4112-980F-FC224D0D9A9E}"/>
                </c:ext>
              </c:extLst>
            </c:dLbl>
            <c:dLbl>
              <c:idx val="8"/>
              <c:delete val="1"/>
              <c:extLst>
                <c:ext xmlns:c15="http://schemas.microsoft.com/office/drawing/2012/chart" uri="{CE6537A1-D6FC-4f65-9D91-7224C49458BB}"/>
                <c:ext xmlns:c16="http://schemas.microsoft.com/office/drawing/2014/chart" uri="{C3380CC4-5D6E-409C-BE32-E72D297353CC}">
                  <c16:uniqueId val="{0000000B-A13A-4112-980F-FC224D0D9A9E}"/>
                </c:ext>
              </c:extLst>
            </c:dLbl>
            <c:dLbl>
              <c:idx val="9"/>
              <c:delete val="1"/>
              <c:extLst>
                <c:ext xmlns:c15="http://schemas.microsoft.com/office/drawing/2012/chart" uri="{CE6537A1-D6FC-4f65-9D91-7224C49458BB}"/>
                <c:ext xmlns:c16="http://schemas.microsoft.com/office/drawing/2014/chart" uri="{C3380CC4-5D6E-409C-BE32-E72D297353CC}">
                  <c16:uniqueId val="{0000000C-A13A-4112-980F-FC224D0D9A9E}"/>
                </c:ext>
              </c:extLst>
            </c:dLbl>
            <c:dLbl>
              <c:idx val="10"/>
              <c:delete val="1"/>
              <c:extLst>
                <c:ext xmlns:c15="http://schemas.microsoft.com/office/drawing/2012/chart" uri="{CE6537A1-D6FC-4f65-9D91-7224C49458BB}"/>
                <c:ext xmlns:c16="http://schemas.microsoft.com/office/drawing/2014/chart" uri="{C3380CC4-5D6E-409C-BE32-E72D297353CC}">
                  <c16:uniqueId val="{0000000D-A13A-4112-980F-FC224D0D9A9E}"/>
                </c:ext>
              </c:extLst>
            </c:dLbl>
            <c:dLbl>
              <c:idx val="11"/>
              <c:delete val="1"/>
              <c:extLst>
                <c:ext xmlns:c15="http://schemas.microsoft.com/office/drawing/2012/chart" uri="{CE6537A1-D6FC-4f65-9D91-7224C49458BB}"/>
                <c:ext xmlns:c16="http://schemas.microsoft.com/office/drawing/2014/chart" uri="{C3380CC4-5D6E-409C-BE32-E72D297353CC}">
                  <c16:uniqueId val="{0000000E-A13A-4112-980F-FC224D0D9A9E}"/>
                </c:ext>
              </c:extLst>
            </c:dLbl>
            <c:dLbl>
              <c:idx val="12"/>
              <c:delete val="1"/>
              <c:extLst>
                <c:ext xmlns:c15="http://schemas.microsoft.com/office/drawing/2012/chart" uri="{CE6537A1-D6FC-4f65-9D91-7224C49458BB}"/>
                <c:ext xmlns:c16="http://schemas.microsoft.com/office/drawing/2014/chart" uri="{C3380CC4-5D6E-409C-BE32-E72D297353CC}">
                  <c16:uniqueId val="{0000000F-A13A-4112-980F-FC224D0D9A9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3A-4112-980F-FC224D0D9A9E}"/>
                </c:ext>
              </c:extLst>
            </c:dLbl>
            <c:dLbl>
              <c:idx val="14"/>
              <c:delete val="1"/>
              <c:extLst>
                <c:ext xmlns:c15="http://schemas.microsoft.com/office/drawing/2012/chart" uri="{CE6537A1-D6FC-4f65-9D91-7224C49458BB}"/>
                <c:ext xmlns:c16="http://schemas.microsoft.com/office/drawing/2014/chart" uri="{C3380CC4-5D6E-409C-BE32-E72D297353CC}">
                  <c16:uniqueId val="{00000011-A13A-4112-980F-FC224D0D9A9E}"/>
                </c:ext>
              </c:extLst>
            </c:dLbl>
            <c:dLbl>
              <c:idx val="15"/>
              <c:delete val="1"/>
              <c:extLst>
                <c:ext xmlns:c15="http://schemas.microsoft.com/office/drawing/2012/chart" uri="{CE6537A1-D6FC-4f65-9D91-7224C49458BB}"/>
                <c:ext xmlns:c16="http://schemas.microsoft.com/office/drawing/2014/chart" uri="{C3380CC4-5D6E-409C-BE32-E72D297353CC}">
                  <c16:uniqueId val="{00000012-A13A-4112-980F-FC224D0D9A9E}"/>
                </c:ext>
              </c:extLst>
            </c:dLbl>
            <c:dLbl>
              <c:idx val="16"/>
              <c:delete val="1"/>
              <c:extLst>
                <c:ext xmlns:c15="http://schemas.microsoft.com/office/drawing/2012/chart" uri="{CE6537A1-D6FC-4f65-9D91-7224C49458BB}"/>
                <c:ext xmlns:c16="http://schemas.microsoft.com/office/drawing/2014/chart" uri="{C3380CC4-5D6E-409C-BE32-E72D297353CC}">
                  <c16:uniqueId val="{00000013-A13A-4112-980F-FC224D0D9A9E}"/>
                </c:ext>
              </c:extLst>
            </c:dLbl>
            <c:dLbl>
              <c:idx val="17"/>
              <c:delete val="1"/>
              <c:extLst>
                <c:ext xmlns:c15="http://schemas.microsoft.com/office/drawing/2012/chart" uri="{CE6537A1-D6FC-4f65-9D91-7224C49458BB}"/>
                <c:ext xmlns:c16="http://schemas.microsoft.com/office/drawing/2014/chart" uri="{C3380CC4-5D6E-409C-BE32-E72D297353CC}">
                  <c16:uniqueId val="{00000014-A13A-4112-980F-FC224D0D9A9E}"/>
                </c:ext>
              </c:extLst>
            </c:dLbl>
            <c:dLbl>
              <c:idx val="18"/>
              <c:delete val="1"/>
              <c:extLst>
                <c:ext xmlns:c15="http://schemas.microsoft.com/office/drawing/2012/chart" uri="{CE6537A1-D6FC-4f65-9D91-7224C49458BB}"/>
                <c:ext xmlns:c16="http://schemas.microsoft.com/office/drawing/2014/chart" uri="{C3380CC4-5D6E-409C-BE32-E72D297353CC}">
                  <c16:uniqueId val="{00000015-A13A-4112-980F-FC224D0D9A9E}"/>
                </c:ext>
              </c:extLst>
            </c:dLbl>
            <c:dLbl>
              <c:idx val="19"/>
              <c:delete val="1"/>
              <c:extLst>
                <c:ext xmlns:c15="http://schemas.microsoft.com/office/drawing/2012/chart" uri="{CE6537A1-D6FC-4f65-9D91-7224C49458BB}"/>
                <c:ext xmlns:c16="http://schemas.microsoft.com/office/drawing/2014/chart" uri="{C3380CC4-5D6E-409C-BE32-E72D297353CC}">
                  <c16:uniqueId val="{00000016-A13A-4112-980F-FC224D0D9A9E}"/>
                </c:ext>
              </c:extLst>
            </c:dLbl>
            <c:dLbl>
              <c:idx val="20"/>
              <c:delete val="1"/>
              <c:extLst>
                <c:ext xmlns:c15="http://schemas.microsoft.com/office/drawing/2012/chart" uri="{CE6537A1-D6FC-4f65-9D91-7224C49458BB}"/>
                <c:ext xmlns:c16="http://schemas.microsoft.com/office/drawing/2014/chart" uri="{C3380CC4-5D6E-409C-BE32-E72D297353CC}">
                  <c16:uniqueId val="{00000017-A13A-4112-980F-FC224D0D9A9E}"/>
                </c:ext>
              </c:extLst>
            </c:dLbl>
            <c:dLbl>
              <c:idx val="21"/>
              <c:delete val="1"/>
              <c:extLst>
                <c:ext xmlns:c15="http://schemas.microsoft.com/office/drawing/2012/chart" uri="{CE6537A1-D6FC-4f65-9D91-7224C49458BB}"/>
                <c:ext xmlns:c16="http://schemas.microsoft.com/office/drawing/2014/chart" uri="{C3380CC4-5D6E-409C-BE32-E72D297353CC}">
                  <c16:uniqueId val="{00000018-A13A-4112-980F-FC224D0D9A9E}"/>
                </c:ext>
              </c:extLst>
            </c:dLbl>
            <c:dLbl>
              <c:idx val="22"/>
              <c:delete val="1"/>
              <c:extLst>
                <c:ext xmlns:c15="http://schemas.microsoft.com/office/drawing/2012/chart" uri="{CE6537A1-D6FC-4f65-9D91-7224C49458BB}"/>
                <c:ext xmlns:c16="http://schemas.microsoft.com/office/drawing/2014/chart" uri="{C3380CC4-5D6E-409C-BE32-E72D297353CC}">
                  <c16:uniqueId val="{00000019-A13A-4112-980F-FC224D0D9A9E}"/>
                </c:ext>
              </c:extLst>
            </c:dLbl>
            <c:dLbl>
              <c:idx val="23"/>
              <c:delete val="1"/>
              <c:extLst>
                <c:ext xmlns:c15="http://schemas.microsoft.com/office/drawing/2012/chart" uri="{CE6537A1-D6FC-4f65-9D91-7224C49458BB}"/>
                <c:ext xmlns:c16="http://schemas.microsoft.com/office/drawing/2014/chart" uri="{C3380CC4-5D6E-409C-BE32-E72D297353CC}">
                  <c16:uniqueId val="{0000001A-A13A-4112-980F-FC224D0D9A9E}"/>
                </c:ext>
              </c:extLst>
            </c:dLbl>
            <c:dLbl>
              <c:idx val="24"/>
              <c:delete val="1"/>
              <c:extLst>
                <c:ext xmlns:c15="http://schemas.microsoft.com/office/drawing/2012/chart" uri="{CE6537A1-D6FC-4f65-9D91-7224C49458BB}"/>
                <c:ext xmlns:c16="http://schemas.microsoft.com/office/drawing/2014/chart" uri="{C3380CC4-5D6E-409C-BE32-E72D297353CC}">
                  <c16:uniqueId val="{0000001B-A13A-4112-980F-FC224D0D9A9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13A-4112-980F-FC224D0D9A9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Frankfurt (Oder) (037)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135728</v>
      </c>
      <c r="F11" s="238">
        <v>137079</v>
      </c>
      <c r="G11" s="238">
        <v>138085</v>
      </c>
      <c r="H11" s="238">
        <v>135952</v>
      </c>
      <c r="I11" s="265">
        <v>135015</v>
      </c>
      <c r="J11" s="263">
        <v>713</v>
      </c>
      <c r="K11" s="266">
        <v>0.52808947154019925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15.616527171991041</v>
      </c>
      <c r="E13" s="115">
        <v>21196</v>
      </c>
      <c r="F13" s="114">
        <v>21610</v>
      </c>
      <c r="G13" s="114">
        <v>21994</v>
      </c>
      <c r="H13" s="114">
        <v>21739</v>
      </c>
      <c r="I13" s="140">
        <v>20866</v>
      </c>
      <c r="J13" s="115">
        <v>330</v>
      </c>
      <c r="K13" s="116">
        <v>1.5815201763634621</v>
      </c>
    </row>
    <row r="14" spans="1:255" ht="14.1" customHeight="1" x14ac:dyDescent="0.2">
      <c r="A14" s="306" t="s">
        <v>230</v>
      </c>
      <c r="B14" s="307"/>
      <c r="C14" s="308"/>
      <c r="D14" s="113">
        <v>62.004892137215606</v>
      </c>
      <c r="E14" s="115">
        <v>84158</v>
      </c>
      <c r="F14" s="114">
        <v>84759</v>
      </c>
      <c r="G14" s="114">
        <v>85422</v>
      </c>
      <c r="H14" s="114">
        <v>83794</v>
      </c>
      <c r="I14" s="140">
        <v>83811</v>
      </c>
      <c r="J14" s="115">
        <v>347</v>
      </c>
      <c r="K14" s="116">
        <v>0.41402679839161927</v>
      </c>
    </row>
    <row r="15" spans="1:255" ht="14.1" customHeight="1" x14ac:dyDescent="0.2">
      <c r="A15" s="306" t="s">
        <v>231</v>
      </c>
      <c r="B15" s="307"/>
      <c r="C15" s="308"/>
      <c r="D15" s="113">
        <v>11.143610750913592</v>
      </c>
      <c r="E15" s="115">
        <v>15125</v>
      </c>
      <c r="F15" s="114">
        <v>15128</v>
      </c>
      <c r="G15" s="114">
        <v>15081</v>
      </c>
      <c r="H15" s="114">
        <v>14994</v>
      </c>
      <c r="I15" s="140">
        <v>14948</v>
      </c>
      <c r="J15" s="115">
        <v>177</v>
      </c>
      <c r="K15" s="116">
        <v>1.184104896976184</v>
      </c>
    </row>
    <row r="16" spans="1:255" ht="14.1" customHeight="1" x14ac:dyDescent="0.2">
      <c r="A16" s="306" t="s">
        <v>232</v>
      </c>
      <c r="B16" s="307"/>
      <c r="C16" s="308"/>
      <c r="D16" s="113">
        <v>10.085612401273135</v>
      </c>
      <c r="E16" s="115">
        <v>13689</v>
      </c>
      <c r="F16" s="114">
        <v>13711</v>
      </c>
      <c r="G16" s="114">
        <v>13723</v>
      </c>
      <c r="H16" s="114">
        <v>13591</v>
      </c>
      <c r="I16" s="140">
        <v>13531</v>
      </c>
      <c r="J16" s="115">
        <v>158</v>
      </c>
      <c r="K16" s="116">
        <v>1.1676890104205158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1.5987858069079335</v>
      </c>
      <c r="E18" s="115">
        <v>2170</v>
      </c>
      <c r="F18" s="114">
        <v>2139</v>
      </c>
      <c r="G18" s="114">
        <v>2294</v>
      </c>
      <c r="H18" s="114">
        <v>2250</v>
      </c>
      <c r="I18" s="140">
        <v>2208</v>
      </c>
      <c r="J18" s="115">
        <v>-38</v>
      </c>
      <c r="K18" s="116">
        <v>-1.7210144927536233</v>
      </c>
    </row>
    <row r="19" spans="1:255" ht="14.1" customHeight="1" x14ac:dyDescent="0.2">
      <c r="A19" s="306" t="s">
        <v>235</v>
      </c>
      <c r="B19" s="307" t="s">
        <v>236</v>
      </c>
      <c r="C19" s="308"/>
      <c r="D19" s="113">
        <v>0.75666037958269483</v>
      </c>
      <c r="E19" s="115">
        <v>1027</v>
      </c>
      <c r="F19" s="114">
        <v>973</v>
      </c>
      <c r="G19" s="114">
        <v>1089</v>
      </c>
      <c r="H19" s="114">
        <v>1056</v>
      </c>
      <c r="I19" s="140">
        <v>1009</v>
      </c>
      <c r="J19" s="115">
        <v>18</v>
      </c>
      <c r="K19" s="116">
        <v>1.7839444995044598</v>
      </c>
    </row>
    <row r="20" spans="1:255" ht="14.1" customHeight="1" x14ac:dyDescent="0.2">
      <c r="A20" s="306">
        <v>12</v>
      </c>
      <c r="B20" s="307" t="s">
        <v>237</v>
      </c>
      <c r="C20" s="308"/>
      <c r="D20" s="113">
        <v>1.1559884474832016</v>
      </c>
      <c r="E20" s="115">
        <v>1569</v>
      </c>
      <c r="F20" s="114">
        <v>1515</v>
      </c>
      <c r="G20" s="114">
        <v>1680</v>
      </c>
      <c r="H20" s="114">
        <v>1684</v>
      </c>
      <c r="I20" s="140">
        <v>1552</v>
      </c>
      <c r="J20" s="115">
        <v>17</v>
      </c>
      <c r="K20" s="116">
        <v>1.0953608247422681</v>
      </c>
    </row>
    <row r="21" spans="1:255" ht="14.1" customHeight="1" x14ac:dyDescent="0.2">
      <c r="A21" s="306">
        <v>21</v>
      </c>
      <c r="B21" s="307" t="s">
        <v>238</v>
      </c>
      <c r="C21" s="308"/>
      <c r="D21" s="113">
        <v>0.48184604503123896</v>
      </c>
      <c r="E21" s="115">
        <v>654</v>
      </c>
      <c r="F21" s="114">
        <v>648</v>
      </c>
      <c r="G21" s="114">
        <v>692</v>
      </c>
      <c r="H21" s="114">
        <v>684</v>
      </c>
      <c r="I21" s="140">
        <v>682</v>
      </c>
      <c r="J21" s="115">
        <v>-28</v>
      </c>
      <c r="K21" s="116">
        <v>-4.1055718475073313</v>
      </c>
    </row>
    <row r="22" spans="1:255" ht="14.1" customHeight="1" x14ac:dyDescent="0.2">
      <c r="A22" s="306">
        <v>22</v>
      </c>
      <c r="B22" s="307" t="s">
        <v>239</v>
      </c>
      <c r="C22" s="308"/>
      <c r="D22" s="113">
        <v>1.5081633855947187</v>
      </c>
      <c r="E22" s="115">
        <v>2047</v>
      </c>
      <c r="F22" s="114">
        <v>2059</v>
      </c>
      <c r="G22" s="114">
        <v>2049</v>
      </c>
      <c r="H22" s="114">
        <v>2020</v>
      </c>
      <c r="I22" s="140">
        <v>2041</v>
      </c>
      <c r="J22" s="115">
        <v>6</v>
      </c>
      <c r="K22" s="116">
        <v>0.29397354238118567</v>
      </c>
    </row>
    <row r="23" spans="1:255" ht="14.1" customHeight="1" x14ac:dyDescent="0.2">
      <c r="A23" s="306">
        <v>23</v>
      </c>
      <c r="B23" s="307" t="s">
        <v>240</v>
      </c>
      <c r="C23" s="308"/>
      <c r="D23" s="113">
        <v>0.79644583284215487</v>
      </c>
      <c r="E23" s="115">
        <v>1081</v>
      </c>
      <c r="F23" s="114">
        <v>1084</v>
      </c>
      <c r="G23" s="114">
        <v>1096</v>
      </c>
      <c r="H23" s="114">
        <v>1096</v>
      </c>
      <c r="I23" s="140">
        <v>1086</v>
      </c>
      <c r="J23" s="115">
        <v>-5</v>
      </c>
      <c r="K23" s="116">
        <v>-0.46040515653775321</v>
      </c>
    </row>
    <row r="24" spans="1:255" ht="14.1" customHeight="1" x14ac:dyDescent="0.2">
      <c r="A24" s="306">
        <v>24</v>
      </c>
      <c r="B24" s="307" t="s">
        <v>241</v>
      </c>
      <c r="C24" s="308"/>
      <c r="D24" s="113">
        <v>2.9374926323234707</v>
      </c>
      <c r="E24" s="115">
        <v>3987</v>
      </c>
      <c r="F24" s="114">
        <v>3998</v>
      </c>
      <c r="G24" s="114">
        <v>4081</v>
      </c>
      <c r="H24" s="114">
        <v>4058</v>
      </c>
      <c r="I24" s="140">
        <v>4093</v>
      </c>
      <c r="J24" s="115">
        <v>-106</v>
      </c>
      <c r="K24" s="116">
        <v>-2.589787441974102</v>
      </c>
    </row>
    <row r="25" spans="1:255" ht="14.1" customHeight="1" x14ac:dyDescent="0.2">
      <c r="A25" s="306">
        <v>25</v>
      </c>
      <c r="B25" s="307" t="s">
        <v>242</v>
      </c>
      <c r="C25" s="308"/>
      <c r="D25" s="113">
        <v>4.3204055169161855</v>
      </c>
      <c r="E25" s="115">
        <v>5864</v>
      </c>
      <c r="F25" s="114">
        <v>5907</v>
      </c>
      <c r="G25" s="114">
        <v>5935</v>
      </c>
      <c r="H25" s="114">
        <v>5865</v>
      </c>
      <c r="I25" s="140">
        <v>5891</v>
      </c>
      <c r="J25" s="115">
        <v>-27</v>
      </c>
      <c r="K25" s="116">
        <v>-0.45832626039721608</v>
      </c>
    </row>
    <row r="26" spans="1:255" ht="14.1" customHeight="1" x14ac:dyDescent="0.2">
      <c r="A26" s="306">
        <v>26</v>
      </c>
      <c r="B26" s="307" t="s">
        <v>243</v>
      </c>
      <c r="C26" s="308"/>
      <c r="D26" s="113">
        <v>3.1113697984203701</v>
      </c>
      <c r="E26" s="115">
        <v>4223</v>
      </c>
      <c r="F26" s="114">
        <v>3982</v>
      </c>
      <c r="G26" s="114">
        <v>4017</v>
      </c>
      <c r="H26" s="114">
        <v>3934</v>
      </c>
      <c r="I26" s="140">
        <v>3947</v>
      </c>
      <c r="J26" s="115">
        <v>276</v>
      </c>
      <c r="K26" s="116">
        <v>6.9926526475804405</v>
      </c>
    </row>
    <row r="27" spans="1:255" ht="14.1" customHeight="1" x14ac:dyDescent="0.2">
      <c r="A27" s="306">
        <v>27</v>
      </c>
      <c r="B27" s="307" t="s">
        <v>244</v>
      </c>
      <c r="C27" s="308"/>
      <c r="D27" s="113">
        <v>1.4757456088647884</v>
      </c>
      <c r="E27" s="115">
        <v>2003</v>
      </c>
      <c r="F27" s="114">
        <v>1984</v>
      </c>
      <c r="G27" s="114">
        <v>2010</v>
      </c>
      <c r="H27" s="114">
        <v>2009</v>
      </c>
      <c r="I27" s="140">
        <v>2012</v>
      </c>
      <c r="J27" s="115">
        <v>-9</v>
      </c>
      <c r="K27" s="116">
        <v>-0.44731610337972166</v>
      </c>
    </row>
    <row r="28" spans="1:255" ht="14.1" customHeight="1" x14ac:dyDescent="0.2">
      <c r="A28" s="306">
        <v>28</v>
      </c>
      <c r="B28" s="307" t="s">
        <v>245</v>
      </c>
      <c r="C28" s="308"/>
      <c r="D28" s="113">
        <v>0.20113756925615939</v>
      </c>
      <c r="E28" s="115">
        <v>273</v>
      </c>
      <c r="F28" s="114">
        <v>274</v>
      </c>
      <c r="G28" s="114">
        <v>276</v>
      </c>
      <c r="H28" s="114">
        <v>275</v>
      </c>
      <c r="I28" s="140">
        <v>271</v>
      </c>
      <c r="J28" s="115">
        <v>2</v>
      </c>
      <c r="K28" s="116">
        <v>0.73800738007380073</v>
      </c>
    </row>
    <row r="29" spans="1:255" ht="14.1" customHeight="1" x14ac:dyDescent="0.2">
      <c r="A29" s="306">
        <v>29</v>
      </c>
      <c r="B29" s="307" t="s">
        <v>246</v>
      </c>
      <c r="C29" s="308"/>
      <c r="D29" s="113">
        <v>2.3856536602617</v>
      </c>
      <c r="E29" s="115">
        <v>3238</v>
      </c>
      <c r="F29" s="114">
        <v>3427</v>
      </c>
      <c r="G29" s="114">
        <v>3511</v>
      </c>
      <c r="H29" s="114">
        <v>3455</v>
      </c>
      <c r="I29" s="140">
        <v>3298</v>
      </c>
      <c r="J29" s="115">
        <v>-60</v>
      </c>
      <c r="K29" s="116">
        <v>-1.8192844147968465</v>
      </c>
    </row>
    <row r="30" spans="1:255" ht="14.1" customHeight="1" x14ac:dyDescent="0.2">
      <c r="A30" s="306" t="s">
        <v>247</v>
      </c>
      <c r="B30" s="307" t="s">
        <v>248</v>
      </c>
      <c r="C30" s="308"/>
      <c r="D30" s="113">
        <v>0.5267888718613698</v>
      </c>
      <c r="E30" s="115">
        <v>715</v>
      </c>
      <c r="F30" s="114">
        <v>738</v>
      </c>
      <c r="G30" s="114">
        <v>758</v>
      </c>
      <c r="H30" s="114">
        <v>760</v>
      </c>
      <c r="I30" s="140">
        <v>675</v>
      </c>
      <c r="J30" s="115">
        <v>40</v>
      </c>
      <c r="K30" s="116">
        <v>5.9259259259259256</v>
      </c>
    </row>
    <row r="31" spans="1:255" ht="14.1" customHeight="1" x14ac:dyDescent="0.2">
      <c r="A31" s="306" t="s">
        <v>249</v>
      </c>
      <c r="B31" s="307" t="s">
        <v>250</v>
      </c>
      <c r="C31" s="308"/>
      <c r="D31" s="113">
        <v>1.8257102440174466</v>
      </c>
      <c r="E31" s="115">
        <v>2478</v>
      </c>
      <c r="F31" s="114">
        <v>2646</v>
      </c>
      <c r="G31" s="114">
        <v>2710</v>
      </c>
      <c r="H31" s="114">
        <v>2653</v>
      </c>
      <c r="I31" s="140">
        <v>2581</v>
      </c>
      <c r="J31" s="115">
        <v>-103</v>
      </c>
      <c r="K31" s="116">
        <v>-3.9907012785741962</v>
      </c>
    </row>
    <row r="32" spans="1:255" ht="14.1" customHeight="1" x14ac:dyDescent="0.2">
      <c r="A32" s="306">
        <v>31</v>
      </c>
      <c r="B32" s="307" t="s">
        <v>251</v>
      </c>
      <c r="C32" s="308"/>
      <c r="D32" s="113">
        <v>0.78834138865967229</v>
      </c>
      <c r="E32" s="115">
        <v>1070</v>
      </c>
      <c r="F32" s="114">
        <v>1084</v>
      </c>
      <c r="G32" s="114">
        <v>1089</v>
      </c>
      <c r="H32" s="114">
        <v>1071</v>
      </c>
      <c r="I32" s="140">
        <v>1061</v>
      </c>
      <c r="J32" s="115">
        <v>9</v>
      </c>
      <c r="K32" s="116">
        <v>0.84825636192271447</v>
      </c>
    </row>
    <row r="33" spans="1:11" ht="14.1" customHeight="1" x14ac:dyDescent="0.2">
      <c r="A33" s="306">
        <v>32</v>
      </c>
      <c r="B33" s="307" t="s">
        <v>252</v>
      </c>
      <c r="C33" s="308"/>
      <c r="D33" s="113">
        <v>3.4458623128610162</v>
      </c>
      <c r="E33" s="115">
        <v>4677</v>
      </c>
      <c r="F33" s="114">
        <v>4540</v>
      </c>
      <c r="G33" s="114">
        <v>4820</v>
      </c>
      <c r="H33" s="114">
        <v>4764</v>
      </c>
      <c r="I33" s="140">
        <v>4615</v>
      </c>
      <c r="J33" s="115">
        <v>62</v>
      </c>
      <c r="K33" s="116">
        <v>1.3434452871072589</v>
      </c>
    </row>
    <row r="34" spans="1:11" ht="14.1" customHeight="1" x14ac:dyDescent="0.2">
      <c r="A34" s="306">
        <v>33</v>
      </c>
      <c r="B34" s="307" t="s">
        <v>253</v>
      </c>
      <c r="C34" s="308"/>
      <c r="D34" s="113">
        <v>1.5921548980313569</v>
      </c>
      <c r="E34" s="115">
        <v>2161</v>
      </c>
      <c r="F34" s="114">
        <v>2149</v>
      </c>
      <c r="G34" s="114">
        <v>2262</v>
      </c>
      <c r="H34" s="114">
        <v>2219</v>
      </c>
      <c r="I34" s="140">
        <v>2191</v>
      </c>
      <c r="J34" s="115">
        <v>-30</v>
      </c>
      <c r="K34" s="116">
        <v>-1.3692377909630307</v>
      </c>
    </row>
    <row r="35" spans="1:11" ht="14.1" customHeight="1" x14ac:dyDescent="0.2">
      <c r="A35" s="306">
        <v>34</v>
      </c>
      <c r="B35" s="307" t="s">
        <v>254</v>
      </c>
      <c r="C35" s="308"/>
      <c r="D35" s="113">
        <v>3.3530295885889427</v>
      </c>
      <c r="E35" s="115">
        <v>4551</v>
      </c>
      <c r="F35" s="114">
        <v>4556</v>
      </c>
      <c r="G35" s="114">
        <v>4610</v>
      </c>
      <c r="H35" s="114">
        <v>4584</v>
      </c>
      <c r="I35" s="140">
        <v>4548</v>
      </c>
      <c r="J35" s="115">
        <v>3</v>
      </c>
      <c r="K35" s="116">
        <v>6.5963060686015831E-2</v>
      </c>
    </row>
    <row r="36" spans="1:11" ht="14.1" customHeight="1" x14ac:dyDescent="0.2">
      <c r="A36" s="306">
        <v>41</v>
      </c>
      <c r="B36" s="307" t="s">
        <v>255</v>
      </c>
      <c r="C36" s="308"/>
      <c r="D36" s="113">
        <v>0.65203937286337377</v>
      </c>
      <c r="E36" s="115">
        <v>885</v>
      </c>
      <c r="F36" s="114">
        <v>877</v>
      </c>
      <c r="G36" s="114">
        <v>893</v>
      </c>
      <c r="H36" s="114">
        <v>893</v>
      </c>
      <c r="I36" s="140">
        <v>895</v>
      </c>
      <c r="J36" s="115">
        <v>-10</v>
      </c>
      <c r="K36" s="116">
        <v>-1.1173184357541899</v>
      </c>
    </row>
    <row r="37" spans="1:11" ht="14.1" customHeight="1" x14ac:dyDescent="0.2">
      <c r="A37" s="306">
        <v>42</v>
      </c>
      <c r="B37" s="307" t="s">
        <v>256</v>
      </c>
      <c r="C37" s="308"/>
      <c r="D37" s="113">
        <v>0.12967110691972181</v>
      </c>
      <c r="E37" s="115">
        <v>176</v>
      </c>
      <c r="F37" s="114">
        <v>179</v>
      </c>
      <c r="G37" s="114">
        <v>179</v>
      </c>
      <c r="H37" s="114">
        <v>184</v>
      </c>
      <c r="I37" s="140">
        <v>177</v>
      </c>
      <c r="J37" s="115">
        <v>-1</v>
      </c>
      <c r="K37" s="116">
        <v>-0.56497175141242939</v>
      </c>
    </row>
    <row r="38" spans="1:11" ht="14.1" customHeight="1" x14ac:dyDescent="0.2">
      <c r="A38" s="306">
        <v>43</v>
      </c>
      <c r="B38" s="307" t="s">
        <v>257</v>
      </c>
      <c r="C38" s="308"/>
      <c r="D38" s="113">
        <v>0.67266886714605678</v>
      </c>
      <c r="E38" s="115">
        <v>913</v>
      </c>
      <c r="F38" s="114">
        <v>919</v>
      </c>
      <c r="G38" s="114">
        <v>904</v>
      </c>
      <c r="H38" s="114">
        <v>865</v>
      </c>
      <c r="I38" s="140">
        <v>855</v>
      </c>
      <c r="J38" s="115">
        <v>58</v>
      </c>
      <c r="K38" s="116">
        <v>6.7836257309941521</v>
      </c>
    </row>
    <row r="39" spans="1:11" ht="14.1" customHeight="1" x14ac:dyDescent="0.2">
      <c r="A39" s="306">
        <v>51</v>
      </c>
      <c r="B39" s="307" t="s">
        <v>258</v>
      </c>
      <c r="C39" s="308"/>
      <c r="D39" s="113">
        <v>6.3170458564187202</v>
      </c>
      <c r="E39" s="115">
        <v>8574</v>
      </c>
      <c r="F39" s="114">
        <v>9122</v>
      </c>
      <c r="G39" s="114">
        <v>9109</v>
      </c>
      <c r="H39" s="114">
        <v>8643</v>
      </c>
      <c r="I39" s="140">
        <v>8484</v>
      </c>
      <c r="J39" s="115">
        <v>90</v>
      </c>
      <c r="K39" s="116">
        <v>1.0608203677510608</v>
      </c>
    </row>
    <row r="40" spans="1:11" ht="14.1" customHeight="1" x14ac:dyDescent="0.2">
      <c r="A40" s="306" t="s">
        <v>259</v>
      </c>
      <c r="B40" s="307" t="s">
        <v>260</v>
      </c>
      <c r="C40" s="308"/>
      <c r="D40" s="113">
        <v>5.3754567959448307</v>
      </c>
      <c r="E40" s="115">
        <v>7296</v>
      </c>
      <c r="F40" s="114">
        <v>7839</v>
      </c>
      <c r="G40" s="114">
        <v>7814</v>
      </c>
      <c r="H40" s="114">
        <v>7453</v>
      </c>
      <c r="I40" s="140">
        <v>7295</v>
      </c>
      <c r="J40" s="115">
        <v>1</v>
      </c>
      <c r="K40" s="116">
        <v>1.3708019191226868E-2</v>
      </c>
    </row>
    <row r="41" spans="1:11" ht="14.1" customHeight="1" x14ac:dyDescent="0.2">
      <c r="A41" s="306"/>
      <c r="B41" s="307" t="s">
        <v>261</v>
      </c>
      <c r="C41" s="308"/>
      <c r="D41" s="113">
        <v>3.9733879523753388</v>
      </c>
      <c r="E41" s="115">
        <v>5393</v>
      </c>
      <c r="F41" s="114">
        <v>5845</v>
      </c>
      <c r="G41" s="114">
        <v>5843</v>
      </c>
      <c r="H41" s="114">
        <v>5525</v>
      </c>
      <c r="I41" s="140">
        <v>5365</v>
      </c>
      <c r="J41" s="115">
        <v>28</v>
      </c>
      <c r="K41" s="116">
        <v>0.52190121155638391</v>
      </c>
    </row>
    <row r="42" spans="1:11" ht="14.1" customHeight="1" x14ac:dyDescent="0.2">
      <c r="A42" s="306">
        <v>52</v>
      </c>
      <c r="B42" s="307" t="s">
        <v>262</v>
      </c>
      <c r="C42" s="308"/>
      <c r="D42" s="113">
        <v>5.0719085229282097</v>
      </c>
      <c r="E42" s="115">
        <v>6884</v>
      </c>
      <c r="F42" s="114">
        <v>6937</v>
      </c>
      <c r="G42" s="114">
        <v>7042</v>
      </c>
      <c r="H42" s="114">
        <v>7015</v>
      </c>
      <c r="I42" s="140">
        <v>6928</v>
      </c>
      <c r="J42" s="115">
        <v>-44</v>
      </c>
      <c r="K42" s="116">
        <v>-0.63510392609699773</v>
      </c>
    </row>
    <row r="43" spans="1:11" ht="14.1" customHeight="1" x14ac:dyDescent="0.2">
      <c r="A43" s="306" t="s">
        <v>263</v>
      </c>
      <c r="B43" s="307" t="s">
        <v>264</v>
      </c>
      <c r="C43" s="308"/>
      <c r="D43" s="113">
        <v>3.9962277496168808</v>
      </c>
      <c r="E43" s="115">
        <v>5424</v>
      </c>
      <c r="F43" s="114">
        <v>5488</v>
      </c>
      <c r="G43" s="114">
        <v>5575</v>
      </c>
      <c r="H43" s="114">
        <v>5577</v>
      </c>
      <c r="I43" s="140">
        <v>5513</v>
      </c>
      <c r="J43" s="115">
        <v>-89</v>
      </c>
      <c r="K43" s="116">
        <v>-1.6143660438962453</v>
      </c>
    </row>
    <row r="44" spans="1:11" ht="14.1" customHeight="1" x14ac:dyDescent="0.2">
      <c r="A44" s="306">
        <v>53</v>
      </c>
      <c r="B44" s="307" t="s">
        <v>265</v>
      </c>
      <c r="C44" s="308"/>
      <c r="D44" s="113">
        <v>1.3600730873511728</v>
      </c>
      <c r="E44" s="115">
        <v>1846</v>
      </c>
      <c r="F44" s="114">
        <v>1859</v>
      </c>
      <c r="G44" s="114">
        <v>1839</v>
      </c>
      <c r="H44" s="114">
        <v>1812</v>
      </c>
      <c r="I44" s="140">
        <v>1772</v>
      </c>
      <c r="J44" s="115">
        <v>74</v>
      </c>
      <c r="K44" s="116">
        <v>4.1760722347629793</v>
      </c>
    </row>
    <row r="45" spans="1:11" ht="14.1" customHeight="1" x14ac:dyDescent="0.2">
      <c r="A45" s="306" t="s">
        <v>266</v>
      </c>
      <c r="B45" s="307" t="s">
        <v>267</v>
      </c>
      <c r="C45" s="308"/>
      <c r="D45" s="113">
        <v>1.2326122833903099</v>
      </c>
      <c r="E45" s="115">
        <v>1673</v>
      </c>
      <c r="F45" s="114">
        <v>1681</v>
      </c>
      <c r="G45" s="114">
        <v>1657</v>
      </c>
      <c r="H45" s="114">
        <v>1626</v>
      </c>
      <c r="I45" s="140">
        <v>1584</v>
      </c>
      <c r="J45" s="115">
        <v>89</v>
      </c>
      <c r="K45" s="116">
        <v>5.6186868686868685</v>
      </c>
    </row>
    <row r="46" spans="1:11" ht="14.1" customHeight="1" x14ac:dyDescent="0.2">
      <c r="A46" s="306">
        <v>54</v>
      </c>
      <c r="B46" s="307" t="s">
        <v>268</v>
      </c>
      <c r="C46" s="308"/>
      <c r="D46" s="113">
        <v>2.7562477896970412</v>
      </c>
      <c r="E46" s="115">
        <v>3741</v>
      </c>
      <c r="F46" s="114">
        <v>3816</v>
      </c>
      <c r="G46" s="114">
        <v>3834</v>
      </c>
      <c r="H46" s="114">
        <v>3888</v>
      </c>
      <c r="I46" s="140">
        <v>3832</v>
      </c>
      <c r="J46" s="115">
        <v>-91</v>
      </c>
      <c r="K46" s="116">
        <v>-2.3747390396659709</v>
      </c>
    </row>
    <row r="47" spans="1:11" ht="14.1" customHeight="1" x14ac:dyDescent="0.2">
      <c r="A47" s="306">
        <v>61</v>
      </c>
      <c r="B47" s="307" t="s">
        <v>269</v>
      </c>
      <c r="C47" s="308"/>
      <c r="D47" s="113">
        <v>1.7314039844394671</v>
      </c>
      <c r="E47" s="115">
        <v>2350</v>
      </c>
      <c r="F47" s="114">
        <v>2297</v>
      </c>
      <c r="G47" s="114">
        <v>2319</v>
      </c>
      <c r="H47" s="114">
        <v>2273</v>
      </c>
      <c r="I47" s="140">
        <v>2266</v>
      </c>
      <c r="J47" s="115">
        <v>84</v>
      </c>
      <c r="K47" s="116">
        <v>3.7069726390114739</v>
      </c>
    </row>
    <row r="48" spans="1:11" ht="14.1" customHeight="1" x14ac:dyDescent="0.2">
      <c r="A48" s="306">
        <v>62</v>
      </c>
      <c r="B48" s="307" t="s">
        <v>270</v>
      </c>
      <c r="C48" s="308"/>
      <c r="D48" s="113">
        <v>6.6161735235176238</v>
      </c>
      <c r="E48" s="115">
        <v>8980</v>
      </c>
      <c r="F48" s="114">
        <v>9014</v>
      </c>
      <c r="G48" s="114">
        <v>8989</v>
      </c>
      <c r="H48" s="114">
        <v>8855</v>
      </c>
      <c r="I48" s="140">
        <v>8854</v>
      </c>
      <c r="J48" s="115">
        <v>126</v>
      </c>
      <c r="K48" s="116">
        <v>1.4230856110232664</v>
      </c>
    </row>
    <row r="49" spans="1:11" ht="14.1" customHeight="1" x14ac:dyDescent="0.2">
      <c r="A49" s="306">
        <v>63</v>
      </c>
      <c r="B49" s="307" t="s">
        <v>271</v>
      </c>
      <c r="C49" s="308"/>
      <c r="D49" s="113">
        <v>2.2257750795709064</v>
      </c>
      <c r="E49" s="115">
        <v>3021</v>
      </c>
      <c r="F49" s="114">
        <v>3305</v>
      </c>
      <c r="G49" s="114">
        <v>3371</v>
      </c>
      <c r="H49" s="114">
        <v>3318</v>
      </c>
      <c r="I49" s="140">
        <v>3175</v>
      </c>
      <c r="J49" s="115">
        <v>-154</v>
      </c>
      <c r="K49" s="116">
        <v>-4.8503937007874018</v>
      </c>
    </row>
    <row r="50" spans="1:11" ht="14.1" customHeight="1" x14ac:dyDescent="0.2">
      <c r="A50" s="306" t="s">
        <v>272</v>
      </c>
      <c r="B50" s="307" t="s">
        <v>273</v>
      </c>
      <c r="C50" s="308"/>
      <c r="D50" s="113">
        <v>0.49510786278439234</v>
      </c>
      <c r="E50" s="115">
        <v>672</v>
      </c>
      <c r="F50" s="114">
        <v>668</v>
      </c>
      <c r="G50" s="114">
        <v>687</v>
      </c>
      <c r="H50" s="114">
        <v>677</v>
      </c>
      <c r="I50" s="140">
        <v>651</v>
      </c>
      <c r="J50" s="115">
        <v>21</v>
      </c>
      <c r="K50" s="116">
        <v>3.225806451612903</v>
      </c>
    </row>
    <row r="51" spans="1:11" ht="14.1" customHeight="1" x14ac:dyDescent="0.2">
      <c r="A51" s="306" t="s">
        <v>274</v>
      </c>
      <c r="B51" s="307" t="s">
        <v>275</v>
      </c>
      <c r="C51" s="308"/>
      <c r="D51" s="113">
        <v>1.5192149003890134</v>
      </c>
      <c r="E51" s="115">
        <v>2062</v>
      </c>
      <c r="F51" s="114">
        <v>2339</v>
      </c>
      <c r="G51" s="114">
        <v>2386</v>
      </c>
      <c r="H51" s="114">
        <v>2349</v>
      </c>
      <c r="I51" s="140">
        <v>2227</v>
      </c>
      <c r="J51" s="115">
        <v>-165</v>
      </c>
      <c r="K51" s="116">
        <v>-7.4090704984283793</v>
      </c>
    </row>
    <row r="52" spans="1:11" ht="14.1" customHeight="1" x14ac:dyDescent="0.2">
      <c r="A52" s="306">
        <v>71</v>
      </c>
      <c r="B52" s="307" t="s">
        <v>276</v>
      </c>
      <c r="C52" s="308"/>
      <c r="D52" s="113">
        <v>10.409790168572439</v>
      </c>
      <c r="E52" s="115">
        <v>14129</v>
      </c>
      <c r="F52" s="114">
        <v>14172</v>
      </c>
      <c r="G52" s="114">
        <v>14161</v>
      </c>
      <c r="H52" s="114">
        <v>14054</v>
      </c>
      <c r="I52" s="140">
        <v>14068</v>
      </c>
      <c r="J52" s="115">
        <v>61</v>
      </c>
      <c r="K52" s="116">
        <v>0.43360818879727042</v>
      </c>
    </row>
    <row r="53" spans="1:11" ht="14.1" customHeight="1" x14ac:dyDescent="0.2">
      <c r="A53" s="306" t="s">
        <v>277</v>
      </c>
      <c r="B53" s="307" t="s">
        <v>278</v>
      </c>
      <c r="C53" s="308"/>
      <c r="D53" s="113">
        <v>4.0433808794058708</v>
      </c>
      <c r="E53" s="115">
        <v>5488</v>
      </c>
      <c r="F53" s="114">
        <v>5524</v>
      </c>
      <c r="G53" s="114">
        <v>5495</v>
      </c>
      <c r="H53" s="114">
        <v>5465</v>
      </c>
      <c r="I53" s="140">
        <v>5508</v>
      </c>
      <c r="J53" s="115">
        <v>-20</v>
      </c>
      <c r="K53" s="116">
        <v>-0.36310820624546114</v>
      </c>
    </row>
    <row r="54" spans="1:11" ht="14.1" customHeight="1" x14ac:dyDescent="0.2">
      <c r="A54" s="306" t="s">
        <v>279</v>
      </c>
      <c r="B54" s="307" t="s">
        <v>280</v>
      </c>
      <c r="C54" s="308"/>
      <c r="D54" s="113">
        <v>5.1382176116939764</v>
      </c>
      <c r="E54" s="115">
        <v>6974</v>
      </c>
      <c r="F54" s="114">
        <v>6967</v>
      </c>
      <c r="G54" s="114">
        <v>6989</v>
      </c>
      <c r="H54" s="114">
        <v>6916</v>
      </c>
      <c r="I54" s="140">
        <v>6894</v>
      </c>
      <c r="J54" s="115">
        <v>80</v>
      </c>
      <c r="K54" s="116">
        <v>1.1604293588627792</v>
      </c>
    </row>
    <row r="55" spans="1:11" ht="14.1" customHeight="1" x14ac:dyDescent="0.2">
      <c r="A55" s="306">
        <v>72</v>
      </c>
      <c r="B55" s="307" t="s">
        <v>281</v>
      </c>
      <c r="C55" s="308"/>
      <c r="D55" s="113">
        <v>2.297978309560297</v>
      </c>
      <c r="E55" s="115">
        <v>3119</v>
      </c>
      <c r="F55" s="114">
        <v>3146</v>
      </c>
      <c r="G55" s="114">
        <v>3184</v>
      </c>
      <c r="H55" s="114">
        <v>3165</v>
      </c>
      <c r="I55" s="140">
        <v>3176</v>
      </c>
      <c r="J55" s="115">
        <v>-57</v>
      </c>
      <c r="K55" s="116">
        <v>-1.7947103274559193</v>
      </c>
    </row>
    <row r="56" spans="1:11" ht="14.1" customHeight="1" x14ac:dyDescent="0.2">
      <c r="A56" s="306" t="s">
        <v>282</v>
      </c>
      <c r="B56" s="307" t="s">
        <v>283</v>
      </c>
      <c r="C56" s="308"/>
      <c r="D56" s="113">
        <v>0.78539431804786042</v>
      </c>
      <c r="E56" s="115">
        <v>1066</v>
      </c>
      <c r="F56" s="114">
        <v>1091</v>
      </c>
      <c r="G56" s="114">
        <v>1111</v>
      </c>
      <c r="H56" s="114">
        <v>1101</v>
      </c>
      <c r="I56" s="140">
        <v>1114</v>
      </c>
      <c r="J56" s="115">
        <v>-48</v>
      </c>
      <c r="K56" s="116">
        <v>-4.3087971274685817</v>
      </c>
    </row>
    <row r="57" spans="1:11" ht="14.1" customHeight="1" x14ac:dyDescent="0.2">
      <c r="A57" s="306" t="s">
        <v>284</v>
      </c>
      <c r="B57" s="307" t="s">
        <v>285</v>
      </c>
      <c r="C57" s="308"/>
      <c r="D57" s="113">
        <v>1.2038783449251445</v>
      </c>
      <c r="E57" s="115">
        <v>1634</v>
      </c>
      <c r="F57" s="114">
        <v>1634</v>
      </c>
      <c r="G57" s="114">
        <v>1649</v>
      </c>
      <c r="H57" s="114">
        <v>1648</v>
      </c>
      <c r="I57" s="140">
        <v>1642</v>
      </c>
      <c r="J57" s="115">
        <v>-8</v>
      </c>
      <c r="K57" s="116">
        <v>-0.48721071863581</v>
      </c>
    </row>
    <row r="58" spans="1:11" ht="14.1" customHeight="1" x14ac:dyDescent="0.2">
      <c r="A58" s="306">
        <v>73</v>
      </c>
      <c r="B58" s="307" t="s">
        <v>286</v>
      </c>
      <c r="C58" s="308"/>
      <c r="D58" s="113">
        <v>4.3454556171165857</v>
      </c>
      <c r="E58" s="115">
        <v>5898</v>
      </c>
      <c r="F58" s="114">
        <v>5955</v>
      </c>
      <c r="G58" s="114">
        <v>5945</v>
      </c>
      <c r="H58" s="114">
        <v>5829</v>
      </c>
      <c r="I58" s="140">
        <v>5871</v>
      </c>
      <c r="J58" s="115">
        <v>27</v>
      </c>
      <c r="K58" s="116">
        <v>0.45988758303525806</v>
      </c>
    </row>
    <row r="59" spans="1:11" ht="14.1" customHeight="1" x14ac:dyDescent="0.2">
      <c r="A59" s="306" t="s">
        <v>287</v>
      </c>
      <c r="B59" s="307" t="s">
        <v>288</v>
      </c>
      <c r="C59" s="308"/>
      <c r="D59" s="113">
        <v>3.8820287634091715</v>
      </c>
      <c r="E59" s="115">
        <v>5269</v>
      </c>
      <c r="F59" s="114">
        <v>5313</v>
      </c>
      <c r="G59" s="114">
        <v>5308</v>
      </c>
      <c r="H59" s="114">
        <v>5208</v>
      </c>
      <c r="I59" s="140">
        <v>5251</v>
      </c>
      <c r="J59" s="115">
        <v>18</v>
      </c>
      <c r="K59" s="116">
        <v>0.34279184917158634</v>
      </c>
    </row>
    <row r="60" spans="1:11" ht="14.1" customHeight="1" x14ac:dyDescent="0.2">
      <c r="A60" s="306">
        <v>81</v>
      </c>
      <c r="B60" s="307" t="s">
        <v>289</v>
      </c>
      <c r="C60" s="308"/>
      <c r="D60" s="113">
        <v>9.4313627254509012</v>
      </c>
      <c r="E60" s="115">
        <v>12801</v>
      </c>
      <c r="F60" s="114">
        <v>12815</v>
      </c>
      <c r="G60" s="114">
        <v>12526</v>
      </c>
      <c r="H60" s="114">
        <v>12435</v>
      </c>
      <c r="I60" s="140">
        <v>12410</v>
      </c>
      <c r="J60" s="115">
        <v>391</v>
      </c>
      <c r="K60" s="116">
        <v>3.1506849315068495</v>
      </c>
    </row>
    <row r="61" spans="1:11" ht="14.1" customHeight="1" x14ac:dyDescent="0.2">
      <c r="A61" s="306" t="s">
        <v>290</v>
      </c>
      <c r="B61" s="307" t="s">
        <v>291</v>
      </c>
      <c r="C61" s="308"/>
      <c r="D61" s="113">
        <v>1.7844512554520806</v>
      </c>
      <c r="E61" s="115">
        <v>2422</v>
      </c>
      <c r="F61" s="114">
        <v>2442</v>
      </c>
      <c r="G61" s="114">
        <v>2451</v>
      </c>
      <c r="H61" s="114">
        <v>2387</v>
      </c>
      <c r="I61" s="140">
        <v>2415</v>
      </c>
      <c r="J61" s="115">
        <v>7</v>
      </c>
      <c r="K61" s="116">
        <v>0.28985507246376813</v>
      </c>
    </row>
    <row r="62" spans="1:11" ht="14.1" customHeight="1" x14ac:dyDescent="0.2">
      <c r="A62" s="306" t="s">
        <v>292</v>
      </c>
      <c r="B62" s="307" t="s">
        <v>293</v>
      </c>
      <c r="C62" s="308"/>
      <c r="D62" s="113">
        <v>4.6806848992101848</v>
      </c>
      <c r="E62" s="115">
        <v>6353</v>
      </c>
      <c r="F62" s="114">
        <v>6352</v>
      </c>
      <c r="G62" s="114">
        <v>6157</v>
      </c>
      <c r="H62" s="114">
        <v>6130</v>
      </c>
      <c r="I62" s="140">
        <v>6101</v>
      </c>
      <c r="J62" s="115">
        <v>252</v>
      </c>
      <c r="K62" s="116">
        <v>4.1304704146861173</v>
      </c>
    </row>
    <row r="63" spans="1:11" ht="14.1" customHeight="1" x14ac:dyDescent="0.2">
      <c r="A63" s="306"/>
      <c r="B63" s="307" t="s">
        <v>294</v>
      </c>
      <c r="C63" s="308"/>
      <c r="D63" s="113">
        <v>4.1929447129553221</v>
      </c>
      <c r="E63" s="115">
        <v>5691</v>
      </c>
      <c r="F63" s="114">
        <v>5678</v>
      </c>
      <c r="G63" s="114">
        <v>5503</v>
      </c>
      <c r="H63" s="114">
        <v>5481</v>
      </c>
      <c r="I63" s="140">
        <v>5452</v>
      </c>
      <c r="J63" s="115">
        <v>239</v>
      </c>
      <c r="K63" s="116">
        <v>4.383712399119589</v>
      </c>
    </row>
    <row r="64" spans="1:11" ht="14.1" customHeight="1" x14ac:dyDescent="0.2">
      <c r="A64" s="306" t="s">
        <v>295</v>
      </c>
      <c r="B64" s="307" t="s">
        <v>296</v>
      </c>
      <c r="C64" s="308"/>
      <c r="D64" s="113">
        <v>1.0182128963809973</v>
      </c>
      <c r="E64" s="115">
        <v>1382</v>
      </c>
      <c r="F64" s="114">
        <v>1390</v>
      </c>
      <c r="G64" s="114">
        <v>1405</v>
      </c>
      <c r="H64" s="114">
        <v>1398</v>
      </c>
      <c r="I64" s="140">
        <v>1360</v>
      </c>
      <c r="J64" s="115">
        <v>22</v>
      </c>
      <c r="K64" s="116">
        <v>1.6176470588235294</v>
      </c>
    </row>
    <row r="65" spans="1:11" ht="14.1" customHeight="1" x14ac:dyDescent="0.2">
      <c r="A65" s="306" t="s">
        <v>297</v>
      </c>
      <c r="B65" s="307" t="s">
        <v>298</v>
      </c>
      <c r="C65" s="308"/>
      <c r="D65" s="113">
        <v>1.0771543086172344</v>
      </c>
      <c r="E65" s="115">
        <v>1462</v>
      </c>
      <c r="F65" s="114">
        <v>1456</v>
      </c>
      <c r="G65" s="114">
        <v>1383</v>
      </c>
      <c r="H65" s="114">
        <v>1389</v>
      </c>
      <c r="I65" s="140">
        <v>1392</v>
      </c>
      <c r="J65" s="115">
        <v>70</v>
      </c>
      <c r="K65" s="116">
        <v>5.0287356321839081</v>
      </c>
    </row>
    <row r="66" spans="1:11" ht="14.1" customHeight="1" x14ac:dyDescent="0.2">
      <c r="A66" s="306">
        <v>82</v>
      </c>
      <c r="B66" s="307" t="s">
        <v>299</v>
      </c>
      <c r="C66" s="308"/>
      <c r="D66" s="113">
        <v>3.5195390781563125</v>
      </c>
      <c r="E66" s="115">
        <v>4777</v>
      </c>
      <c r="F66" s="114">
        <v>4856</v>
      </c>
      <c r="G66" s="114">
        <v>4972</v>
      </c>
      <c r="H66" s="114">
        <v>4882</v>
      </c>
      <c r="I66" s="140">
        <v>4905</v>
      </c>
      <c r="J66" s="115">
        <v>-128</v>
      </c>
      <c r="K66" s="116">
        <v>-2.6095820591233436</v>
      </c>
    </row>
    <row r="67" spans="1:11" ht="14.1" customHeight="1" x14ac:dyDescent="0.2">
      <c r="A67" s="306" t="s">
        <v>300</v>
      </c>
      <c r="B67" s="307" t="s">
        <v>301</v>
      </c>
      <c r="C67" s="308"/>
      <c r="D67" s="113">
        <v>2.2500884121183544</v>
      </c>
      <c r="E67" s="115">
        <v>3054</v>
      </c>
      <c r="F67" s="114">
        <v>3093</v>
      </c>
      <c r="G67" s="114">
        <v>3192</v>
      </c>
      <c r="H67" s="114">
        <v>3171</v>
      </c>
      <c r="I67" s="140">
        <v>3170</v>
      </c>
      <c r="J67" s="115">
        <v>-116</v>
      </c>
      <c r="K67" s="116">
        <v>-3.6593059936908516</v>
      </c>
    </row>
    <row r="68" spans="1:11" ht="14.1" customHeight="1" x14ac:dyDescent="0.2">
      <c r="A68" s="306" t="s">
        <v>302</v>
      </c>
      <c r="B68" s="307" t="s">
        <v>303</v>
      </c>
      <c r="C68" s="308"/>
      <c r="D68" s="113">
        <v>0.76697512672403634</v>
      </c>
      <c r="E68" s="115">
        <v>1041</v>
      </c>
      <c r="F68" s="114">
        <v>1090</v>
      </c>
      <c r="G68" s="114">
        <v>1102</v>
      </c>
      <c r="H68" s="114">
        <v>1045</v>
      </c>
      <c r="I68" s="140">
        <v>1068</v>
      </c>
      <c r="J68" s="115">
        <v>-27</v>
      </c>
      <c r="K68" s="116">
        <v>-2.5280898876404496</v>
      </c>
    </row>
    <row r="69" spans="1:11" ht="14.1" customHeight="1" x14ac:dyDescent="0.2">
      <c r="A69" s="306">
        <v>83</v>
      </c>
      <c r="B69" s="307" t="s">
        <v>304</v>
      </c>
      <c r="C69" s="308"/>
      <c r="D69" s="113">
        <v>7.8605740893551808</v>
      </c>
      <c r="E69" s="115">
        <v>10669</v>
      </c>
      <c r="F69" s="114">
        <v>10686</v>
      </c>
      <c r="G69" s="114">
        <v>10652</v>
      </c>
      <c r="H69" s="114">
        <v>10146</v>
      </c>
      <c r="I69" s="140">
        <v>10103</v>
      </c>
      <c r="J69" s="115">
        <v>566</v>
      </c>
      <c r="K69" s="116">
        <v>5.6022963476195189</v>
      </c>
    </row>
    <row r="70" spans="1:11" ht="14.1" customHeight="1" x14ac:dyDescent="0.2">
      <c r="A70" s="306" t="s">
        <v>305</v>
      </c>
      <c r="B70" s="307" t="s">
        <v>306</v>
      </c>
      <c r="C70" s="308"/>
      <c r="D70" s="113">
        <v>6.9499292703053168</v>
      </c>
      <c r="E70" s="115">
        <v>9433</v>
      </c>
      <c r="F70" s="114">
        <v>9447</v>
      </c>
      <c r="G70" s="114">
        <v>9409</v>
      </c>
      <c r="H70" s="114">
        <v>8935</v>
      </c>
      <c r="I70" s="140">
        <v>8928</v>
      </c>
      <c r="J70" s="115">
        <v>505</v>
      </c>
      <c r="K70" s="116">
        <v>5.6563620071684584</v>
      </c>
    </row>
    <row r="71" spans="1:11" ht="14.1" customHeight="1" x14ac:dyDescent="0.2">
      <c r="A71" s="306"/>
      <c r="B71" s="307" t="s">
        <v>307</v>
      </c>
      <c r="C71" s="308"/>
      <c r="D71" s="113">
        <v>4.2931451137569256</v>
      </c>
      <c r="E71" s="115">
        <v>5827</v>
      </c>
      <c r="F71" s="114">
        <v>5848</v>
      </c>
      <c r="G71" s="114">
        <v>5806</v>
      </c>
      <c r="H71" s="114">
        <v>5434</v>
      </c>
      <c r="I71" s="140">
        <v>5365</v>
      </c>
      <c r="J71" s="115">
        <v>462</v>
      </c>
      <c r="K71" s="116">
        <v>8.6113699906803358</v>
      </c>
    </row>
    <row r="72" spans="1:11" ht="14.1" customHeight="1" x14ac:dyDescent="0.2">
      <c r="A72" s="306">
        <v>84</v>
      </c>
      <c r="B72" s="307" t="s">
        <v>308</v>
      </c>
      <c r="C72" s="308"/>
      <c r="D72" s="113">
        <v>2.1705175055994341</v>
      </c>
      <c r="E72" s="115">
        <v>2946</v>
      </c>
      <c r="F72" s="114">
        <v>2981</v>
      </c>
      <c r="G72" s="114">
        <v>2940</v>
      </c>
      <c r="H72" s="114">
        <v>2916</v>
      </c>
      <c r="I72" s="140">
        <v>2887</v>
      </c>
      <c r="J72" s="115">
        <v>59</v>
      </c>
      <c r="K72" s="116">
        <v>2.0436439210252857</v>
      </c>
    </row>
    <row r="73" spans="1:11" ht="14.1" customHeight="1" x14ac:dyDescent="0.2">
      <c r="A73" s="306" t="s">
        <v>309</v>
      </c>
      <c r="B73" s="307" t="s">
        <v>310</v>
      </c>
      <c r="C73" s="308"/>
      <c r="D73" s="113">
        <v>1.0579983496404575</v>
      </c>
      <c r="E73" s="115">
        <v>1436</v>
      </c>
      <c r="F73" s="114">
        <v>1443</v>
      </c>
      <c r="G73" s="114">
        <v>1431</v>
      </c>
      <c r="H73" s="114">
        <v>1407</v>
      </c>
      <c r="I73" s="140">
        <v>1421</v>
      </c>
      <c r="J73" s="115">
        <v>15</v>
      </c>
      <c r="K73" s="116">
        <v>1.0555946516537649</v>
      </c>
    </row>
    <row r="74" spans="1:11" ht="14.1" customHeight="1" x14ac:dyDescent="0.2">
      <c r="A74" s="306" t="s">
        <v>311</v>
      </c>
      <c r="B74" s="307" t="s">
        <v>312</v>
      </c>
      <c r="C74" s="308"/>
      <c r="D74" s="113">
        <v>0.3057585759754804</v>
      </c>
      <c r="E74" s="115">
        <v>415</v>
      </c>
      <c r="F74" s="114">
        <v>428</v>
      </c>
      <c r="G74" s="114">
        <v>430</v>
      </c>
      <c r="H74" s="114">
        <v>433</v>
      </c>
      <c r="I74" s="140">
        <v>430</v>
      </c>
      <c r="J74" s="115">
        <v>-15</v>
      </c>
      <c r="K74" s="116">
        <v>-3.4883720930232558</v>
      </c>
    </row>
    <row r="75" spans="1:11" ht="14.1" customHeight="1" x14ac:dyDescent="0.2">
      <c r="A75" s="306" t="s">
        <v>313</v>
      </c>
      <c r="B75" s="307" t="s">
        <v>314</v>
      </c>
      <c r="C75" s="308"/>
      <c r="D75" s="113">
        <v>0.48479311564305083</v>
      </c>
      <c r="E75" s="115">
        <v>658</v>
      </c>
      <c r="F75" s="114">
        <v>670</v>
      </c>
      <c r="G75" s="114">
        <v>639</v>
      </c>
      <c r="H75" s="114">
        <v>640</v>
      </c>
      <c r="I75" s="140">
        <v>610</v>
      </c>
      <c r="J75" s="115">
        <v>48</v>
      </c>
      <c r="K75" s="116">
        <v>7.8688524590163933</v>
      </c>
    </row>
    <row r="76" spans="1:11" ht="14.1" customHeight="1" x14ac:dyDescent="0.2">
      <c r="A76" s="306">
        <v>91</v>
      </c>
      <c r="B76" s="307" t="s">
        <v>315</v>
      </c>
      <c r="C76" s="308"/>
      <c r="D76" s="113">
        <v>0.16208888364965224</v>
      </c>
      <c r="E76" s="115">
        <v>220</v>
      </c>
      <c r="F76" s="114">
        <v>228</v>
      </c>
      <c r="G76" s="114">
        <v>218</v>
      </c>
      <c r="H76" s="114">
        <v>197</v>
      </c>
      <c r="I76" s="140">
        <v>191</v>
      </c>
      <c r="J76" s="115">
        <v>29</v>
      </c>
      <c r="K76" s="116">
        <v>15.183246073298429</v>
      </c>
    </row>
    <row r="77" spans="1:11" ht="14.1" customHeight="1" x14ac:dyDescent="0.2">
      <c r="A77" s="306">
        <v>92</v>
      </c>
      <c r="B77" s="307" t="s">
        <v>316</v>
      </c>
      <c r="C77" s="308"/>
      <c r="D77" s="113">
        <v>1.6267829777201461</v>
      </c>
      <c r="E77" s="115">
        <v>2208</v>
      </c>
      <c r="F77" s="114">
        <v>2237</v>
      </c>
      <c r="G77" s="114">
        <v>2243</v>
      </c>
      <c r="H77" s="114">
        <v>2295</v>
      </c>
      <c r="I77" s="140">
        <v>2330</v>
      </c>
      <c r="J77" s="115">
        <v>-122</v>
      </c>
      <c r="K77" s="116">
        <v>-5.2360515021459229</v>
      </c>
    </row>
    <row r="78" spans="1:11" ht="14.1" customHeight="1" x14ac:dyDescent="0.2">
      <c r="A78" s="306">
        <v>93</v>
      </c>
      <c r="B78" s="307" t="s">
        <v>317</v>
      </c>
      <c r="C78" s="308"/>
      <c r="D78" s="113">
        <v>0.11861959212542733</v>
      </c>
      <c r="E78" s="115">
        <v>161</v>
      </c>
      <c r="F78" s="114">
        <v>159</v>
      </c>
      <c r="G78" s="114">
        <v>161</v>
      </c>
      <c r="H78" s="114">
        <v>167</v>
      </c>
      <c r="I78" s="140">
        <v>164</v>
      </c>
      <c r="J78" s="115">
        <v>-3</v>
      </c>
      <c r="K78" s="116">
        <v>-1.8292682926829269</v>
      </c>
    </row>
    <row r="79" spans="1:11" ht="14.1" customHeight="1" x14ac:dyDescent="0.2">
      <c r="A79" s="306">
        <v>94</v>
      </c>
      <c r="B79" s="307" t="s">
        <v>318</v>
      </c>
      <c r="C79" s="308"/>
      <c r="D79" s="113">
        <v>0.21439938700931274</v>
      </c>
      <c r="E79" s="115">
        <v>291</v>
      </c>
      <c r="F79" s="114">
        <v>287</v>
      </c>
      <c r="G79" s="114">
        <v>284</v>
      </c>
      <c r="H79" s="114">
        <v>284</v>
      </c>
      <c r="I79" s="140">
        <v>282</v>
      </c>
      <c r="J79" s="115">
        <v>9</v>
      </c>
      <c r="K79" s="116">
        <v>3.1914893617021276</v>
      </c>
    </row>
    <row r="80" spans="1:11" ht="14.1" customHeight="1" x14ac:dyDescent="0.2">
      <c r="A80" s="306" t="s">
        <v>319</v>
      </c>
      <c r="B80" s="307" t="s">
        <v>320</v>
      </c>
      <c r="C80" s="308"/>
      <c r="D80" s="113">
        <v>8.1044441824826129E-3</v>
      </c>
      <c r="E80" s="115">
        <v>11</v>
      </c>
      <c r="F80" s="114">
        <v>15</v>
      </c>
      <c r="G80" s="114">
        <v>33</v>
      </c>
      <c r="H80" s="114">
        <v>34</v>
      </c>
      <c r="I80" s="140">
        <v>35</v>
      </c>
      <c r="J80" s="115">
        <v>-24</v>
      </c>
      <c r="K80" s="116">
        <v>-68.571428571428569</v>
      </c>
    </row>
    <row r="81" spans="1:11" ht="14.1" customHeight="1" x14ac:dyDescent="0.2">
      <c r="A81" s="310" t="s">
        <v>321</v>
      </c>
      <c r="B81" s="311" t="s">
        <v>224</v>
      </c>
      <c r="C81" s="312"/>
      <c r="D81" s="125">
        <v>1.149357538606625</v>
      </c>
      <c r="E81" s="143">
        <v>1560</v>
      </c>
      <c r="F81" s="144">
        <v>1871</v>
      </c>
      <c r="G81" s="144">
        <v>1865</v>
      </c>
      <c r="H81" s="144">
        <v>1834</v>
      </c>
      <c r="I81" s="145">
        <v>1859</v>
      </c>
      <c r="J81" s="143">
        <v>-299</v>
      </c>
      <c r="K81" s="146">
        <v>-16.083916083916083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18757</v>
      </c>
      <c r="E12" s="114">
        <v>19608</v>
      </c>
      <c r="F12" s="114">
        <v>19676</v>
      </c>
      <c r="G12" s="114">
        <v>19935</v>
      </c>
      <c r="H12" s="140">
        <v>19591</v>
      </c>
      <c r="I12" s="115">
        <v>-834</v>
      </c>
      <c r="J12" s="116">
        <v>-4.2570568118013377</v>
      </c>
      <c r="K12"/>
      <c r="L12"/>
      <c r="M12"/>
      <c r="N12"/>
      <c r="O12"/>
      <c r="P12"/>
    </row>
    <row r="13" spans="1:16" s="110" customFormat="1" ht="14.45" customHeight="1" x14ac:dyDescent="0.2">
      <c r="A13" s="120" t="s">
        <v>105</v>
      </c>
      <c r="B13" s="119" t="s">
        <v>106</v>
      </c>
      <c r="C13" s="113">
        <v>46.803859892306875</v>
      </c>
      <c r="D13" s="115">
        <v>8779</v>
      </c>
      <c r="E13" s="114">
        <v>9112</v>
      </c>
      <c r="F13" s="114">
        <v>9086</v>
      </c>
      <c r="G13" s="114">
        <v>9229</v>
      </c>
      <c r="H13" s="140">
        <v>9124</v>
      </c>
      <c r="I13" s="115">
        <v>-345</v>
      </c>
      <c r="J13" s="116">
        <v>-3.7812362998684788</v>
      </c>
      <c r="K13"/>
      <c r="L13"/>
      <c r="M13"/>
      <c r="N13"/>
      <c r="O13"/>
      <c r="P13"/>
    </row>
    <row r="14" spans="1:16" s="110" customFormat="1" ht="14.45" customHeight="1" x14ac:dyDescent="0.2">
      <c r="A14" s="120"/>
      <c r="B14" s="119" t="s">
        <v>107</v>
      </c>
      <c r="C14" s="113">
        <v>53.196140107693125</v>
      </c>
      <c r="D14" s="115">
        <v>9978</v>
      </c>
      <c r="E14" s="114">
        <v>10496</v>
      </c>
      <c r="F14" s="114">
        <v>10590</v>
      </c>
      <c r="G14" s="114">
        <v>10706</v>
      </c>
      <c r="H14" s="140">
        <v>10467</v>
      </c>
      <c r="I14" s="115">
        <v>-489</v>
      </c>
      <c r="J14" s="116">
        <v>-4.6718257380338208</v>
      </c>
      <c r="K14"/>
      <c r="L14"/>
      <c r="M14"/>
      <c r="N14"/>
      <c r="O14"/>
      <c r="P14"/>
    </row>
    <row r="15" spans="1:16" s="110" customFormat="1" ht="14.45" customHeight="1" x14ac:dyDescent="0.2">
      <c r="A15" s="118" t="s">
        <v>105</v>
      </c>
      <c r="B15" s="121" t="s">
        <v>108</v>
      </c>
      <c r="C15" s="113">
        <v>14.298661832915711</v>
      </c>
      <c r="D15" s="115">
        <v>2682</v>
      </c>
      <c r="E15" s="114">
        <v>2796</v>
      </c>
      <c r="F15" s="114">
        <v>2814</v>
      </c>
      <c r="G15" s="114">
        <v>2967</v>
      </c>
      <c r="H15" s="140">
        <v>2683</v>
      </c>
      <c r="I15" s="115">
        <v>-1</v>
      </c>
      <c r="J15" s="116">
        <v>-3.7271710771524413E-2</v>
      </c>
      <c r="K15"/>
      <c r="L15"/>
      <c r="M15"/>
      <c r="N15"/>
      <c r="O15"/>
      <c r="P15"/>
    </row>
    <row r="16" spans="1:16" s="110" customFormat="1" ht="14.45" customHeight="1" x14ac:dyDescent="0.2">
      <c r="A16" s="118"/>
      <c r="B16" s="121" t="s">
        <v>109</v>
      </c>
      <c r="C16" s="113">
        <v>39.65986031881431</v>
      </c>
      <c r="D16" s="115">
        <v>7439</v>
      </c>
      <c r="E16" s="114">
        <v>7829</v>
      </c>
      <c r="F16" s="114">
        <v>7844</v>
      </c>
      <c r="G16" s="114">
        <v>7950</v>
      </c>
      <c r="H16" s="140">
        <v>7976</v>
      </c>
      <c r="I16" s="115">
        <v>-537</v>
      </c>
      <c r="J16" s="116">
        <v>-6.7326980942828483</v>
      </c>
      <c r="K16"/>
      <c r="L16"/>
      <c r="M16"/>
      <c r="N16"/>
      <c r="O16"/>
      <c r="P16"/>
    </row>
    <row r="17" spans="1:16" s="110" customFormat="1" ht="14.45" customHeight="1" x14ac:dyDescent="0.2">
      <c r="A17" s="118"/>
      <c r="B17" s="121" t="s">
        <v>110</v>
      </c>
      <c r="C17" s="113">
        <v>22.882124007037373</v>
      </c>
      <c r="D17" s="115">
        <v>4292</v>
      </c>
      <c r="E17" s="114">
        <v>4469</v>
      </c>
      <c r="F17" s="114">
        <v>4554</v>
      </c>
      <c r="G17" s="114">
        <v>4602</v>
      </c>
      <c r="H17" s="140">
        <v>4708</v>
      </c>
      <c r="I17" s="115">
        <v>-416</v>
      </c>
      <c r="J17" s="116">
        <v>-8.836023789294817</v>
      </c>
      <c r="K17"/>
      <c r="L17"/>
      <c r="M17"/>
      <c r="N17"/>
      <c r="O17"/>
      <c r="P17"/>
    </row>
    <row r="18" spans="1:16" s="110" customFormat="1" ht="14.45" customHeight="1" x14ac:dyDescent="0.2">
      <c r="A18" s="120"/>
      <c r="B18" s="121" t="s">
        <v>111</v>
      </c>
      <c r="C18" s="113">
        <v>23.159353841232605</v>
      </c>
      <c r="D18" s="115">
        <v>4344</v>
      </c>
      <c r="E18" s="114">
        <v>4514</v>
      </c>
      <c r="F18" s="114">
        <v>4464</v>
      </c>
      <c r="G18" s="114">
        <v>4416</v>
      </c>
      <c r="H18" s="140">
        <v>4224</v>
      </c>
      <c r="I18" s="115">
        <v>120</v>
      </c>
      <c r="J18" s="116">
        <v>2.8409090909090908</v>
      </c>
      <c r="K18"/>
      <c r="L18"/>
      <c r="M18"/>
      <c r="N18"/>
      <c r="O18"/>
      <c r="P18"/>
    </row>
    <row r="19" spans="1:16" s="110" customFormat="1" ht="14.45" customHeight="1" x14ac:dyDescent="0.2">
      <c r="A19" s="120"/>
      <c r="B19" s="121" t="s">
        <v>112</v>
      </c>
      <c r="C19" s="113">
        <v>2.7136535693341153</v>
      </c>
      <c r="D19" s="115">
        <v>509</v>
      </c>
      <c r="E19" s="114">
        <v>522</v>
      </c>
      <c r="F19" s="114">
        <v>524</v>
      </c>
      <c r="G19" s="114">
        <v>465</v>
      </c>
      <c r="H19" s="140">
        <v>423</v>
      </c>
      <c r="I19" s="115">
        <v>86</v>
      </c>
      <c r="J19" s="116">
        <v>20.33096926713948</v>
      </c>
      <c r="K19"/>
      <c r="L19"/>
      <c r="M19"/>
      <c r="N19"/>
      <c r="O19"/>
      <c r="P19"/>
    </row>
    <row r="20" spans="1:16" s="110" customFormat="1" ht="14.45" customHeight="1" x14ac:dyDescent="0.2">
      <c r="A20" s="120" t="s">
        <v>113</v>
      </c>
      <c r="B20" s="119" t="s">
        <v>116</v>
      </c>
      <c r="C20" s="113">
        <v>93.661033214266681</v>
      </c>
      <c r="D20" s="115">
        <v>17568</v>
      </c>
      <c r="E20" s="114">
        <v>18329</v>
      </c>
      <c r="F20" s="114">
        <v>18442</v>
      </c>
      <c r="G20" s="114">
        <v>18714</v>
      </c>
      <c r="H20" s="140">
        <v>18395</v>
      </c>
      <c r="I20" s="115">
        <v>-827</v>
      </c>
      <c r="J20" s="116">
        <v>-4.4957868986137539</v>
      </c>
      <c r="K20"/>
      <c r="L20"/>
      <c r="M20"/>
      <c r="N20"/>
      <c r="O20"/>
      <c r="P20"/>
    </row>
    <row r="21" spans="1:16" s="110" customFormat="1" ht="14.45" customHeight="1" x14ac:dyDescent="0.2">
      <c r="A21" s="123"/>
      <c r="B21" s="124" t="s">
        <v>117</v>
      </c>
      <c r="C21" s="125">
        <v>6.1310444100869006</v>
      </c>
      <c r="D21" s="143">
        <v>1150</v>
      </c>
      <c r="E21" s="144">
        <v>1236</v>
      </c>
      <c r="F21" s="144">
        <v>1193</v>
      </c>
      <c r="G21" s="144">
        <v>1181</v>
      </c>
      <c r="H21" s="145">
        <v>1154</v>
      </c>
      <c r="I21" s="143">
        <v>-4</v>
      </c>
      <c r="J21" s="146">
        <v>-0.34662045060658581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325738</v>
      </c>
      <c r="E23" s="114">
        <v>343276</v>
      </c>
      <c r="F23" s="114">
        <v>342860</v>
      </c>
      <c r="G23" s="114">
        <v>346165</v>
      </c>
      <c r="H23" s="140">
        <v>340083</v>
      </c>
      <c r="I23" s="115">
        <v>-14345</v>
      </c>
      <c r="J23" s="116">
        <v>-4.2180879373564686</v>
      </c>
      <c r="K23"/>
      <c r="L23"/>
      <c r="M23"/>
      <c r="N23"/>
      <c r="O23"/>
      <c r="P23"/>
    </row>
    <row r="24" spans="1:16" s="110" customFormat="1" ht="14.45" customHeight="1" x14ac:dyDescent="0.2">
      <c r="A24" s="120" t="s">
        <v>105</v>
      </c>
      <c r="B24" s="119" t="s">
        <v>106</v>
      </c>
      <c r="C24" s="113">
        <v>45.642203243097214</v>
      </c>
      <c r="D24" s="115">
        <v>148674</v>
      </c>
      <c r="E24" s="114">
        <v>156249</v>
      </c>
      <c r="F24" s="114">
        <v>155967</v>
      </c>
      <c r="G24" s="114">
        <v>157190</v>
      </c>
      <c r="H24" s="140">
        <v>154939</v>
      </c>
      <c r="I24" s="115">
        <v>-6265</v>
      </c>
      <c r="J24" s="116">
        <v>-4.0435268073241728</v>
      </c>
      <c r="K24"/>
      <c r="L24"/>
      <c r="M24"/>
      <c r="N24"/>
      <c r="O24"/>
      <c r="P24"/>
    </row>
    <row r="25" spans="1:16" s="110" customFormat="1" ht="14.45" customHeight="1" x14ac:dyDescent="0.2">
      <c r="A25" s="120"/>
      <c r="B25" s="119" t="s">
        <v>107</v>
      </c>
      <c r="C25" s="113">
        <v>54.357796756902786</v>
      </c>
      <c r="D25" s="115">
        <v>177064</v>
      </c>
      <c r="E25" s="114">
        <v>187027</v>
      </c>
      <c r="F25" s="114">
        <v>186893</v>
      </c>
      <c r="G25" s="114">
        <v>188975</v>
      </c>
      <c r="H25" s="140">
        <v>185144</v>
      </c>
      <c r="I25" s="115">
        <v>-8080</v>
      </c>
      <c r="J25" s="116">
        <v>-4.3641705915395583</v>
      </c>
      <c r="K25"/>
      <c r="L25"/>
      <c r="M25"/>
      <c r="N25"/>
      <c r="O25"/>
      <c r="P25"/>
    </row>
    <row r="26" spans="1:16" s="110" customFormat="1" ht="14.45" customHeight="1" x14ac:dyDescent="0.2">
      <c r="A26" s="118" t="s">
        <v>105</v>
      </c>
      <c r="B26" s="121" t="s">
        <v>108</v>
      </c>
      <c r="C26" s="113">
        <v>17.971805561524906</v>
      </c>
      <c r="D26" s="115">
        <v>58541</v>
      </c>
      <c r="E26" s="114">
        <v>63342</v>
      </c>
      <c r="F26" s="114">
        <v>63219</v>
      </c>
      <c r="G26" s="114">
        <v>66076</v>
      </c>
      <c r="H26" s="140">
        <v>61878</v>
      </c>
      <c r="I26" s="115">
        <v>-3337</v>
      </c>
      <c r="J26" s="116">
        <v>-5.3928698406541908</v>
      </c>
      <c r="K26"/>
      <c r="L26"/>
      <c r="M26"/>
      <c r="N26"/>
      <c r="O26"/>
      <c r="P26"/>
    </row>
    <row r="27" spans="1:16" s="110" customFormat="1" ht="14.45" customHeight="1" x14ac:dyDescent="0.2">
      <c r="A27" s="118"/>
      <c r="B27" s="121" t="s">
        <v>109</v>
      </c>
      <c r="C27" s="113">
        <v>47.150470623630035</v>
      </c>
      <c r="D27" s="115">
        <v>153587</v>
      </c>
      <c r="E27" s="114">
        <v>163155</v>
      </c>
      <c r="F27" s="114">
        <v>162818</v>
      </c>
      <c r="G27" s="114">
        <v>163490</v>
      </c>
      <c r="H27" s="140">
        <v>163032</v>
      </c>
      <c r="I27" s="115">
        <v>-9445</v>
      </c>
      <c r="J27" s="116">
        <v>-5.7933411845527258</v>
      </c>
      <c r="K27"/>
      <c r="L27"/>
      <c r="M27"/>
      <c r="N27"/>
      <c r="O27"/>
      <c r="P27"/>
    </row>
    <row r="28" spans="1:16" s="110" customFormat="1" ht="14.45" customHeight="1" x14ac:dyDescent="0.2">
      <c r="A28" s="118"/>
      <c r="B28" s="121" t="s">
        <v>110</v>
      </c>
      <c r="C28" s="113">
        <v>17.555827075747995</v>
      </c>
      <c r="D28" s="115">
        <v>57186</v>
      </c>
      <c r="E28" s="114">
        <v>58684</v>
      </c>
      <c r="F28" s="114">
        <v>58999</v>
      </c>
      <c r="G28" s="114">
        <v>59519</v>
      </c>
      <c r="H28" s="140">
        <v>59634</v>
      </c>
      <c r="I28" s="115">
        <v>-2448</v>
      </c>
      <c r="J28" s="116">
        <v>-4.1050407485662541</v>
      </c>
      <c r="K28"/>
      <c r="L28"/>
      <c r="M28"/>
      <c r="N28"/>
      <c r="O28"/>
      <c r="P28"/>
    </row>
    <row r="29" spans="1:16" s="110" customFormat="1" ht="14.45" customHeight="1" x14ac:dyDescent="0.2">
      <c r="A29" s="118"/>
      <c r="B29" s="121" t="s">
        <v>111</v>
      </c>
      <c r="C29" s="113">
        <v>17.320668758327244</v>
      </c>
      <c r="D29" s="115">
        <v>56420</v>
      </c>
      <c r="E29" s="114">
        <v>58092</v>
      </c>
      <c r="F29" s="114">
        <v>57822</v>
      </c>
      <c r="G29" s="114">
        <v>57078</v>
      </c>
      <c r="H29" s="140">
        <v>55538</v>
      </c>
      <c r="I29" s="115">
        <v>882</v>
      </c>
      <c r="J29" s="116">
        <v>1.5881018401814972</v>
      </c>
      <c r="K29"/>
      <c r="L29"/>
      <c r="M29"/>
      <c r="N29"/>
      <c r="O29"/>
      <c r="P29"/>
    </row>
    <row r="30" spans="1:16" s="110" customFormat="1" ht="14.45" customHeight="1" x14ac:dyDescent="0.2">
      <c r="A30" s="120"/>
      <c r="B30" s="121" t="s">
        <v>112</v>
      </c>
      <c r="C30" s="113">
        <v>1.7667573325801718</v>
      </c>
      <c r="D30" s="115">
        <v>5755</v>
      </c>
      <c r="E30" s="114">
        <v>6082</v>
      </c>
      <c r="F30" s="114">
        <v>6198</v>
      </c>
      <c r="G30" s="114">
        <v>5332</v>
      </c>
      <c r="H30" s="140">
        <v>5216</v>
      </c>
      <c r="I30" s="115">
        <v>539</v>
      </c>
      <c r="J30" s="116">
        <v>10.333588957055214</v>
      </c>
      <c r="K30"/>
      <c r="L30"/>
      <c r="M30"/>
      <c r="N30"/>
      <c r="O30"/>
      <c r="P30"/>
    </row>
    <row r="31" spans="1:16" s="110" customFormat="1" ht="14.45" customHeight="1" x14ac:dyDescent="0.2">
      <c r="A31" s="120" t="s">
        <v>113</v>
      </c>
      <c r="B31" s="119" t="s">
        <v>116</v>
      </c>
      <c r="C31" s="113">
        <v>86.199645113557523</v>
      </c>
      <c r="D31" s="115">
        <v>280785</v>
      </c>
      <c r="E31" s="114">
        <v>294284</v>
      </c>
      <c r="F31" s="114">
        <v>295101</v>
      </c>
      <c r="G31" s="114">
        <v>297661</v>
      </c>
      <c r="H31" s="140">
        <v>293103</v>
      </c>
      <c r="I31" s="115">
        <v>-12318</v>
      </c>
      <c r="J31" s="116">
        <v>-4.202618192239588</v>
      </c>
      <c r="K31"/>
      <c r="L31"/>
      <c r="M31"/>
      <c r="N31"/>
      <c r="O31"/>
      <c r="P31"/>
    </row>
    <row r="32" spans="1:16" s="110" customFormat="1" ht="14.45" customHeight="1" x14ac:dyDescent="0.2">
      <c r="A32" s="123"/>
      <c r="B32" s="124" t="s">
        <v>117</v>
      </c>
      <c r="C32" s="125">
        <v>13.302408684280005</v>
      </c>
      <c r="D32" s="143">
        <v>43331</v>
      </c>
      <c r="E32" s="144">
        <v>47216</v>
      </c>
      <c r="F32" s="144">
        <v>46046</v>
      </c>
      <c r="G32" s="144">
        <v>46703</v>
      </c>
      <c r="H32" s="145">
        <v>45238</v>
      </c>
      <c r="I32" s="143">
        <v>-1907</v>
      </c>
      <c r="J32" s="146">
        <v>-4.2154825589106499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20816</v>
      </c>
      <c r="E56" s="114">
        <v>21503</v>
      </c>
      <c r="F56" s="114">
        <v>21609</v>
      </c>
      <c r="G56" s="114">
        <v>21897</v>
      </c>
      <c r="H56" s="140">
        <v>21486</v>
      </c>
      <c r="I56" s="115">
        <v>-670</v>
      </c>
      <c r="J56" s="116">
        <v>-3.1183095969468493</v>
      </c>
      <c r="K56"/>
      <c r="L56"/>
      <c r="M56"/>
      <c r="N56"/>
      <c r="O56"/>
      <c r="P56"/>
    </row>
    <row r="57" spans="1:16" s="110" customFormat="1" ht="14.45" customHeight="1" x14ac:dyDescent="0.2">
      <c r="A57" s="120" t="s">
        <v>105</v>
      </c>
      <c r="B57" s="119" t="s">
        <v>106</v>
      </c>
      <c r="C57" s="113">
        <v>46.387394312067642</v>
      </c>
      <c r="D57" s="115">
        <v>9656</v>
      </c>
      <c r="E57" s="114">
        <v>9965</v>
      </c>
      <c r="F57" s="114">
        <v>9930</v>
      </c>
      <c r="G57" s="114">
        <v>10099</v>
      </c>
      <c r="H57" s="140">
        <v>9973</v>
      </c>
      <c r="I57" s="115">
        <v>-317</v>
      </c>
      <c r="J57" s="116">
        <v>-3.1785821718640328</v>
      </c>
    </row>
    <row r="58" spans="1:16" s="110" customFormat="1" ht="14.45" customHeight="1" x14ac:dyDescent="0.2">
      <c r="A58" s="120"/>
      <c r="B58" s="119" t="s">
        <v>107</v>
      </c>
      <c r="C58" s="113">
        <v>53.612605687932358</v>
      </c>
      <c r="D58" s="115">
        <v>11160</v>
      </c>
      <c r="E58" s="114">
        <v>11538</v>
      </c>
      <c r="F58" s="114">
        <v>11679</v>
      </c>
      <c r="G58" s="114">
        <v>11798</v>
      </c>
      <c r="H58" s="140">
        <v>11513</v>
      </c>
      <c r="I58" s="115">
        <v>-353</v>
      </c>
      <c r="J58" s="116">
        <v>-3.0660991922174934</v>
      </c>
    </row>
    <row r="59" spans="1:16" s="110" customFormat="1" ht="14.45" customHeight="1" x14ac:dyDescent="0.2">
      <c r="A59" s="118" t="s">
        <v>105</v>
      </c>
      <c r="B59" s="121" t="s">
        <v>108</v>
      </c>
      <c r="C59" s="113">
        <v>14.008455034588778</v>
      </c>
      <c r="D59" s="115">
        <v>2916</v>
      </c>
      <c r="E59" s="114">
        <v>3051</v>
      </c>
      <c r="F59" s="114">
        <v>3065</v>
      </c>
      <c r="G59" s="114">
        <v>3292</v>
      </c>
      <c r="H59" s="140">
        <v>2928</v>
      </c>
      <c r="I59" s="115">
        <v>-12</v>
      </c>
      <c r="J59" s="116">
        <v>-0.4098360655737705</v>
      </c>
    </row>
    <row r="60" spans="1:16" s="110" customFormat="1" ht="14.45" customHeight="1" x14ac:dyDescent="0.2">
      <c r="A60" s="118"/>
      <c r="B60" s="121" t="s">
        <v>109</v>
      </c>
      <c r="C60" s="113">
        <v>39.460030745580326</v>
      </c>
      <c r="D60" s="115">
        <v>8214</v>
      </c>
      <c r="E60" s="114">
        <v>8524</v>
      </c>
      <c r="F60" s="114">
        <v>8593</v>
      </c>
      <c r="G60" s="114">
        <v>8637</v>
      </c>
      <c r="H60" s="140">
        <v>8674</v>
      </c>
      <c r="I60" s="115">
        <v>-460</v>
      </c>
      <c r="J60" s="116">
        <v>-5.3032049804011994</v>
      </c>
    </row>
    <row r="61" spans="1:16" s="110" customFormat="1" ht="14.45" customHeight="1" x14ac:dyDescent="0.2">
      <c r="A61" s="118"/>
      <c r="B61" s="121" t="s">
        <v>110</v>
      </c>
      <c r="C61" s="113">
        <v>22.939085318985395</v>
      </c>
      <c r="D61" s="115">
        <v>4775</v>
      </c>
      <c r="E61" s="114">
        <v>4919</v>
      </c>
      <c r="F61" s="114">
        <v>4991</v>
      </c>
      <c r="G61" s="114">
        <v>5066</v>
      </c>
      <c r="H61" s="140">
        <v>5186</v>
      </c>
      <c r="I61" s="115">
        <v>-411</v>
      </c>
      <c r="J61" s="116">
        <v>-7.9251831854994217</v>
      </c>
    </row>
    <row r="62" spans="1:16" s="110" customFormat="1" ht="14.45" customHeight="1" x14ac:dyDescent="0.2">
      <c r="A62" s="120"/>
      <c r="B62" s="121" t="s">
        <v>111</v>
      </c>
      <c r="C62" s="113">
        <v>23.592428900845505</v>
      </c>
      <c r="D62" s="115">
        <v>4911</v>
      </c>
      <c r="E62" s="114">
        <v>5009</v>
      </c>
      <c r="F62" s="114">
        <v>4960</v>
      </c>
      <c r="G62" s="114">
        <v>4902</v>
      </c>
      <c r="H62" s="140">
        <v>4698</v>
      </c>
      <c r="I62" s="115">
        <v>213</v>
      </c>
      <c r="J62" s="116">
        <v>4.5338441890166026</v>
      </c>
    </row>
    <row r="63" spans="1:16" s="110" customFormat="1" ht="14.45" customHeight="1" x14ac:dyDescent="0.2">
      <c r="A63" s="120"/>
      <c r="B63" s="121" t="s">
        <v>112</v>
      </c>
      <c r="C63" s="113">
        <v>2.8199461952344351</v>
      </c>
      <c r="D63" s="115">
        <v>587</v>
      </c>
      <c r="E63" s="114">
        <v>599</v>
      </c>
      <c r="F63" s="114">
        <v>596</v>
      </c>
      <c r="G63" s="114">
        <v>520</v>
      </c>
      <c r="H63" s="140">
        <v>487</v>
      </c>
      <c r="I63" s="115">
        <v>100</v>
      </c>
      <c r="J63" s="116">
        <v>20.533880903490761</v>
      </c>
    </row>
    <row r="64" spans="1:16" s="110" customFormat="1" ht="14.45" customHeight="1" x14ac:dyDescent="0.2">
      <c r="A64" s="120" t="s">
        <v>113</v>
      </c>
      <c r="B64" s="119" t="s">
        <v>116</v>
      </c>
      <c r="C64" s="113">
        <v>95.72444273635665</v>
      </c>
      <c r="D64" s="115">
        <v>19926</v>
      </c>
      <c r="E64" s="114">
        <v>20561</v>
      </c>
      <c r="F64" s="114">
        <v>20669</v>
      </c>
      <c r="G64" s="114">
        <v>20932</v>
      </c>
      <c r="H64" s="140">
        <v>20538</v>
      </c>
      <c r="I64" s="115">
        <v>-612</v>
      </c>
      <c r="J64" s="116">
        <v>-2.9798422436459244</v>
      </c>
    </row>
    <row r="65" spans="1:10" s="110" customFormat="1" ht="14.45" customHeight="1" x14ac:dyDescent="0.2">
      <c r="A65" s="123"/>
      <c r="B65" s="124" t="s">
        <v>117</v>
      </c>
      <c r="C65" s="125">
        <v>4.1362413528055342</v>
      </c>
      <c r="D65" s="143">
        <v>861</v>
      </c>
      <c r="E65" s="144">
        <v>912</v>
      </c>
      <c r="F65" s="144">
        <v>908</v>
      </c>
      <c r="G65" s="144">
        <v>933</v>
      </c>
      <c r="H65" s="145">
        <v>913</v>
      </c>
      <c r="I65" s="143">
        <v>-52</v>
      </c>
      <c r="J65" s="146">
        <v>-5.6955093099671412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18757</v>
      </c>
      <c r="G11" s="114">
        <v>19608</v>
      </c>
      <c r="H11" s="114">
        <v>19676</v>
      </c>
      <c r="I11" s="114">
        <v>19935</v>
      </c>
      <c r="J11" s="140">
        <v>19591</v>
      </c>
      <c r="K11" s="114">
        <v>-834</v>
      </c>
      <c r="L11" s="116">
        <v>-4.2570568118013377</v>
      </c>
    </row>
    <row r="12" spans="1:17" s="110" customFormat="1" ht="24" customHeight="1" x14ac:dyDescent="0.2">
      <c r="A12" s="604" t="s">
        <v>185</v>
      </c>
      <c r="B12" s="605"/>
      <c r="C12" s="605"/>
      <c r="D12" s="606"/>
      <c r="E12" s="113">
        <v>46.803859892306875</v>
      </c>
      <c r="F12" s="115">
        <v>8779</v>
      </c>
      <c r="G12" s="114">
        <v>9112</v>
      </c>
      <c r="H12" s="114">
        <v>9086</v>
      </c>
      <c r="I12" s="114">
        <v>9229</v>
      </c>
      <c r="J12" s="140">
        <v>9124</v>
      </c>
      <c r="K12" s="114">
        <v>-345</v>
      </c>
      <c r="L12" s="116">
        <v>-3.7812362998684788</v>
      </c>
    </row>
    <row r="13" spans="1:17" s="110" customFormat="1" ht="15" customHeight="1" x14ac:dyDescent="0.2">
      <c r="A13" s="120"/>
      <c r="B13" s="612" t="s">
        <v>107</v>
      </c>
      <c r="C13" s="612"/>
      <c r="E13" s="113">
        <v>53.196140107693125</v>
      </c>
      <c r="F13" s="115">
        <v>9978</v>
      </c>
      <c r="G13" s="114">
        <v>10496</v>
      </c>
      <c r="H13" s="114">
        <v>10590</v>
      </c>
      <c r="I13" s="114">
        <v>10706</v>
      </c>
      <c r="J13" s="140">
        <v>10467</v>
      </c>
      <c r="K13" s="114">
        <v>-489</v>
      </c>
      <c r="L13" s="116">
        <v>-4.6718257380338208</v>
      </c>
    </row>
    <row r="14" spans="1:17" s="110" customFormat="1" ht="22.5" customHeight="1" x14ac:dyDescent="0.2">
      <c r="A14" s="604" t="s">
        <v>186</v>
      </c>
      <c r="B14" s="605"/>
      <c r="C14" s="605"/>
      <c r="D14" s="606"/>
      <c r="E14" s="113">
        <v>14.298661832915711</v>
      </c>
      <c r="F14" s="115">
        <v>2682</v>
      </c>
      <c r="G14" s="114">
        <v>2796</v>
      </c>
      <c r="H14" s="114">
        <v>2814</v>
      </c>
      <c r="I14" s="114">
        <v>2967</v>
      </c>
      <c r="J14" s="140">
        <v>2683</v>
      </c>
      <c r="K14" s="114">
        <v>-1</v>
      </c>
      <c r="L14" s="116">
        <v>-3.7271710771524413E-2</v>
      </c>
    </row>
    <row r="15" spans="1:17" s="110" customFormat="1" ht="15" customHeight="1" x14ac:dyDescent="0.2">
      <c r="A15" s="120"/>
      <c r="B15" s="119"/>
      <c r="C15" s="258" t="s">
        <v>106</v>
      </c>
      <c r="E15" s="113">
        <v>47.725577926920209</v>
      </c>
      <c r="F15" s="115">
        <v>1280</v>
      </c>
      <c r="G15" s="114">
        <v>1316</v>
      </c>
      <c r="H15" s="114">
        <v>1331</v>
      </c>
      <c r="I15" s="114">
        <v>1429</v>
      </c>
      <c r="J15" s="140">
        <v>1314</v>
      </c>
      <c r="K15" s="114">
        <v>-34</v>
      </c>
      <c r="L15" s="116">
        <v>-2.5875190258751903</v>
      </c>
    </row>
    <row r="16" spans="1:17" s="110" customFormat="1" ht="15" customHeight="1" x14ac:dyDescent="0.2">
      <c r="A16" s="120"/>
      <c r="B16" s="119"/>
      <c r="C16" s="258" t="s">
        <v>107</v>
      </c>
      <c r="E16" s="113">
        <v>52.274422073079791</v>
      </c>
      <c r="F16" s="115">
        <v>1402</v>
      </c>
      <c r="G16" s="114">
        <v>1480</v>
      </c>
      <c r="H16" s="114">
        <v>1483</v>
      </c>
      <c r="I16" s="114">
        <v>1538</v>
      </c>
      <c r="J16" s="140">
        <v>1369</v>
      </c>
      <c r="K16" s="114">
        <v>33</v>
      </c>
      <c r="L16" s="116">
        <v>2.4105186267348429</v>
      </c>
    </row>
    <row r="17" spans="1:12" s="110" customFormat="1" ht="15" customHeight="1" x14ac:dyDescent="0.2">
      <c r="A17" s="120"/>
      <c r="B17" s="121" t="s">
        <v>109</v>
      </c>
      <c r="C17" s="258"/>
      <c r="E17" s="113">
        <v>39.65986031881431</v>
      </c>
      <c r="F17" s="115">
        <v>7439</v>
      </c>
      <c r="G17" s="114">
        <v>7829</v>
      </c>
      <c r="H17" s="114">
        <v>7844</v>
      </c>
      <c r="I17" s="114">
        <v>7950</v>
      </c>
      <c r="J17" s="140">
        <v>7976</v>
      </c>
      <c r="K17" s="114">
        <v>-537</v>
      </c>
      <c r="L17" s="116">
        <v>-6.7326980942828483</v>
      </c>
    </row>
    <row r="18" spans="1:12" s="110" customFormat="1" ht="15" customHeight="1" x14ac:dyDescent="0.2">
      <c r="A18" s="120"/>
      <c r="B18" s="119"/>
      <c r="C18" s="258" t="s">
        <v>106</v>
      </c>
      <c r="E18" s="113">
        <v>42.45194246538513</v>
      </c>
      <c r="F18" s="115">
        <v>3158</v>
      </c>
      <c r="G18" s="114">
        <v>3289</v>
      </c>
      <c r="H18" s="114">
        <v>3246</v>
      </c>
      <c r="I18" s="114">
        <v>3280</v>
      </c>
      <c r="J18" s="140">
        <v>3370</v>
      </c>
      <c r="K18" s="114">
        <v>-212</v>
      </c>
      <c r="L18" s="116">
        <v>-6.2908011869436198</v>
      </c>
    </row>
    <row r="19" spans="1:12" s="110" customFormat="1" ht="15" customHeight="1" x14ac:dyDescent="0.2">
      <c r="A19" s="120"/>
      <c r="B19" s="119"/>
      <c r="C19" s="258" t="s">
        <v>107</v>
      </c>
      <c r="E19" s="113">
        <v>57.54805753461487</v>
      </c>
      <c r="F19" s="115">
        <v>4281</v>
      </c>
      <c r="G19" s="114">
        <v>4540</v>
      </c>
      <c r="H19" s="114">
        <v>4598</v>
      </c>
      <c r="I19" s="114">
        <v>4670</v>
      </c>
      <c r="J19" s="140">
        <v>4606</v>
      </c>
      <c r="K19" s="114">
        <v>-325</v>
      </c>
      <c r="L19" s="116">
        <v>-7.05601389491967</v>
      </c>
    </row>
    <row r="20" spans="1:12" s="110" customFormat="1" ht="15" customHeight="1" x14ac:dyDescent="0.2">
      <c r="A20" s="120"/>
      <c r="B20" s="121" t="s">
        <v>110</v>
      </c>
      <c r="C20" s="258"/>
      <c r="E20" s="113">
        <v>22.882124007037373</v>
      </c>
      <c r="F20" s="115">
        <v>4292</v>
      </c>
      <c r="G20" s="114">
        <v>4469</v>
      </c>
      <c r="H20" s="114">
        <v>4554</v>
      </c>
      <c r="I20" s="114">
        <v>4602</v>
      </c>
      <c r="J20" s="140">
        <v>4708</v>
      </c>
      <c r="K20" s="114">
        <v>-416</v>
      </c>
      <c r="L20" s="116">
        <v>-8.836023789294817</v>
      </c>
    </row>
    <row r="21" spans="1:12" s="110" customFormat="1" ht="15" customHeight="1" x14ac:dyDescent="0.2">
      <c r="A21" s="120"/>
      <c r="B21" s="119"/>
      <c r="C21" s="258" t="s">
        <v>106</v>
      </c>
      <c r="E21" s="113">
        <v>43.033550792171482</v>
      </c>
      <c r="F21" s="115">
        <v>1847</v>
      </c>
      <c r="G21" s="114">
        <v>1927</v>
      </c>
      <c r="H21" s="114">
        <v>1947</v>
      </c>
      <c r="I21" s="114">
        <v>1995</v>
      </c>
      <c r="J21" s="140">
        <v>2046</v>
      </c>
      <c r="K21" s="114">
        <v>-199</v>
      </c>
      <c r="L21" s="116">
        <v>-9.7262952101661782</v>
      </c>
    </row>
    <row r="22" spans="1:12" s="110" customFormat="1" ht="15" customHeight="1" x14ac:dyDescent="0.2">
      <c r="A22" s="120"/>
      <c r="B22" s="119"/>
      <c r="C22" s="258" t="s">
        <v>107</v>
      </c>
      <c r="E22" s="113">
        <v>56.966449207828518</v>
      </c>
      <c r="F22" s="115">
        <v>2445</v>
      </c>
      <c r="G22" s="114">
        <v>2542</v>
      </c>
      <c r="H22" s="114">
        <v>2607</v>
      </c>
      <c r="I22" s="114">
        <v>2607</v>
      </c>
      <c r="J22" s="140">
        <v>2662</v>
      </c>
      <c r="K22" s="114">
        <v>-217</v>
      </c>
      <c r="L22" s="116">
        <v>-8.1517655897821193</v>
      </c>
    </row>
    <row r="23" spans="1:12" s="110" customFormat="1" ht="15" customHeight="1" x14ac:dyDescent="0.2">
      <c r="A23" s="120"/>
      <c r="B23" s="121" t="s">
        <v>111</v>
      </c>
      <c r="C23" s="258"/>
      <c r="E23" s="113">
        <v>23.159353841232605</v>
      </c>
      <c r="F23" s="115">
        <v>4344</v>
      </c>
      <c r="G23" s="114">
        <v>4514</v>
      </c>
      <c r="H23" s="114">
        <v>4464</v>
      </c>
      <c r="I23" s="114">
        <v>4416</v>
      </c>
      <c r="J23" s="140">
        <v>4224</v>
      </c>
      <c r="K23" s="114">
        <v>120</v>
      </c>
      <c r="L23" s="116">
        <v>2.8409090909090908</v>
      </c>
    </row>
    <row r="24" spans="1:12" s="110" customFormat="1" ht="15" customHeight="1" x14ac:dyDescent="0.2">
      <c r="A24" s="120"/>
      <c r="B24" s="119"/>
      <c r="C24" s="258" t="s">
        <v>106</v>
      </c>
      <c r="E24" s="113">
        <v>57.412523020257829</v>
      </c>
      <c r="F24" s="115">
        <v>2494</v>
      </c>
      <c r="G24" s="114">
        <v>2580</v>
      </c>
      <c r="H24" s="114">
        <v>2562</v>
      </c>
      <c r="I24" s="114">
        <v>2525</v>
      </c>
      <c r="J24" s="140">
        <v>2394</v>
      </c>
      <c r="K24" s="114">
        <v>100</v>
      </c>
      <c r="L24" s="116">
        <v>4.1771094402673352</v>
      </c>
    </row>
    <row r="25" spans="1:12" s="110" customFormat="1" ht="15" customHeight="1" x14ac:dyDescent="0.2">
      <c r="A25" s="120"/>
      <c r="B25" s="119"/>
      <c r="C25" s="258" t="s">
        <v>107</v>
      </c>
      <c r="E25" s="113">
        <v>42.587476979742171</v>
      </c>
      <c r="F25" s="115">
        <v>1850</v>
      </c>
      <c r="G25" s="114">
        <v>1934</v>
      </c>
      <c r="H25" s="114">
        <v>1902</v>
      </c>
      <c r="I25" s="114">
        <v>1891</v>
      </c>
      <c r="J25" s="140">
        <v>1830</v>
      </c>
      <c r="K25" s="114">
        <v>20</v>
      </c>
      <c r="L25" s="116">
        <v>1.0928961748633881</v>
      </c>
    </row>
    <row r="26" spans="1:12" s="110" customFormat="1" ht="15" customHeight="1" x14ac:dyDescent="0.2">
      <c r="A26" s="120"/>
      <c r="C26" s="121" t="s">
        <v>187</v>
      </c>
      <c r="D26" s="110" t="s">
        <v>188</v>
      </c>
      <c r="E26" s="113">
        <v>2.7136535693341153</v>
      </c>
      <c r="F26" s="115">
        <v>509</v>
      </c>
      <c r="G26" s="114">
        <v>522</v>
      </c>
      <c r="H26" s="114">
        <v>524</v>
      </c>
      <c r="I26" s="114">
        <v>465</v>
      </c>
      <c r="J26" s="140">
        <v>423</v>
      </c>
      <c r="K26" s="114">
        <v>86</v>
      </c>
      <c r="L26" s="116">
        <v>20.33096926713948</v>
      </c>
    </row>
    <row r="27" spans="1:12" s="110" customFormat="1" ht="15" customHeight="1" x14ac:dyDescent="0.2">
      <c r="A27" s="120"/>
      <c r="B27" s="119"/>
      <c r="D27" s="259" t="s">
        <v>106</v>
      </c>
      <c r="E27" s="113">
        <v>56.581532416502945</v>
      </c>
      <c r="F27" s="115">
        <v>288</v>
      </c>
      <c r="G27" s="114">
        <v>297</v>
      </c>
      <c r="H27" s="114">
        <v>307</v>
      </c>
      <c r="I27" s="114">
        <v>265</v>
      </c>
      <c r="J27" s="140">
        <v>227</v>
      </c>
      <c r="K27" s="114">
        <v>61</v>
      </c>
      <c r="L27" s="116">
        <v>26.872246696035241</v>
      </c>
    </row>
    <row r="28" spans="1:12" s="110" customFormat="1" ht="15" customHeight="1" x14ac:dyDescent="0.2">
      <c r="A28" s="120"/>
      <c r="B28" s="119"/>
      <c r="D28" s="259" t="s">
        <v>107</v>
      </c>
      <c r="E28" s="113">
        <v>43.418467583497055</v>
      </c>
      <c r="F28" s="115">
        <v>221</v>
      </c>
      <c r="G28" s="114">
        <v>225</v>
      </c>
      <c r="H28" s="114">
        <v>217</v>
      </c>
      <c r="I28" s="114">
        <v>200</v>
      </c>
      <c r="J28" s="140">
        <v>196</v>
      </c>
      <c r="K28" s="114">
        <v>25</v>
      </c>
      <c r="L28" s="116">
        <v>12.755102040816327</v>
      </c>
    </row>
    <row r="29" spans="1:12" s="110" customFormat="1" ht="24" customHeight="1" x14ac:dyDescent="0.2">
      <c r="A29" s="604" t="s">
        <v>189</v>
      </c>
      <c r="B29" s="605"/>
      <c r="C29" s="605"/>
      <c r="D29" s="606"/>
      <c r="E29" s="113">
        <v>93.661033214266681</v>
      </c>
      <c r="F29" s="115">
        <v>17568</v>
      </c>
      <c r="G29" s="114">
        <v>18329</v>
      </c>
      <c r="H29" s="114">
        <v>18442</v>
      </c>
      <c r="I29" s="114">
        <v>18714</v>
      </c>
      <c r="J29" s="140">
        <v>18395</v>
      </c>
      <c r="K29" s="114">
        <v>-827</v>
      </c>
      <c r="L29" s="116">
        <v>-4.4957868986137539</v>
      </c>
    </row>
    <row r="30" spans="1:12" s="110" customFormat="1" ht="15" customHeight="1" x14ac:dyDescent="0.2">
      <c r="A30" s="120"/>
      <c r="B30" s="119"/>
      <c r="C30" s="258" t="s">
        <v>106</v>
      </c>
      <c r="E30" s="113">
        <v>46.744080145719487</v>
      </c>
      <c r="F30" s="115">
        <v>8212</v>
      </c>
      <c r="G30" s="114">
        <v>8515</v>
      </c>
      <c r="H30" s="114">
        <v>8518</v>
      </c>
      <c r="I30" s="114">
        <v>8652</v>
      </c>
      <c r="J30" s="140">
        <v>8555</v>
      </c>
      <c r="K30" s="114">
        <v>-343</v>
      </c>
      <c r="L30" s="116">
        <v>-4.0093512565751022</v>
      </c>
    </row>
    <row r="31" spans="1:12" s="110" customFormat="1" ht="15" customHeight="1" x14ac:dyDescent="0.2">
      <c r="A31" s="120"/>
      <c r="B31" s="119"/>
      <c r="C31" s="258" t="s">
        <v>107</v>
      </c>
      <c r="E31" s="113">
        <v>53.255919854280513</v>
      </c>
      <c r="F31" s="115">
        <v>9356</v>
      </c>
      <c r="G31" s="114">
        <v>9814</v>
      </c>
      <c r="H31" s="114">
        <v>9924</v>
      </c>
      <c r="I31" s="114">
        <v>10062</v>
      </c>
      <c r="J31" s="140">
        <v>9840</v>
      </c>
      <c r="K31" s="114">
        <v>-484</v>
      </c>
      <c r="L31" s="116">
        <v>-4.9186991869918701</v>
      </c>
    </row>
    <row r="32" spans="1:12" s="110" customFormat="1" ht="15" customHeight="1" x14ac:dyDescent="0.2">
      <c r="A32" s="120"/>
      <c r="B32" s="119" t="s">
        <v>117</v>
      </c>
      <c r="C32" s="258"/>
      <c r="E32" s="113">
        <v>6.1310444100869006</v>
      </c>
      <c r="F32" s="114">
        <v>1150</v>
      </c>
      <c r="G32" s="114">
        <v>1236</v>
      </c>
      <c r="H32" s="114">
        <v>1193</v>
      </c>
      <c r="I32" s="114">
        <v>1181</v>
      </c>
      <c r="J32" s="140">
        <v>1154</v>
      </c>
      <c r="K32" s="114">
        <v>-4</v>
      </c>
      <c r="L32" s="116">
        <v>-0.34662045060658581</v>
      </c>
    </row>
    <row r="33" spans="1:12" s="110" customFormat="1" ht="15" customHeight="1" x14ac:dyDescent="0.2">
      <c r="A33" s="120"/>
      <c r="B33" s="119"/>
      <c r="C33" s="258" t="s">
        <v>106</v>
      </c>
      <c r="E33" s="113">
        <v>47.826086956521742</v>
      </c>
      <c r="F33" s="114">
        <v>550</v>
      </c>
      <c r="G33" s="114">
        <v>580</v>
      </c>
      <c r="H33" s="114">
        <v>552</v>
      </c>
      <c r="I33" s="114">
        <v>561</v>
      </c>
      <c r="J33" s="140">
        <v>553</v>
      </c>
      <c r="K33" s="114">
        <v>-3</v>
      </c>
      <c r="L33" s="116">
        <v>-0.54249547920433994</v>
      </c>
    </row>
    <row r="34" spans="1:12" s="110" customFormat="1" ht="15" customHeight="1" x14ac:dyDescent="0.2">
      <c r="A34" s="120"/>
      <c r="B34" s="119"/>
      <c r="C34" s="258" t="s">
        <v>107</v>
      </c>
      <c r="E34" s="113">
        <v>52.173913043478258</v>
      </c>
      <c r="F34" s="114">
        <v>600</v>
      </c>
      <c r="G34" s="114">
        <v>656</v>
      </c>
      <c r="H34" s="114">
        <v>641</v>
      </c>
      <c r="I34" s="114">
        <v>620</v>
      </c>
      <c r="J34" s="140">
        <v>601</v>
      </c>
      <c r="K34" s="114">
        <v>-1</v>
      </c>
      <c r="L34" s="116">
        <v>-0.16638935108153077</v>
      </c>
    </row>
    <row r="35" spans="1:12" s="110" customFormat="1" ht="24" customHeight="1" x14ac:dyDescent="0.2">
      <c r="A35" s="604" t="s">
        <v>192</v>
      </c>
      <c r="B35" s="605"/>
      <c r="C35" s="605"/>
      <c r="D35" s="606"/>
      <c r="E35" s="113">
        <v>12.086154502319134</v>
      </c>
      <c r="F35" s="114">
        <v>2267</v>
      </c>
      <c r="G35" s="114">
        <v>2371</v>
      </c>
      <c r="H35" s="114">
        <v>2362</v>
      </c>
      <c r="I35" s="114">
        <v>2584</v>
      </c>
      <c r="J35" s="114">
        <v>2348</v>
      </c>
      <c r="K35" s="318">
        <v>-81</v>
      </c>
      <c r="L35" s="319">
        <v>-3.4497444633730834</v>
      </c>
    </row>
    <row r="36" spans="1:12" s="110" customFormat="1" ht="15" customHeight="1" x14ac:dyDescent="0.2">
      <c r="A36" s="120"/>
      <c r="B36" s="119"/>
      <c r="C36" s="258" t="s">
        <v>106</v>
      </c>
      <c r="E36" s="113">
        <v>47.640052933392148</v>
      </c>
      <c r="F36" s="114">
        <v>1080</v>
      </c>
      <c r="G36" s="114">
        <v>1100</v>
      </c>
      <c r="H36" s="114">
        <v>1106</v>
      </c>
      <c r="I36" s="114">
        <v>1246</v>
      </c>
      <c r="J36" s="114">
        <v>1123</v>
      </c>
      <c r="K36" s="318">
        <v>-43</v>
      </c>
      <c r="L36" s="116">
        <v>-3.8290293855743545</v>
      </c>
    </row>
    <row r="37" spans="1:12" s="110" customFormat="1" ht="15" customHeight="1" x14ac:dyDescent="0.2">
      <c r="A37" s="120"/>
      <c r="B37" s="119"/>
      <c r="C37" s="258" t="s">
        <v>107</v>
      </c>
      <c r="E37" s="113">
        <v>52.359947066607852</v>
      </c>
      <c r="F37" s="114">
        <v>1187</v>
      </c>
      <c r="G37" s="114">
        <v>1271</v>
      </c>
      <c r="H37" s="114">
        <v>1256</v>
      </c>
      <c r="I37" s="114">
        <v>1338</v>
      </c>
      <c r="J37" s="140">
        <v>1225</v>
      </c>
      <c r="K37" s="114">
        <v>-38</v>
      </c>
      <c r="L37" s="116">
        <v>-3.1020408163265305</v>
      </c>
    </row>
    <row r="38" spans="1:12" s="110" customFormat="1" ht="15" customHeight="1" x14ac:dyDescent="0.2">
      <c r="A38" s="120"/>
      <c r="B38" s="119" t="s">
        <v>329</v>
      </c>
      <c r="C38" s="258"/>
      <c r="E38" s="113">
        <v>57.503865223649839</v>
      </c>
      <c r="F38" s="114">
        <v>10786</v>
      </c>
      <c r="G38" s="114">
        <v>11264</v>
      </c>
      <c r="H38" s="114">
        <v>11282</v>
      </c>
      <c r="I38" s="114">
        <v>11287</v>
      </c>
      <c r="J38" s="140">
        <v>11207</v>
      </c>
      <c r="K38" s="114">
        <v>-421</v>
      </c>
      <c r="L38" s="116">
        <v>-3.7565807084857679</v>
      </c>
    </row>
    <row r="39" spans="1:12" s="110" customFormat="1" ht="15" customHeight="1" x14ac:dyDescent="0.2">
      <c r="A39" s="120"/>
      <c r="B39" s="119"/>
      <c r="C39" s="258" t="s">
        <v>106</v>
      </c>
      <c r="E39" s="113">
        <v>45.392175041720748</v>
      </c>
      <c r="F39" s="115">
        <v>4896</v>
      </c>
      <c r="G39" s="114">
        <v>5125</v>
      </c>
      <c r="H39" s="114">
        <v>5077</v>
      </c>
      <c r="I39" s="114">
        <v>5092</v>
      </c>
      <c r="J39" s="140">
        <v>5109</v>
      </c>
      <c r="K39" s="114">
        <v>-213</v>
      </c>
      <c r="L39" s="116">
        <v>-4.1691133294186731</v>
      </c>
    </row>
    <row r="40" spans="1:12" s="110" customFormat="1" ht="15" customHeight="1" x14ac:dyDescent="0.2">
      <c r="A40" s="120"/>
      <c r="B40" s="119"/>
      <c r="C40" s="258" t="s">
        <v>107</v>
      </c>
      <c r="E40" s="113">
        <v>54.607824958279252</v>
      </c>
      <c r="F40" s="115">
        <v>5890</v>
      </c>
      <c r="G40" s="114">
        <v>6139</v>
      </c>
      <c r="H40" s="114">
        <v>6205</v>
      </c>
      <c r="I40" s="114">
        <v>6195</v>
      </c>
      <c r="J40" s="140">
        <v>6098</v>
      </c>
      <c r="K40" s="114">
        <v>-208</v>
      </c>
      <c r="L40" s="116">
        <v>-3.4109544112823875</v>
      </c>
    </row>
    <row r="41" spans="1:12" s="110" customFormat="1" ht="15" customHeight="1" x14ac:dyDescent="0.2">
      <c r="A41" s="120"/>
      <c r="B41" s="320" t="s">
        <v>516</v>
      </c>
      <c r="C41" s="258"/>
      <c r="E41" s="113">
        <v>9.3031934744362097</v>
      </c>
      <c r="F41" s="115">
        <v>1745</v>
      </c>
      <c r="G41" s="114">
        <v>1753</v>
      </c>
      <c r="H41" s="114">
        <v>1797</v>
      </c>
      <c r="I41" s="114">
        <v>1795</v>
      </c>
      <c r="J41" s="140">
        <v>1751</v>
      </c>
      <c r="K41" s="114">
        <v>-6</v>
      </c>
      <c r="L41" s="116">
        <v>-0.34266133637921187</v>
      </c>
    </row>
    <row r="42" spans="1:12" s="110" customFormat="1" ht="15" customHeight="1" x14ac:dyDescent="0.2">
      <c r="A42" s="120"/>
      <c r="B42" s="119"/>
      <c r="C42" s="268" t="s">
        <v>106</v>
      </c>
      <c r="D42" s="182"/>
      <c r="E42" s="113">
        <v>46.361031518624642</v>
      </c>
      <c r="F42" s="115">
        <v>809</v>
      </c>
      <c r="G42" s="114">
        <v>811</v>
      </c>
      <c r="H42" s="114">
        <v>844</v>
      </c>
      <c r="I42" s="114">
        <v>836</v>
      </c>
      <c r="J42" s="140">
        <v>799</v>
      </c>
      <c r="K42" s="114">
        <v>10</v>
      </c>
      <c r="L42" s="116">
        <v>1.2515644555694618</v>
      </c>
    </row>
    <row r="43" spans="1:12" s="110" customFormat="1" ht="15" customHeight="1" x14ac:dyDescent="0.2">
      <c r="A43" s="120"/>
      <c r="B43" s="119"/>
      <c r="C43" s="268" t="s">
        <v>107</v>
      </c>
      <c r="D43" s="182"/>
      <c r="E43" s="113">
        <v>53.638968481375358</v>
      </c>
      <c r="F43" s="115">
        <v>936</v>
      </c>
      <c r="G43" s="114">
        <v>942</v>
      </c>
      <c r="H43" s="114">
        <v>953</v>
      </c>
      <c r="I43" s="114">
        <v>959</v>
      </c>
      <c r="J43" s="140">
        <v>952</v>
      </c>
      <c r="K43" s="114">
        <v>-16</v>
      </c>
      <c r="L43" s="116">
        <v>-1.680672268907563</v>
      </c>
    </row>
    <row r="44" spans="1:12" s="110" customFormat="1" ht="15" customHeight="1" x14ac:dyDescent="0.2">
      <c r="A44" s="120"/>
      <c r="B44" s="119" t="s">
        <v>205</v>
      </c>
      <c r="C44" s="268"/>
      <c r="D44" s="182"/>
      <c r="E44" s="113">
        <v>21.106786799594818</v>
      </c>
      <c r="F44" s="115">
        <v>3959</v>
      </c>
      <c r="G44" s="114">
        <v>4220</v>
      </c>
      <c r="H44" s="114">
        <v>4235</v>
      </c>
      <c r="I44" s="114">
        <v>4269</v>
      </c>
      <c r="J44" s="140">
        <v>4285</v>
      </c>
      <c r="K44" s="114">
        <v>-326</v>
      </c>
      <c r="L44" s="116">
        <v>-7.6079346557759626</v>
      </c>
    </row>
    <row r="45" spans="1:12" s="110" customFormat="1" ht="15" customHeight="1" x14ac:dyDescent="0.2">
      <c r="A45" s="120"/>
      <c r="B45" s="119"/>
      <c r="C45" s="268" t="s">
        <v>106</v>
      </c>
      <c r="D45" s="182"/>
      <c r="E45" s="113">
        <v>50.366254104571858</v>
      </c>
      <c r="F45" s="115">
        <v>1994</v>
      </c>
      <c r="G45" s="114">
        <v>2076</v>
      </c>
      <c r="H45" s="114">
        <v>2059</v>
      </c>
      <c r="I45" s="114">
        <v>2055</v>
      </c>
      <c r="J45" s="140">
        <v>2093</v>
      </c>
      <c r="K45" s="114">
        <v>-99</v>
      </c>
      <c r="L45" s="116">
        <v>-4.7300525561395128</v>
      </c>
    </row>
    <row r="46" spans="1:12" s="110" customFormat="1" ht="15" customHeight="1" x14ac:dyDescent="0.2">
      <c r="A46" s="123"/>
      <c r="B46" s="124"/>
      <c r="C46" s="260" t="s">
        <v>107</v>
      </c>
      <c r="D46" s="261"/>
      <c r="E46" s="125">
        <v>49.633745895428142</v>
      </c>
      <c r="F46" s="143">
        <v>1965</v>
      </c>
      <c r="G46" s="144">
        <v>2144</v>
      </c>
      <c r="H46" s="144">
        <v>2176</v>
      </c>
      <c r="I46" s="144">
        <v>2214</v>
      </c>
      <c r="J46" s="145">
        <v>2192</v>
      </c>
      <c r="K46" s="144">
        <v>-227</v>
      </c>
      <c r="L46" s="146">
        <v>-10.355839416058394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18757</v>
      </c>
      <c r="E11" s="114">
        <v>19608</v>
      </c>
      <c r="F11" s="114">
        <v>19676</v>
      </c>
      <c r="G11" s="114">
        <v>19935</v>
      </c>
      <c r="H11" s="140">
        <v>19591</v>
      </c>
      <c r="I11" s="115">
        <v>-834</v>
      </c>
      <c r="J11" s="116">
        <v>-4.2570568118013377</v>
      </c>
    </row>
    <row r="12" spans="1:15" s="110" customFormat="1" ht="24.95" customHeight="1" x14ac:dyDescent="0.2">
      <c r="A12" s="193" t="s">
        <v>132</v>
      </c>
      <c r="B12" s="194" t="s">
        <v>133</v>
      </c>
      <c r="C12" s="113">
        <v>2.7669669989870447</v>
      </c>
      <c r="D12" s="115">
        <v>519</v>
      </c>
      <c r="E12" s="114">
        <v>515</v>
      </c>
      <c r="F12" s="114">
        <v>509</v>
      </c>
      <c r="G12" s="114">
        <v>508</v>
      </c>
      <c r="H12" s="140">
        <v>493</v>
      </c>
      <c r="I12" s="115">
        <v>26</v>
      </c>
      <c r="J12" s="116">
        <v>5.2738336713995944</v>
      </c>
    </row>
    <row r="13" spans="1:15" s="110" customFormat="1" ht="24.95" customHeight="1" x14ac:dyDescent="0.2">
      <c r="A13" s="193" t="s">
        <v>134</v>
      </c>
      <c r="B13" s="199" t="s">
        <v>214</v>
      </c>
      <c r="C13" s="113">
        <v>0.73039398624513518</v>
      </c>
      <c r="D13" s="115">
        <v>137</v>
      </c>
      <c r="E13" s="114">
        <v>153</v>
      </c>
      <c r="F13" s="114">
        <v>164</v>
      </c>
      <c r="G13" s="114">
        <v>169</v>
      </c>
      <c r="H13" s="140">
        <v>168</v>
      </c>
      <c r="I13" s="115">
        <v>-31</v>
      </c>
      <c r="J13" s="116">
        <v>-18.452380952380953</v>
      </c>
    </row>
    <row r="14" spans="1:15" s="287" customFormat="1" ht="24.95" customHeight="1" x14ac:dyDescent="0.2">
      <c r="A14" s="193" t="s">
        <v>215</v>
      </c>
      <c r="B14" s="199" t="s">
        <v>137</v>
      </c>
      <c r="C14" s="113">
        <v>5.0007997014447936</v>
      </c>
      <c r="D14" s="115">
        <v>938</v>
      </c>
      <c r="E14" s="114">
        <v>973</v>
      </c>
      <c r="F14" s="114">
        <v>991</v>
      </c>
      <c r="G14" s="114">
        <v>1054</v>
      </c>
      <c r="H14" s="140">
        <v>1051</v>
      </c>
      <c r="I14" s="115">
        <v>-113</v>
      </c>
      <c r="J14" s="116">
        <v>-10.751665080875357</v>
      </c>
      <c r="K14" s="110"/>
      <c r="L14" s="110"/>
      <c r="M14" s="110"/>
      <c r="N14" s="110"/>
      <c r="O14" s="110"/>
    </row>
    <row r="15" spans="1:15" s="110" customFormat="1" ht="24.95" customHeight="1" x14ac:dyDescent="0.2">
      <c r="A15" s="193" t="s">
        <v>216</v>
      </c>
      <c r="B15" s="199" t="s">
        <v>217</v>
      </c>
      <c r="C15" s="113">
        <v>1.5674148317961294</v>
      </c>
      <c r="D15" s="115">
        <v>294</v>
      </c>
      <c r="E15" s="114">
        <v>305</v>
      </c>
      <c r="F15" s="114">
        <v>300</v>
      </c>
      <c r="G15" s="114">
        <v>318</v>
      </c>
      <c r="H15" s="140">
        <v>313</v>
      </c>
      <c r="I15" s="115">
        <v>-19</v>
      </c>
      <c r="J15" s="116">
        <v>-6.0702875399361025</v>
      </c>
    </row>
    <row r="16" spans="1:15" s="287" customFormat="1" ht="24.95" customHeight="1" x14ac:dyDescent="0.2">
      <c r="A16" s="193" t="s">
        <v>218</v>
      </c>
      <c r="B16" s="199" t="s">
        <v>141</v>
      </c>
      <c r="C16" s="113">
        <v>2.0099162979154448</v>
      </c>
      <c r="D16" s="115">
        <v>377</v>
      </c>
      <c r="E16" s="114">
        <v>394</v>
      </c>
      <c r="F16" s="114">
        <v>400</v>
      </c>
      <c r="G16" s="114">
        <v>425</v>
      </c>
      <c r="H16" s="140">
        <v>409</v>
      </c>
      <c r="I16" s="115">
        <v>-32</v>
      </c>
      <c r="J16" s="116">
        <v>-7.8239608801955987</v>
      </c>
      <c r="K16" s="110"/>
      <c r="L16" s="110"/>
      <c r="M16" s="110"/>
      <c r="N16" s="110"/>
      <c r="O16" s="110"/>
    </row>
    <row r="17" spans="1:15" s="110" customFormat="1" ht="24.95" customHeight="1" x14ac:dyDescent="0.2">
      <c r="A17" s="193" t="s">
        <v>142</v>
      </c>
      <c r="B17" s="199" t="s">
        <v>220</v>
      </c>
      <c r="C17" s="113">
        <v>1.4234685717332196</v>
      </c>
      <c r="D17" s="115">
        <v>267</v>
      </c>
      <c r="E17" s="114">
        <v>274</v>
      </c>
      <c r="F17" s="114">
        <v>291</v>
      </c>
      <c r="G17" s="114">
        <v>311</v>
      </c>
      <c r="H17" s="140">
        <v>329</v>
      </c>
      <c r="I17" s="115">
        <v>-62</v>
      </c>
      <c r="J17" s="116">
        <v>-18.844984802431611</v>
      </c>
    </row>
    <row r="18" spans="1:15" s="287" customFormat="1" ht="24.95" customHeight="1" x14ac:dyDescent="0.2">
      <c r="A18" s="201" t="s">
        <v>144</v>
      </c>
      <c r="B18" s="202" t="s">
        <v>145</v>
      </c>
      <c r="C18" s="113">
        <v>7.7837607293277173</v>
      </c>
      <c r="D18" s="115">
        <v>1460</v>
      </c>
      <c r="E18" s="114">
        <v>1420</v>
      </c>
      <c r="F18" s="114">
        <v>1436</v>
      </c>
      <c r="G18" s="114">
        <v>1421</v>
      </c>
      <c r="H18" s="140">
        <v>1450</v>
      </c>
      <c r="I18" s="115">
        <v>10</v>
      </c>
      <c r="J18" s="116">
        <v>0.68965517241379315</v>
      </c>
      <c r="K18" s="110"/>
      <c r="L18" s="110"/>
      <c r="M18" s="110"/>
      <c r="N18" s="110"/>
      <c r="O18" s="110"/>
    </row>
    <row r="19" spans="1:15" s="110" customFormat="1" ht="24.95" customHeight="1" x14ac:dyDescent="0.2">
      <c r="A19" s="193" t="s">
        <v>146</v>
      </c>
      <c r="B19" s="199" t="s">
        <v>147</v>
      </c>
      <c r="C19" s="113">
        <v>15.946046809191236</v>
      </c>
      <c r="D19" s="115">
        <v>2991</v>
      </c>
      <c r="E19" s="114">
        <v>2980</v>
      </c>
      <c r="F19" s="114">
        <v>2912</v>
      </c>
      <c r="G19" s="114">
        <v>3006</v>
      </c>
      <c r="H19" s="140">
        <v>2965</v>
      </c>
      <c r="I19" s="115">
        <v>26</v>
      </c>
      <c r="J19" s="116">
        <v>0.87689713322091067</v>
      </c>
    </row>
    <row r="20" spans="1:15" s="287" customFormat="1" ht="24.95" customHeight="1" x14ac:dyDescent="0.2">
      <c r="A20" s="193" t="s">
        <v>148</v>
      </c>
      <c r="B20" s="199" t="s">
        <v>149</v>
      </c>
      <c r="C20" s="113">
        <v>11.14250679746228</v>
      </c>
      <c r="D20" s="115">
        <v>2090</v>
      </c>
      <c r="E20" s="114">
        <v>2118</v>
      </c>
      <c r="F20" s="114">
        <v>2117</v>
      </c>
      <c r="G20" s="114">
        <v>2129</v>
      </c>
      <c r="H20" s="140">
        <v>2111</v>
      </c>
      <c r="I20" s="115">
        <v>-21</v>
      </c>
      <c r="J20" s="116">
        <v>-0.99478919943154898</v>
      </c>
      <c r="K20" s="110"/>
      <c r="L20" s="110"/>
      <c r="M20" s="110"/>
      <c r="N20" s="110"/>
      <c r="O20" s="110"/>
    </row>
    <row r="21" spans="1:15" s="110" customFormat="1" ht="24.95" customHeight="1" x14ac:dyDescent="0.2">
      <c r="A21" s="201" t="s">
        <v>150</v>
      </c>
      <c r="B21" s="202" t="s">
        <v>151</v>
      </c>
      <c r="C21" s="113">
        <v>10.662685930585914</v>
      </c>
      <c r="D21" s="115">
        <v>2000</v>
      </c>
      <c r="E21" s="114">
        <v>2400</v>
      </c>
      <c r="F21" s="114">
        <v>2472</v>
      </c>
      <c r="G21" s="114">
        <v>2575</v>
      </c>
      <c r="H21" s="140">
        <v>2228</v>
      </c>
      <c r="I21" s="115">
        <v>-228</v>
      </c>
      <c r="J21" s="116">
        <v>-10.233393177737881</v>
      </c>
    </row>
    <row r="22" spans="1:15" s="110" customFormat="1" ht="24.95" customHeight="1" x14ac:dyDescent="0.2">
      <c r="A22" s="201" t="s">
        <v>152</v>
      </c>
      <c r="B22" s="199" t="s">
        <v>153</v>
      </c>
      <c r="C22" s="113">
        <v>1.7806685504078477</v>
      </c>
      <c r="D22" s="115">
        <v>334</v>
      </c>
      <c r="E22" s="114">
        <v>414</v>
      </c>
      <c r="F22" s="114">
        <v>423</v>
      </c>
      <c r="G22" s="114">
        <v>451</v>
      </c>
      <c r="H22" s="140">
        <v>484</v>
      </c>
      <c r="I22" s="115">
        <v>-150</v>
      </c>
      <c r="J22" s="116">
        <v>-30.991735537190081</v>
      </c>
    </row>
    <row r="23" spans="1:15" s="110" customFormat="1" ht="24.95" customHeight="1" x14ac:dyDescent="0.2">
      <c r="A23" s="193" t="s">
        <v>154</v>
      </c>
      <c r="B23" s="199" t="s">
        <v>155</v>
      </c>
      <c r="C23" s="113">
        <v>1.0076238204403689</v>
      </c>
      <c r="D23" s="115">
        <v>189</v>
      </c>
      <c r="E23" s="114">
        <v>181</v>
      </c>
      <c r="F23" s="114">
        <v>182</v>
      </c>
      <c r="G23" s="114">
        <v>174</v>
      </c>
      <c r="H23" s="140">
        <v>174</v>
      </c>
      <c r="I23" s="115">
        <v>15</v>
      </c>
      <c r="J23" s="116">
        <v>8.6206896551724146</v>
      </c>
    </row>
    <row r="24" spans="1:15" s="110" customFormat="1" ht="24.95" customHeight="1" x14ac:dyDescent="0.2">
      <c r="A24" s="193" t="s">
        <v>156</v>
      </c>
      <c r="B24" s="199" t="s">
        <v>221</v>
      </c>
      <c r="C24" s="113">
        <v>7.394572692861332</v>
      </c>
      <c r="D24" s="115">
        <v>1387</v>
      </c>
      <c r="E24" s="114">
        <v>1396</v>
      </c>
      <c r="F24" s="114">
        <v>1427</v>
      </c>
      <c r="G24" s="114">
        <v>1455</v>
      </c>
      <c r="H24" s="140">
        <v>1501</v>
      </c>
      <c r="I24" s="115">
        <v>-114</v>
      </c>
      <c r="J24" s="116">
        <v>-7.5949367088607591</v>
      </c>
    </row>
    <row r="25" spans="1:15" s="110" customFormat="1" ht="24.95" customHeight="1" x14ac:dyDescent="0.2">
      <c r="A25" s="193" t="s">
        <v>222</v>
      </c>
      <c r="B25" s="204" t="s">
        <v>159</v>
      </c>
      <c r="C25" s="113">
        <v>11.361091859039291</v>
      </c>
      <c r="D25" s="115">
        <v>2131</v>
      </c>
      <c r="E25" s="114">
        <v>2310</v>
      </c>
      <c r="F25" s="114">
        <v>2338</v>
      </c>
      <c r="G25" s="114">
        <v>2272</v>
      </c>
      <c r="H25" s="140">
        <v>2327</v>
      </c>
      <c r="I25" s="115">
        <v>-196</v>
      </c>
      <c r="J25" s="116">
        <v>-8.4228620541469699</v>
      </c>
    </row>
    <row r="26" spans="1:15" s="110" customFormat="1" ht="24.95" customHeight="1" x14ac:dyDescent="0.2">
      <c r="A26" s="201">
        <v>782.78300000000002</v>
      </c>
      <c r="B26" s="203" t="s">
        <v>160</v>
      </c>
      <c r="C26" s="113">
        <v>0.84768353148158015</v>
      </c>
      <c r="D26" s="115">
        <v>159</v>
      </c>
      <c r="E26" s="114">
        <v>150</v>
      </c>
      <c r="F26" s="114">
        <v>126</v>
      </c>
      <c r="G26" s="114">
        <v>107</v>
      </c>
      <c r="H26" s="140">
        <v>110</v>
      </c>
      <c r="I26" s="115">
        <v>49</v>
      </c>
      <c r="J26" s="116">
        <v>44.545454545454547</v>
      </c>
    </row>
    <row r="27" spans="1:15" s="110" customFormat="1" ht="24.95" customHeight="1" x14ac:dyDescent="0.2">
      <c r="A27" s="193" t="s">
        <v>161</v>
      </c>
      <c r="B27" s="199" t="s">
        <v>162</v>
      </c>
      <c r="C27" s="113">
        <v>1.3434984272538253</v>
      </c>
      <c r="D27" s="115">
        <v>252</v>
      </c>
      <c r="E27" s="114">
        <v>283</v>
      </c>
      <c r="F27" s="114">
        <v>270</v>
      </c>
      <c r="G27" s="114">
        <v>274</v>
      </c>
      <c r="H27" s="140">
        <v>257</v>
      </c>
      <c r="I27" s="115">
        <v>-5</v>
      </c>
      <c r="J27" s="116">
        <v>-1.9455252918287937</v>
      </c>
    </row>
    <row r="28" spans="1:15" s="110" customFormat="1" ht="24.95" customHeight="1" x14ac:dyDescent="0.2">
      <c r="A28" s="193" t="s">
        <v>163</v>
      </c>
      <c r="B28" s="199" t="s">
        <v>164</v>
      </c>
      <c r="C28" s="113">
        <v>2.0099162979154448</v>
      </c>
      <c r="D28" s="115">
        <v>377</v>
      </c>
      <c r="E28" s="114">
        <v>392</v>
      </c>
      <c r="F28" s="114">
        <v>402</v>
      </c>
      <c r="G28" s="114">
        <v>420</v>
      </c>
      <c r="H28" s="140">
        <v>412</v>
      </c>
      <c r="I28" s="115">
        <v>-35</v>
      </c>
      <c r="J28" s="116">
        <v>-8.4951456310679614</v>
      </c>
    </row>
    <row r="29" spans="1:15" s="110" customFormat="1" ht="24.95" customHeight="1" x14ac:dyDescent="0.2">
      <c r="A29" s="193">
        <v>86</v>
      </c>
      <c r="B29" s="199" t="s">
        <v>165</v>
      </c>
      <c r="C29" s="113">
        <v>5.6672175721064137</v>
      </c>
      <c r="D29" s="115">
        <v>1063</v>
      </c>
      <c r="E29" s="114">
        <v>1073</v>
      </c>
      <c r="F29" s="114">
        <v>1078</v>
      </c>
      <c r="G29" s="114">
        <v>1085</v>
      </c>
      <c r="H29" s="140">
        <v>1076</v>
      </c>
      <c r="I29" s="115">
        <v>-13</v>
      </c>
      <c r="J29" s="116">
        <v>-1.20817843866171</v>
      </c>
    </row>
    <row r="30" spans="1:15" s="110" customFormat="1" ht="24.95" customHeight="1" x14ac:dyDescent="0.2">
      <c r="A30" s="193">
        <v>87.88</v>
      </c>
      <c r="B30" s="204" t="s">
        <v>166</v>
      </c>
      <c r="C30" s="113">
        <v>5.0114623873753796</v>
      </c>
      <c r="D30" s="115">
        <v>940</v>
      </c>
      <c r="E30" s="114">
        <v>926</v>
      </c>
      <c r="F30" s="114">
        <v>921</v>
      </c>
      <c r="G30" s="114">
        <v>929</v>
      </c>
      <c r="H30" s="140">
        <v>919</v>
      </c>
      <c r="I30" s="115">
        <v>21</v>
      </c>
      <c r="J30" s="116">
        <v>2.2850924918389555</v>
      </c>
    </row>
    <row r="31" spans="1:15" s="110" customFormat="1" ht="24.95" customHeight="1" x14ac:dyDescent="0.2">
      <c r="A31" s="193" t="s">
        <v>167</v>
      </c>
      <c r="B31" s="199" t="s">
        <v>168</v>
      </c>
      <c r="C31" s="113">
        <v>9.5431039078743929</v>
      </c>
      <c r="D31" s="115">
        <v>1790</v>
      </c>
      <c r="E31" s="114">
        <v>1924</v>
      </c>
      <c r="F31" s="114">
        <v>1908</v>
      </c>
      <c r="G31" s="114">
        <v>1906</v>
      </c>
      <c r="H31" s="140">
        <v>1865</v>
      </c>
      <c r="I31" s="115">
        <v>-75</v>
      </c>
      <c r="J31" s="116">
        <v>-4.0214477211796247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2.7669669989870447</v>
      </c>
      <c r="D34" s="115">
        <v>519</v>
      </c>
      <c r="E34" s="114">
        <v>515</v>
      </c>
      <c r="F34" s="114">
        <v>509</v>
      </c>
      <c r="G34" s="114">
        <v>508</v>
      </c>
      <c r="H34" s="140">
        <v>493</v>
      </c>
      <c r="I34" s="115">
        <v>26</v>
      </c>
      <c r="J34" s="116">
        <v>5.2738336713995944</v>
      </c>
    </row>
    <row r="35" spans="1:10" s="110" customFormat="1" ht="24.95" customHeight="1" x14ac:dyDescent="0.2">
      <c r="A35" s="292" t="s">
        <v>171</v>
      </c>
      <c r="B35" s="293" t="s">
        <v>172</v>
      </c>
      <c r="C35" s="113">
        <v>13.514954417017647</v>
      </c>
      <c r="D35" s="115">
        <v>2535</v>
      </c>
      <c r="E35" s="114">
        <v>2546</v>
      </c>
      <c r="F35" s="114">
        <v>2591</v>
      </c>
      <c r="G35" s="114">
        <v>2644</v>
      </c>
      <c r="H35" s="140">
        <v>2669</v>
      </c>
      <c r="I35" s="115">
        <v>-134</v>
      </c>
      <c r="J35" s="116">
        <v>-5.0206069689022108</v>
      </c>
    </row>
    <row r="36" spans="1:10" s="110" customFormat="1" ht="24.95" customHeight="1" x14ac:dyDescent="0.2">
      <c r="A36" s="294" t="s">
        <v>173</v>
      </c>
      <c r="B36" s="295" t="s">
        <v>174</v>
      </c>
      <c r="C36" s="125">
        <v>83.718078583995307</v>
      </c>
      <c r="D36" s="143">
        <v>15703</v>
      </c>
      <c r="E36" s="144">
        <v>16547</v>
      </c>
      <c r="F36" s="144">
        <v>16576</v>
      </c>
      <c r="G36" s="144">
        <v>16783</v>
      </c>
      <c r="H36" s="145">
        <v>16429</v>
      </c>
      <c r="I36" s="143">
        <v>-726</v>
      </c>
      <c r="J36" s="146">
        <v>-4.4190151561263615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18757</v>
      </c>
      <c r="F11" s="264">
        <v>19608</v>
      </c>
      <c r="G11" s="264">
        <v>19676</v>
      </c>
      <c r="H11" s="264">
        <v>19935</v>
      </c>
      <c r="I11" s="265">
        <v>19591</v>
      </c>
      <c r="J11" s="263">
        <v>-834</v>
      </c>
      <c r="K11" s="266">
        <v>-4.2570568118013377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44.03689289331983</v>
      </c>
      <c r="E13" s="115">
        <v>8260</v>
      </c>
      <c r="F13" s="114">
        <v>8615</v>
      </c>
      <c r="G13" s="114">
        <v>8603</v>
      </c>
      <c r="H13" s="114">
        <v>8751</v>
      </c>
      <c r="I13" s="140">
        <v>8671</v>
      </c>
      <c r="J13" s="115">
        <v>-411</v>
      </c>
      <c r="K13" s="116">
        <v>-4.7399377234459692</v>
      </c>
    </row>
    <row r="14" spans="1:15" ht="15.95" customHeight="1" x14ac:dyDescent="0.2">
      <c r="A14" s="306" t="s">
        <v>230</v>
      </c>
      <c r="B14" s="307"/>
      <c r="C14" s="308"/>
      <c r="D14" s="113">
        <v>43.301167564109399</v>
      </c>
      <c r="E14" s="115">
        <v>8122</v>
      </c>
      <c r="F14" s="114">
        <v>8596</v>
      </c>
      <c r="G14" s="114">
        <v>8653</v>
      </c>
      <c r="H14" s="114">
        <v>8767</v>
      </c>
      <c r="I14" s="140">
        <v>8548</v>
      </c>
      <c r="J14" s="115">
        <v>-426</v>
      </c>
      <c r="K14" s="116">
        <v>-4.9836218998596165</v>
      </c>
    </row>
    <row r="15" spans="1:15" ht="15.95" customHeight="1" x14ac:dyDescent="0.2">
      <c r="A15" s="306" t="s">
        <v>231</v>
      </c>
      <c r="B15" s="307"/>
      <c r="C15" s="308"/>
      <c r="D15" s="113">
        <v>6.4242682731780132</v>
      </c>
      <c r="E15" s="115">
        <v>1205</v>
      </c>
      <c r="F15" s="114">
        <v>1212</v>
      </c>
      <c r="G15" s="114">
        <v>1220</v>
      </c>
      <c r="H15" s="114">
        <v>1216</v>
      </c>
      <c r="I15" s="140">
        <v>1190</v>
      </c>
      <c r="J15" s="115">
        <v>15</v>
      </c>
      <c r="K15" s="116">
        <v>1.2605042016806722</v>
      </c>
    </row>
    <row r="16" spans="1:15" ht="15.95" customHeight="1" x14ac:dyDescent="0.2">
      <c r="A16" s="306" t="s">
        <v>232</v>
      </c>
      <c r="B16" s="307"/>
      <c r="C16" s="308"/>
      <c r="D16" s="113">
        <v>3.4387162126139574</v>
      </c>
      <c r="E16" s="115">
        <v>645</v>
      </c>
      <c r="F16" s="114">
        <v>648</v>
      </c>
      <c r="G16" s="114">
        <v>657</v>
      </c>
      <c r="H16" s="114">
        <v>664</v>
      </c>
      <c r="I16" s="140">
        <v>659</v>
      </c>
      <c r="J16" s="115">
        <v>-14</v>
      </c>
      <c r="K16" s="116">
        <v>-2.1244309559939301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2.116543157221304</v>
      </c>
      <c r="E18" s="115">
        <v>397</v>
      </c>
      <c r="F18" s="114">
        <v>390</v>
      </c>
      <c r="G18" s="114">
        <v>389</v>
      </c>
      <c r="H18" s="114">
        <v>386</v>
      </c>
      <c r="I18" s="140">
        <v>373</v>
      </c>
      <c r="J18" s="115">
        <v>24</v>
      </c>
      <c r="K18" s="116">
        <v>6.4343163538873993</v>
      </c>
    </row>
    <row r="19" spans="1:11" ht="14.1" customHeight="1" x14ac:dyDescent="0.2">
      <c r="A19" s="306" t="s">
        <v>235</v>
      </c>
      <c r="B19" s="307" t="s">
        <v>236</v>
      </c>
      <c r="C19" s="308"/>
      <c r="D19" s="113">
        <v>1.2528655968438449</v>
      </c>
      <c r="E19" s="115">
        <v>235</v>
      </c>
      <c r="F19" s="114">
        <v>237</v>
      </c>
      <c r="G19" s="114">
        <v>234</v>
      </c>
      <c r="H19" s="114">
        <v>237</v>
      </c>
      <c r="I19" s="140">
        <v>227</v>
      </c>
      <c r="J19" s="115">
        <v>8</v>
      </c>
      <c r="K19" s="116">
        <v>3.5242290748898677</v>
      </c>
    </row>
    <row r="20" spans="1:11" ht="14.1" customHeight="1" x14ac:dyDescent="0.2">
      <c r="A20" s="306">
        <v>12</v>
      </c>
      <c r="B20" s="307" t="s">
        <v>237</v>
      </c>
      <c r="C20" s="308"/>
      <c r="D20" s="113">
        <v>1.5300954310390786</v>
      </c>
      <c r="E20" s="115">
        <v>287</v>
      </c>
      <c r="F20" s="114">
        <v>302</v>
      </c>
      <c r="G20" s="114">
        <v>264</v>
      </c>
      <c r="H20" s="114">
        <v>278</v>
      </c>
      <c r="I20" s="140">
        <v>287</v>
      </c>
      <c r="J20" s="115">
        <v>0</v>
      </c>
      <c r="K20" s="116">
        <v>0</v>
      </c>
    </row>
    <row r="21" spans="1:11" ht="14.1" customHeight="1" x14ac:dyDescent="0.2">
      <c r="A21" s="306">
        <v>21</v>
      </c>
      <c r="B21" s="307" t="s">
        <v>238</v>
      </c>
      <c r="C21" s="308"/>
      <c r="D21" s="113">
        <v>0.14927760302820281</v>
      </c>
      <c r="E21" s="115">
        <v>28</v>
      </c>
      <c r="F21" s="114">
        <v>27</v>
      </c>
      <c r="G21" s="114">
        <v>26</v>
      </c>
      <c r="H21" s="114">
        <v>28</v>
      </c>
      <c r="I21" s="140">
        <v>31</v>
      </c>
      <c r="J21" s="115">
        <v>-3</v>
      </c>
      <c r="K21" s="116">
        <v>-9.67741935483871</v>
      </c>
    </row>
    <row r="22" spans="1:11" ht="14.1" customHeight="1" x14ac:dyDescent="0.2">
      <c r="A22" s="306">
        <v>22</v>
      </c>
      <c r="B22" s="307" t="s">
        <v>239</v>
      </c>
      <c r="C22" s="308"/>
      <c r="D22" s="113">
        <v>0.39451937943167886</v>
      </c>
      <c r="E22" s="115">
        <v>74</v>
      </c>
      <c r="F22" s="114">
        <v>76</v>
      </c>
      <c r="G22" s="114">
        <v>77</v>
      </c>
      <c r="H22" s="114">
        <v>78</v>
      </c>
      <c r="I22" s="140">
        <v>82</v>
      </c>
      <c r="J22" s="115">
        <v>-8</v>
      </c>
      <c r="K22" s="116">
        <v>-9.7560975609756095</v>
      </c>
    </row>
    <row r="23" spans="1:11" ht="14.1" customHeight="1" x14ac:dyDescent="0.2">
      <c r="A23" s="306">
        <v>23</v>
      </c>
      <c r="B23" s="307" t="s">
        <v>240</v>
      </c>
      <c r="C23" s="308"/>
      <c r="D23" s="113">
        <v>1.0556059071280055</v>
      </c>
      <c r="E23" s="115">
        <v>198</v>
      </c>
      <c r="F23" s="114">
        <v>199</v>
      </c>
      <c r="G23" s="114">
        <v>216</v>
      </c>
      <c r="H23" s="114">
        <v>230</v>
      </c>
      <c r="I23" s="140">
        <v>233</v>
      </c>
      <c r="J23" s="115">
        <v>-35</v>
      </c>
      <c r="K23" s="116">
        <v>-15.021459227467812</v>
      </c>
    </row>
    <row r="24" spans="1:11" ht="14.1" customHeight="1" x14ac:dyDescent="0.2">
      <c r="A24" s="306">
        <v>24</v>
      </c>
      <c r="B24" s="307" t="s">
        <v>241</v>
      </c>
      <c r="C24" s="308"/>
      <c r="D24" s="113">
        <v>0.72506264327984216</v>
      </c>
      <c r="E24" s="115">
        <v>136</v>
      </c>
      <c r="F24" s="114">
        <v>136</v>
      </c>
      <c r="G24" s="114">
        <v>140</v>
      </c>
      <c r="H24" s="114">
        <v>162</v>
      </c>
      <c r="I24" s="140">
        <v>155</v>
      </c>
      <c r="J24" s="115">
        <v>-19</v>
      </c>
      <c r="K24" s="116">
        <v>-12.258064516129032</v>
      </c>
    </row>
    <row r="25" spans="1:11" ht="14.1" customHeight="1" x14ac:dyDescent="0.2">
      <c r="A25" s="306">
        <v>25</v>
      </c>
      <c r="B25" s="307" t="s">
        <v>242</v>
      </c>
      <c r="C25" s="308"/>
      <c r="D25" s="113">
        <v>1.1942208242256225</v>
      </c>
      <c r="E25" s="115">
        <v>224</v>
      </c>
      <c r="F25" s="114">
        <v>231</v>
      </c>
      <c r="G25" s="114">
        <v>228</v>
      </c>
      <c r="H25" s="114">
        <v>243</v>
      </c>
      <c r="I25" s="140">
        <v>234</v>
      </c>
      <c r="J25" s="115">
        <v>-10</v>
      </c>
      <c r="K25" s="116">
        <v>-4.2735042735042734</v>
      </c>
    </row>
    <row r="26" spans="1:11" ht="14.1" customHeight="1" x14ac:dyDescent="0.2">
      <c r="A26" s="306">
        <v>26</v>
      </c>
      <c r="B26" s="307" t="s">
        <v>243</v>
      </c>
      <c r="C26" s="308"/>
      <c r="D26" s="113">
        <v>0.83702084555099432</v>
      </c>
      <c r="E26" s="115">
        <v>157</v>
      </c>
      <c r="F26" s="114">
        <v>162</v>
      </c>
      <c r="G26" s="114">
        <v>158</v>
      </c>
      <c r="H26" s="114">
        <v>167</v>
      </c>
      <c r="I26" s="140">
        <v>170</v>
      </c>
      <c r="J26" s="115">
        <v>-13</v>
      </c>
      <c r="K26" s="116">
        <v>-7.6470588235294121</v>
      </c>
    </row>
    <row r="27" spans="1:11" ht="14.1" customHeight="1" x14ac:dyDescent="0.2">
      <c r="A27" s="306">
        <v>27</v>
      </c>
      <c r="B27" s="307" t="s">
        <v>244</v>
      </c>
      <c r="C27" s="308"/>
      <c r="D27" s="113">
        <v>0.35186863570933519</v>
      </c>
      <c r="E27" s="115">
        <v>66</v>
      </c>
      <c r="F27" s="114">
        <v>65</v>
      </c>
      <c r="G27" s="114">
        <v>67</v>
      </c>
      <c r="H27" s="114">
        <v>68</v>
      </c>
      <c r="I27" s="140">
        <v>63</v>
      </c>
      <c r="J27" s="115">
        <v>3</v>
      </c>
      <c r="K27" s="116">
        <v>4.7619047619047619</v>
      </c>
    </row>
    <row r="28" spans="1:11" ht="14.1" customHeight="1" x14ac:dyDescent="0.2">
      <c r="A28" s="306">
        <v>28</v>
      </c>
      <c r="B28" s="307" t="s">
        <v>245</v>
      </c>
      <c r="C28" s="308"/>
      <c r="D28" s="113">
        <v>0.2132537186117183</v>
      </c>
      <c r="E28" s="115">
        <v>40</v>
      </c>
      <c r="F28" s="114">
        <v>37</v>
      </c>
      <c r="G28" s="114">
        <v>37</v>
      </c>
      <c r="H28" s="114">
        <v>39</v>
      </c>
      <c r="I28" s="140">
        <v>36</v>
      </c>
      <c r="J28" s="115">
        <v>4</v>
      </c>
      <c r="K28" s="116">
        <v>11.111111111111111</v>
      </c>
    </row>
    <row r="29" spans="1:11" ht="14.1" customHeight="1" x14ac:dyDescent="0.2">
      <c r="A29" s="306">
        <v>29</v>
      </c>
      <c r="B29" s="307" t="s">
        <v>246</v>
      </c>
      <c r="C29" s="308"/>
      <c r="D29" s="113">
        <v>3.4120594977874927</v>
      </c>
      <c r="E29" s="115">
        <v>640</v>
      </c>
      <c r="F29" s="114">
        <v>759</v>
      </c>
      <c r="G29" s="114">
        <v>758</v>
      </c>
      <c r="H29" s="114">
        <v>777</v>
      </c>
      <c r="I29" s="140">
        <v>731</v>
      </c>
      <c r="J29" s="115">
        <v>-91</v>
      </c>
      <c r="K29" s="116">
        <v>-12.448700410396716</v>
      </c>
    </row>
    <row r="30" spans="1:11" ht="14.1" customHeight="1" x14ac:dyDescent="0.2">
      <c r="A30" s="306" t="s">
        <v>247</v>
      </c>
      <c r="B30" s="307" t="s">
        <v>248</v>
      </c>
      <c r="C30" s="308"/>
      <c r="D30" s="113">
        <v>0.29855520605640562</v>
      </c>
      <c r="E30" s="115">
        <v>56</v>
      </c>
      <c r="F30" s="114">
        <v>56</v>
      </c>
      <c r="G30" s="114">
        <v>57</v>
      </c>
      <c r="H30" s="114">
        <v>58</v>
      </c>
      <c r="I30" s="140">
        <v>59</v>
      </c>
      <c r="J30" s="115">
        <v>-3</v>
      </c>
      <c r="K30" s="116">
        <v>-5.0847457627118642</v>
      </c>
    </row>
    <row r="31" spans="1:11" ht="14.1" customHeight="1" x14ac:dyDescent="0.2">
      <c r="A31" s="306" t="s">
        <v>249</v>
      </c>
      <c r="B31" s="307" t="s">
        <v>250</v>
      </c>
      <c r="C31" s="308"/>
      <c r="D31" s="113">
        <v>3.097510262835208</v>
      </c>
      <c r="E31" s="115">
        <v>581</v>
      </c>
      <c r="F31" s="114">
        <v>700</v>
      </c>
      <c r="G31" s="114">
        <v>698</v>
      </c>
      <c r="H31" s="114">
        <v>716</v>
      </c>
      <c r="I31" s="140">
        <v>668</v>
      </c>
      <c r="J31" s="115">
        <v>-87</v>
      </c>
      <c r="K31" s="116">
        <v>-13.023952095808383</v>
      </c>
    </row>
    <row r="32" spans="1:11" ht="14.1" customHeight="1" x14ac:dyDescent="0.2">
      <c r="A32" s="306">
        <v>31</v>
      </c>
      <c r="B32" s="307" t="s">
        <v>251</v>
      </c>
      <c r="C32" s="308"/>
      <c r="D32" s="113">
        <v>0.33054326384816335</v>
      </c>
      <c r="E32" s="115">
        <v>62</v>
      </c>
      <c r="F32" s="114">
        <v>59</v>
      </c>
      <c r="G32" s="114">
        <v>60</v>
      </c>
      <c r="H32" s="114">
        <v>66</v>
      </c>
      <c r="I32" s="140">
        <v>69</v>
      </c>
      <c r="J32" s="115">
        <v>-7</v>
      </c>
      <c r="K32" s="116">
        <v>-10.144927536231885</v>
      </c>
    </row>
    <row r="33" spans="1:11" ht="14.1" customHeight="1" x14ac:dyDescent="0.2">
      <c r="A33" s="306">
        <v>32</v>
      </c>
      <c r="B33" s="307" t="s">
        <v>252</v>
      </c>
      <c r="C33" s="308"/>
      <c r="D33" s="113">
        <v>1.8819640667484139</v>
      </c>
      <c r="E33" s="115">
        <v>353</v>
      </c>
      <c r="F33" s="114">
        <v>326</v>
      </c>
      <c r="G33" s="114">
        <v>313</v>
      </c>
      <c r="H33" s="114">
        <v>321</v>
      </c>
      <c r="I33" s="140">
        <v>356</v>
      </c>
      <c r="J33" s="115">
        <v>-3</v>
      </c>
      <c r="K33" s="116">
        <v>-0.84269662921348309</v>
      </c>
    </row>
    <row r="34" spans="1:11" ht="14.1" customHeight="1" x14ac:dyDescent="0.2">
      <c r="A34" s="306">
        <v>33</v>
      </c>
      <c r="B34" s="307" t="s">
        <v>253</v>
      </c>
      <c r="C34" s="308"/>
      <c r="D34" s="113">
        <v>0.66641787066161962</v>
      </c>
      <c r="E34" s="115">
        <v>125</v>
      </c>
      <c r="F34" s="114">
        <v>121</v>
      </c>
      <c r="G34" s="114">
        <v>132</v>
      </c>
      <c r="H34" s="114">
        <v>127</v>
      </c>
      <c r="I34" s="140">
        <v>134</v>
      </c>
      <c r="J34" s="115">
        <v>-9</v>
      </c>
      <c r="K34" s="116">
        <v>-6.7164179104477615</v>
      </c>
    </row>
    <row r="35" spans="1:11" ht="14.1" customHeight="1" x14ac:dyDescent="0.2">
      <c r="A35" s="306">
        <v>34</v>
      </c>
      <c r="B35" s="307" t="s">
        <v>254</v>
      </c>
      <c r="C35" s="308"/>
      <c r="D35" s="113">
        <v>5.7365250306552218</v>
      </c>
      <c r="E35" s="115">
        <v>1076</v>
      </c>
      <c r="F35" s="114">
        <v>1143</v>
      </c>
      <c r="G35" s="114">
        <v>1156</v>
      </c>
      <c r="H35" s="114">
        <v>1154</v>
      </c>
      <c r="I35" s="140">
        <v>1145</v>
      </c>
      <c r="J35" s="115">
        <v>-69</v>
      </c>
      <c r="K35" s="116">
        <v>-6.0262008733624457</v>
      </c>
    </row>
    <row r="36" spans="1:11" ht="14.1" customHeight="1" x14ac:dyDescent="0.2">
      <c r="A36" s="306">
        <v>41</v>
      </c>
      <c r="B36" s="307" t="s">
        <v>255</v>
      </c>
      <c r="C36" s="308"/>
      <c r="D36" s="113">
        <v>0.20792237564642532</v>
      </c>
      <c r="E36" s="115">
        <v>39</v>
      </c>
      <c r="F36" s="114">
        <v>41</v>
      </c>
      <c r="G36" s="114">
        <v>43</v>
      </c>
      <c r="H36" s="114">
        <v>49</v>
      </c>
      <c r="I36" s="140">
        <v>47</v>
      </c>
      <c r="J36" s="115">
        <v>-8</v>
      </c>
      <c r="K36" s="116">
        <v>-17.021276595744681</v>
      </c>
    </row>
    <row r="37" spans="1:11" ht="14.1" customHeight="1" x14ac:dyDescent="0.2">
      <c r="A37" s="306">
        <v>42</v>
      </c>
      <c r="B37" s="307" t="s">
        <v>256</v>
      </c>
      <c r="C37" s="308"/>
      <c r="D37" s="113">
        <v>3.7319400757050702E-2</v>
      </c>
      <c r="E37" s="115">
        <v>7</v>
      </c>
      <c r="F37" s="114">
        <v>8</v>
      </c>
      <c r="G37" s="114">
        <v>9</v>
      </c>
      <c r="H37" s="114">
        <v>10</v>
      </c>
      <c r="I37" s="140">
        <v>9</v>
      </c>
      <c r="J37" s="115">
        <v>-2</v>
      </c>
      <c r="K37" s="116">
        <v>-22.222222222222221</v>
      </c>
    </row>
    <row r="38" spans="1:11" ht="14.1" customHeight="1" x14ac:dyDescent="0.2">
      <c r="A38" s="306">
        <v>43</v>
      </c>
      <c r="B38" s="307" t="s">
        <v>257</v>
      </c>
      <c r="C38" s="308"/>
      <c r="D38" s="113">
        <v>0.38385669350109292</v>
      </c>
      <c r="E38" s="115">
        <v>72</v>
      </c>
      <c r="F38" s="114">
        <v>75</v>
      </c>
      <c r="G38" s="114">
        <v>74</v>
      </c>
      <c r="H38" s="114">
        <v>78</v>
      </c>
      <c r="I38" s="140">
        <v>79</v>
      </c>
      <c r="J38" s="115">
        <v>-7</v>
      </c>
      <c r="K38" s="116">
        <v>-8.8607594936708853</v>
      </c>
    </row>
    <row r="39" spans="1:11" ht="14.1" customHeight="1" x14ac:dyDescent="0.2">
      <c r="A39" s="306">
        <v>51</v>
      </c>
      <c r="B39" s="307" t="s">
        <v>258</v>
      </c>
      <c r="C39" s="308"/>
      <c r="D39" s="113">
        <v>11.318441115316949</v>
      </c>
      <c r="E39" s="115">
        <v>2123</v>
      </c>
      <c r="F39" s="114">
        <v>2219</v>
      </c>
      <c r="G39" s="114">
        <v>2222</v>
      </c>
      <c r="H39" s="114">
        <v>2200</v>
      </c>
      <c r="I39" s="140">
        <v>2226</v>
      </c>
      <c r="J39" s="115">
        <v>-103</v>
      </c>
      <c r="K39" s="116">
        <v>-4.6271338724168913</v>
      </c>
    </row>
    <row r="40" spans="1:11" ht="14.1" customHeight="1" x14ac:dyDescent="0.2">
      <c r="A40" s="306" t="s">
        <v>259</v>
      </c>
      <c r="B40" s="307" t="s">
        <v>260</v>
      </c>
      <c r="C40" s="308"/>
      <c r="D40" s="113">
        <v>11.009223223329958</v>
      </c>
      <c r="E40" s="115">
        <v>2065</v>
      </c>
      <c r="F40" s="114">
        <v>2159</v>
      </c>
      <c r="G40" s="114">
        <v>2156</v>
      </c>
      <c r="H40" s="114">
        <v>2134</v>
      </c>
      <c r="I40" s="140">
        <v>2163</v>
      </c>
      <c r="J40" s="115">
        <v>-98</v>
      </c>
      <c r="K40" s="116">
        <v>-4.5307443365695796</v>
      </c>
    </row>
    <row r="41" spans="1:11" ht="14.1" customHeight="1" x14ac:dyDescent="0.2">
      <c r="A41" s="306"/>
      <c r="B41" s="307" t="s">
        <v>261</v>
      </c>
      <c r="C41" s="308"/>
      <c r="D41" s="113">
        <v>2.4044356773471236</v>
      </c>
      <c r="E41" s="115">
        <v>451</v>
      </c>
      <c r="F41" s="114">
        <v>479</v>
      </c>
      <c r="G41" s="114">
        <v>480</v>
      </c>
      <c r="H41" s="114">
        <v>442</v>
      </c>
      <c r="I41" s="140">
        <v>434</v>
      </c>
      <c r="J41" s="115">
        <v>17</v>
      </c>
      <c r="K41" s="116">
        <v>3.9170506912442398</v>
      </c>
    </row>
    <row r="42" spans="1:11" ht="14.1" customHeight="1" x14ac:dyDescent="0.2">
      <c r="A42" s="306">
        <v>52</v>
      </c>
      <c r="B42" s="307" t="s">
        <v>262</v>
      </c>
      <c r="C42" s="308"/>
      <c r="D42" s="113">
        <v>4.8621847843471775</v>
      </c>
      <c r="E42" s="115">
        <v>912</v>
      </c>
      <c r="F42" s="114">
        <v>944</v>
      </c>
      <c r="G42" s="114">
        <v>937</v>
      </c>
      <c r="H42" s="114">
        <v>947</v>
      </c>
      <c r="I42" s="140">
        <v>947</v>
      </c>
      <c r="J42" s="115">
        <v>-35</v>
      </c>
      <c r="K42" s="116">
        <v>-3.6958817317845827</v>
      </c>
    </row>
    <row r="43" spans="1:11" ht="14.1" customHeight="1" x14ac:dyDescent="0.2">
      <c r="A43" s="306" t="s">
        <v>263</v>
      </c>
      <c r="B43" s="307" t="s">
        <v>264</v>
      </c>
      <c r="C43" s="308"/>
      <c r="D43" s="113">
        <v>4.6755877805619237</v>
      </c>
      <c r="E43" s="115">
        <v>877</v>
      </c>
      <c r="F43" s="114">
        <v>904</v>
      </c>
      <c r="G43" s="114">
        <v>896</v>
      </c>
      <c r="H43" s="114">
        <v>915</v>
      </c>
      <c r="I43" s="140">
        <v>912</v>
      </c>
      <c r="J43" s="115">
        <v>-35</v>
      </c>
      <c r="K43" s="116">
        <v>-3.8377192982456139</v>
      </c>
    </row>
    <row r="44" spans="1:11" ht="14.1" customHeight="1" x14ac:dyDescent="0.2">
      <c r="A44" s="306">
        <v>53</v>
      </c>
      <c r="B44" s="307" t="s">
        <v>265</v>
      </c>
      <c r="C44" s="308"/>
      <c r="D44" s="113">
        <v>1.9779282401236871</v>
      </c>
      <c r="E44" s="115">
        <v>371</v>
      </c>
      <c r="F44" s="114">
        <v>372</v>
      </c>
      <c r="G44" s="114">
        <v>391</v>
      </c>
      <c r="H44" s="114">
        <v>335</v>
      </c>
      <c r="I44" s="140">
        <v>348</v>
      </c>
      <c r="J44" s="115">
        <v>23</v>
      </c>
      <c r="K44" s="116">
        <v>6.6091954022988508</v>
      </c>
    </row>
    <row r="45" spans="1:11" ht="14.1" customHeight="1" x14ac:dyDescent="0.2">
      <c r="A45" s="306" t="s">
        <v>266</v>
      </c>
      <c r="B45" s="307" t="s">
        <v>267</v>
      </c>
      <c r="C45" s="308"/>
      <c r="D45" s="113">
        <v>1.9406088393666365</v>
      </c>
      <c r="E45" s="115">
        <v>364</v>
      </c>
      <c r="F45" s="114">
        <v>365</v>
      </c>
      <c r="G45" s="114">
        <v>386</v>
      </c>
      <c r="H45" s="114">
        <v>330</v>
      </c>
      <c r="I45" s="140">
        <v>342</v>
      </c>
      <c r="J45" s="115">
        <v>22</v>
      </c>
      <c r="K45" s="116">
        <v>6.4327485380116958</v>
      </c>
    </row>
    <row r="46" spans="1:11" ht="14.1" customHeight="1" x14ac:dyDescent="0.2">
      <c r="A46" s="306">
        <v>54</v>
      </c>
      <c r="B46" s="307" t="s">
        <v>268</v>
      </c>
      <c r="C46" s="308"/>
      <c r="D46" s="113">
        <v>9.724369568694355</v>
      </c>
      <c r="E46" s="115">
        <v>1824</v>
      </c>
      <c r="F46" s="114">
        <v>1892</v>
      </c>
      <c r="G46" s="114">
        <v>1940</v>
      </c>
      <c r="H46" s="114">
        <v>2026</v>
      </c>
      <c r="I46" s="140">
        <v>2053</v>
      </c>
      <c r="J46" s="115">
        <v>-229</v>
      </c>
      <c r="K46" s="116">
        <v>-11.154408183146614</v>
      </c>
    </row>
    <row r="47" spans="1:11" ht="14.1" customHeight="1" x14ac:dyDescent="0.2">
      <c r="A47" s="306">
        <v>61</v>
      </c>
      <c r="B47" s="307" t="s">
        <v>269</v>
      </c>
      <c r="C47" s="308"/>
      <c r="D47" s="113">
        <v>0.91699099003038864</v>
      </c>
      <c r="E47" s="115">
        <v>172</v>
      </c>
      <c r="F47" s="114">
        <v>183</v>
      </c>
      <c r="G47" s="114">
        <v>186</v>
      </c>
      <c r="H47" s="114">
        <v>186</v>
      </c>
      <c r="I47" s="140">
        <v>163</v>
      </c>
      <c r="J47" s="115">
        <v>9</v>
      </c>
      <c r="K47" s="116">
        <v>5.5214723926380369</v>
      </c>
    </row>
    <row r="48" spans="1:11" ht="14.1" customHeight="1" x14ac:dyDescent="0.2">
      <c r="A48" s="306">
        <v>62</v>
      </c>
      <c r="B48" s="307" t="s">
        <v>270</v>
      </c>
      <c r="C48" s="308"/>
      <c r="D48" s="113">
        <v>10.161539691848377</v>
      </c>
      <c r="E48" s="115">
        <v>1906</v>
      </c>
      <c r="F48" s="114">
        <v>1927</v>
      </c>
      <c r="G48" s="114">
        <v>1876</v>
      </c>
      <c r="H48" s="114">
        <v>1943</v>
      </c>
      <c r="I48" s="140">
        <v>1877</v>
      </c>
      <c r="J48" s="115">
        <v>29</v>
      </c>
      <c r="K48" s="116">
        <v>1.5450186467767715</v>
      </c>
    </row>
    <row r="49" spans="1:11" ht="14.1" customHeight="1" x14ac:dyDescent="0.2">
      <c r="A49" s="306">
        <v>63</v>
      </c>
      <c r="B49" s="307" t="s">
        <v>271</v>
      </c>
      <c r="C49" s="308"/>
      <c r="D49" s="113">
        <v>8.8766860372127745</v>
      </c>
      <c r="E49" s="115">
        <v>1665</v>
      </c>
      <c r="F49" s="114">
        <v>2042</v>
      </c>
      <c r="G49" s="114">
        <v>2062</v>
      </c>
      <c r="H49" s="114">
        <v>2134</v>
      </c>
      <c r="I49" s="140">
        <v>1897</v>
      </c>
      <c r="J49" s="115">
        <v>-232</v>
      </c>
      <c r="K49" s="116">
        <v>-12.229836584080127</v>
      </c>
    </row>
    <row r="50" spans="1:11" ht="14.1" customHeight="1" x14ac:dyDescent="0.2">
      <c r="A50" s="306" t="s">
        <v>272</v>
      </c>
      <c r="B50" s="307" t="s">
        <v>273</v>
      </c>
      <c r="C50" s="308"/>
      <c r="D50" s="113">
        <v>0.64509249880044783</v>
      </c>
      <c r="E50" s="115">
        <v>121</v>
      </c>
      <c r="F50" s="114">
        <v>129</v>
      </c>
      <c r="G50" s="114">
        <v>132</v>
      </c>
      <c r="H50" s="114">
        <v>131</v>
      </c>
      <c r="I50" s="140">
        <v>116</v>
      </c>
      <c r="J50" s="115">
        <v>5</v>
      </c>
      <c r="K50" s="116">
        <v>4.3103448275862073</v>
      </c>
    </row>
    <row r="51" spans="1:11" ht="14.1" customHeight="1" x14ac:dyDescent="0.2">
      <c r="A51" s="306" t="s">
        <v>274</v>
      </c>
      <c r="B51" s="307" t="s">
        <v>275</v>
      </c>
      <c r="C51" s="308"/>
      <c r="D51" s="113">
        <v>7.7144532707789093</v>
      </c>
      <c r="E51" s="115">
        <v>1447</v>
      </c>
      <c r="F51" s="114">
        <v>1808</v>
      </c>
      <c r="G51" s="114">
        <v>1810</v>
      </c>
      <c r="H51" s="114">
        <v>1879</v>
      </c>
      <c r="I51" s="140">
        <v>1666</v>
      </c>
      <c r="J51" s="115">
        <v>-219</v>
      </c>
      <c r="K51" s="116">
        <v>-13.145258103241297</v>
      </c>
    </row>
    <row r="52" spans="1:11" ht="14.1" customHeight="1" x14ac:dyDescent="0.2">
      <c r="A52" s="306">
        <v>71</v>
      </c>
      <c r="B52" s="307" t="s">
        <v>276</v>
      </c>
      <c r="C52" s="308"/>
      <c r="D52" s="113">
        <v>15.300954310390788</v>
      </c>
      <c r="E52" s="115">
        <v>2870</v>
      </c>
      <c r="F52" s="114">
        <v>2909</v>
      </c>
      <c r="G52" s="114">
        <v>2933</v>
      </c>
      <c r="H52" s="114">
        <v>2932</v>
      </c>
      <c r="I52" s="140">
        <v>2905</v>
      </c>
      <c r="J52" s="115">
        <v>-35</v>
      </c>
      <c r="K52" s="116">
        <v>-1.2048192771084338</v>
      </c>
    </row>
    <row r="53" spans="1:11" ht="14.1" customHeight="1" x14ac:dyDescent="0.2">
      <c r="A53" s="306" t="s">
        <v>277</v>
      </c>
      <c r="B53" s="307" t="s">
        <v>278</v>
      </c>
      <c r="C53" s="308"/>
      <c r="D53" s="113">
        <v>1.8926267526789999</v>
      </c>
      <c r="E53" s="115">
        <v>355</v>
      </c>
      <c r="F53" s="114">
        <v>359</v>
      </c>
      <c r="G53" s="114">
        <v>361</v>
      </c>
      <c r="H53" s="114">
        <v>356</v>
      </c>
      <c r="I53" s="140">
        <v>352</v>
      </c>
      <c r="J53" s="115">
        <v>3</v>
      </c>
      <c r="K53" s="116">
        <v>0.85227272727272729</v>
      </c>
    </row>
    <row r="54" spans="1:11" ht="14.1" customHeight="1" x14ac:dyDescent="0.2">
      <c r="A54" s="306" t="s">
        <v>279</v>
      </c>
      <c r="B54" s="307" t="s">
        <v>280</v>
      </c>
      <c r="C54" s="308"/>
      <c r="D54" s="113">
        <v>12.789891773737805</v>
      </c>
      <c r="E54" s="115">
        <v>2399</v>
      </c>
      <c r="F54" s="114">
        <v>2433</v>
      </c>
      <c r="G54" s="114">
        <v>2449</v>
      </c>
      <c r="H54" s="114">
        <v>2454</v>
      </c>
      <c r="I54" s="140">
        <v>2433</v>
      </c>
      <c r="J54" s="115">
        <v>-34</v>
      </c>
      <c r="K54" s="116">
        <v>-1.3974517057131113</v>
      </c>
    </row>
    <row r="55" spans="1:11" ht="14.1" customHeight="1" x14ac:dyDescent="0.2">
      <c r="A55" s="306">
        <v>72</v>
      </c>
      <c r="B55" s="307" t="s">
        <v>281</v>
      </c>
      <c r="C55" s="308"/>
      <c r="D55" s="113">
        <v>1.9192834675054646</v>
      </c>
      <c r="E55" s="115">
        <v>360</v>
      </c>
      <c r="F55" s="114">
        <v>360</v>
      </c>
      <c r="G55" s="114">
        <v>361</v>
      </c>
      <c r="H55" s="114">
        <v>357</v>
      </c>
      <c r="I55" s="140">
        <v>362</v>
      </c>
      <c r="J55" s="115">
        <v>-2</v>
      </c>
      <c r="K55" s="116">
        <v>-0.5524861878453039</v>
      </c>
    </row>
    <row r="56" spans="1:11" ht="14.1" customHeight="1" x14ac:dyDescent="0.2">
      <c r="A56" s="306" t="s">
        <v>282</v>
      </c>
      <c r="B56" s="307" t="s">
        <v>283</v>
      </c>
      <c r="C56" s="308"/>
      <c r="D56" s="113">
        <v>0.26123580529935492</v>
      </c>
      <c r="E56" s="115">
        <v>49</v>
      </c>
      <c r="F56" s="114">
        <v>46</v>
      </c>
      <c r="G56" s="114">
        <v>45</v>
      </c>
      <c r="H56" s="114">
        <v>42</v>
      </c>
      <c r="I56" s="140">
        <v>41</v>
      </c>
      <c r="J56" s="115">
        <v>8</v>
      </c>
      <c r="K56" s="116">
        <v>19.512195121951219</v>
      </c>
    </row>
    <row r="57" spans="1:11" ht="14.1" customHeight="1" x14ac:dyDescent="0.2">
      <c r="A57" s="306" t="s">
        <v>284</v>
      </c>
      <c r="B57" s="307" t="s">
        <v>285</v>
      </c>
      <c r="C57" s="308"/>
      <c r="D57" s="113">
        <v>1.3968118569067549</v>
      </c>
      <c r="E57" s="115">
        <v>262</v>
      </c>
      <c r="F57" s="114">
        <v>266</v>
      </c>
      <c r="G57" s="114">
        <v>269</v>
      </c>
      <c r="H57" s="114">
        <v>268</v>
      </c>
      <c r="I57" s="140">
        <v>274</v>
      </c>
      <c r="J57" s="115">
        <v>-12</v>
      </c>
      <c r="K57" s="116">
        <v>-4.3795620437956204</v>
      </c>
    </row>
    <row r="58" spans="1:11" ht="14.1" customHeight="1" x14ac:dyDescent="0.2">
      <c r="A58" s="306">
        <v>73</v>
      </c>
      <c r="B58" s="307" t="s">
        <v>286</v>
      </c>
      <c r="C58" s="308"/>
      <c r="D58" s="113">
        <v>0.94364770485685345</v>
      </c>
      <c r="E58" s="115">
        <v>177</v>
      </c>
      <c r="F58" s="114">
        <v>180</v>
      </c>
      <c r="G58" s="114">
        <v>183</v>
      </c>
      <c r="H58" s="114">
        <v>177</v>
      </c>
      <c r="I58" s="140">
        <v>176</v>
      </c>
      <c r="J58" s="115">
        <v>1</v>
      </c>
      <c r="K58" s="116">
        <v>0.56818181818181823</v>
      </c>
    </row>
    <row r="59" spans="1:11" ht="14.1" customHeight="1" x14ac:dyDescent="0.2">
      <c r="A59" s="306" t="s">
        <v>287</v>
      </c>
      <c r="B59" s="307" t="s">
        <v>288</v>
      </c>
      <c r="C59" s="308"/>
      <c r="D59" s="113">
        <v>0.69840592845337746</v>
      </c>
      <c r="E59" s="115">
        <v>131</v>
      </c>
      <c r="F59" s="114">
        <v>136</v>
      </c>
      <c r="G59" s="114">
        <v>137</v>
      </c>
      <c r="H59" s="114">
        <v>132</v>
      </c>
      <c r="I59" s="140">
        <v>133</v>
      </c>
      <c r="J59" s="115">
        <v>-2</v>
      </c>
      <c r="K59" s="116">
        <v>-1.5037593984962405</v>
      </c>
    </row>
    <row r="60" spans="1:11" ht="14.1" customHeight="1" x14ac:dyDescent="0.2">
      <c r="A60" s="306">
        <v>81</v>
      </c>
      <c r="B60" s="307" t="s">
        <v>289</v>
      </c>
      <c r="C60" s="308"/>
      <c r="D60" s="113">
        <v>3.5026923281974729</v>
      </c>
      <c r="E60" s="115">
        <v>657</v>
      </c>
      <c r="F60" s="114">
        <v>638</v>
      </c>
      <c r="G60" s="114">
        <v>638</v>
      </c>
      <c r="H60" s="114">
        <v>616</v>
      </c>
      <c r="I60" s="140">
        <v>624</v>
      </c>
      <c r="J60" s="115">
        <v>33</v>
      </c>
      <c r="K60" s="116">
        <v>5.2884615384615383</v>
      </c>
    </row>
    <row r="61" spans="1:11" ht="14.1" customHeight="1" x14ac:dyDescent="0.2">
      <c r="A61" s="306" t="s">
        <v>290</v>
      </c>
      <c r="B61" s="307" t="s">
        <v>291</v>
      </c>
      <c r="C61" s="308"/>
      <c r="D61" s="113">
        <v>0.9063283040998027</v>
      </c>
      <c r="E61" s="115">
        <v>170</v>
      </c>
      <c r="F61" s="114">
        <v>175</v>
      </c>
      <c r="G61" s="114">
        <v>183</v>
      </c>
      <c r="H61" s="114">
        <v>177</v>
      </c>
      <c r="I61" s="140">
        <v>176</v>
      </c>
      <c r="J61" s="115">
        <v>-6</v>
      </c>
      <c r="K61" s="116">
        <v>-3.4090909090909092</v>
      </c>
    </row>
    <row r="62" spans="1:11" ht="14.1" customHeight="1" x14ac:dyDescent="0.2">
      <c r="A62" s="306" t="s">
        <v>292</v>
      </c>
      <c r="B62" s="307" t="s">
        <v>293</v>
      </c>
      <c r="C62" s="308"/>
      <c r="D62" s="113">
        <v>1.5620834888308366</v>
      </c>
      <c r="E62" s="115">
        <v>293</v>
      </c>
      <c r="F62" s="114">
        <v>266</v>
      </c>
      <c r="G62" s="114">
        <v>263</v>
      </c>
      <c r="H62" s="114">
        <v>253</v>
      </c>
      <c r="I62" s="140">
        <v>264</v>
      </c>
      <c r="J62" s="115">
        <v>29</v>
      </c>
      <c r="K62" s="116">
        <v>10.984848484848484</v>
      </c>
    </row>
    <row r="63" spans="1:11" ht="14.1" customHeight="1" x14ac:dyDescent="0.2">
      <c r="A63" s="306"/>
      <c r="B63" s="307" t="s">
        <v>294</v>
      </c>
      <c r="C63" s="308"/>
      <c r="D63" s="113">
        <v>1.5300954310390786</v>
      </c>
      <c r="E63" s="115">
        <v>287</v>
      </c>
      <c r="F63" s="114">
        <v>263</v>
      </c>
      <c r="G63" s="114">
        <v>261</v>
      </c>
      <c r="H63" s="114">
        <v>251</v>
      </c>
      <c r="I63" s="140">
        <v>261</v>
      </c>
      <c r="J63" s="115">
        <v>26</v>
      </c>
      <c r="K63" s="116">
        <v>9.9616858237547898</v>
      </c>
    </row>
    <row r="64" spans="1:11" ht="14.1" customHeight="1" x14ac:dyDescent="0.2">
      <c r="A64" s="306" t="s">
        <v>295</v>
      </c>
      <c r="B64" s="307" t="s">
        <v>296</v>
      </c>
      <c r="C64" s="308"/>
      <c r="D64" s="113">
        <v>0.10662685930585915</v>
      </c>
      <c r="E64" s="115">
        <v>20</v>
      </c>
      <c r="F64" s="114">
        <v>18</v>
      </c>
      <c r="G64" s="114">
        <v>17</v>
      </c>
      <c r="H64" s="114">
        <v>18</v>
      </c>
      <c r="I64" s="140">
        <v>17</v>
      </c>
      <c r="J64" s="115">
        <v>3</v>
      </c>
      <c r="K64" s="116">
        <v>17.647058823529413</v>
      </c>
    </row>
    <row r="65" spans="1:11" ht="14.1" customHeight="1" x14ac:dyDescent="0.2">
      <c r="A65" s="306" t="s">
        <v>297</v>
      </c>
      <c r="B65" s="307" t="s">
        <v>298</v>
      </c>
      <c r="C65" s="308"/>
      <c r="D65" s="113">
        <v>0.62376712693927605</v>
      </c>
      <c r="E65" s="115">
        <v>117</v>
      </c>
      <c r="F65" s="114">
        <v>123</v>
      </c>
      <c r="G65" s="114">
        <v>119</v>
      </c>
      <c r="H65" s="114">
        <v>115</v>
      </c>
      <c r="I65" s="140">
        <v>115</v>
      </c>
      <c r="J65" s="115">
        <v>2</v>
      </c>
      <c r="K65" s="116">
        <v>1.7391304347826086</v>
      </c>
    </row>
    <row r="66" spans="1:11" ht="14.1" customHeight="1" x14ac:dyDescent="0.2">
      <c r="A66" s="306">
        <v>82</v>
      </c>
      <c r="B66" s="307" t="s">
        <v>299</v>
      </c>
      <c r="C66" s="308"/>
      <c r="D66" s="113">
        <v>1.5994028895878871</v>
      </c>
      <c r="E66" s="115">
        <v>300</v>
      </c>
      <c r="F66" s="114">
        <v>297</v>
      </c>
      <c r="G66" s="114">
        <v>292</v>
      </c>
      <c r="H66" s="114">
        <v>303</v>
      </c>
      <c r="I66" s="140">
        <v>293</v>
      </c>
      <c r="J66" s="115">
        <v>7</v>
      </c>
      <c r="K66" s="116">
        <v>2.3890784982935154</v>
      </c>
    </row>
    <row r="67" spans="1:11" ht="14.1" customHeight="1" x14ac:dyDescent="0.2">
      <c r="A67" s="306" t="s">
        <v>300</v>
      </c>
      <c r="B67" s="307" t="s">
        <v>301</v>
      </c>
      <c r="C67" s="308"/>
      <c r="D67" s="113">
        <v>0.59711041211281124</v>
      </c>
      <c r="E67" s="115">
        <v>112</v>
      </c>
      <c r="F67" s="114">
        <v>118</v>
      </c>
      <c r="G67" s="114">
        <v>115</v>
      </c>
      <c r="H67" s="114">
        <v>119</v>
      </c>
      <c r="I67" s="140">
        <v>115</v>
      </c>
      <c r="J67" s="115">
        <v>-3</v>
      </c>
      <c r="K67" s="116">
        <v>-2.6086956521739131</v>
      </c>
    </row>
    <row r="68" spans="1:11" ht="14.1" customHeight="1" x14ac:dyDescent="0.2">
      <c r="A68" s="306" t="s">
        <v>302</v>
      </c>
      <c r="B68" s="307" t="s">
        <v>303</v>
      </c>
      <c r="C68" s="308"/>
      <c r="D68" s="113">
        <v>0.5384656394945887</v>
      </c>
      <c r="E68" s="115">
        <v>101</v>
      </c>
      <c r="F68" s="114">
        <v>101</v>
      </c>
      <c r="G68" s="114">
        <v>98</v>
      </c>
      <c r="H68" s="114">
        <v>100</v>
      </c>
      <c r="I68" s="140">
        <v>95</v>
      </c>
      <c r="J68" s="115">
        <v>6</v>
      </c>
      <c r="K68" s="116">
        <v>6.3157894736842106</v>
      </c>
    </row>
    <row r="69" spans="1:11" ht="14.1" customHeight="1" x14ac:dyDescent="0.2">
      <c r="A69" s="306">
        <v>83</v>
      </c>
      <c r="B69" s="307" t="s">
        <v>304</v>
      </c>
      <c r="C69" s="308"/>
      <c r="D69" s="113">
        <v>2.4310923921735887</v>
      </c>
      <c r="E69" s="115">
        <v>456</v>
      </c>
      <c r="F69" s="114">
        <v>469</v>
      </c>
      <c r="G69" s="114">
        <v>476</v>
      </c>
      <c r="H69" s="114">
        <v>486</v>
      </c>
      <c r="I69" s="140">
        <v>480</v>
      </c>
      <c r="J69" s="115">
        <v>-24</v>
      </c>
      <c r="K69" s="116">
        <v>-5</v>
      </c>
    </row>
    <row r="70" spans="1:11" ht="14.1" customHeight="1" x14ac:dyDescent="0.2">
      <c r="A70" s="306" t="s">
        <v>305</v>
      </c>
      <c r="B70" s="307" t="s">
        <v>306</v>
      </c>
      <c r="C70" s="308"/>
      <c r="D70" s="113">
        <v>1.5194327451084928</v>
      </c>
      <c r="E70" s="115">
        <v>285</v>
      </c>
      <c r="F70" s="114">
        <v>280</v>
      </c>
      <c r="G70" s="114">
        <v>287</v>
      </c>
      <c r="H70" s="114">
        <v>279</v>
      </c>
      <c r="I70" s="140">
        <v>275</v>
      </c>
      <c r="J70" s="115">
        <v>10</v>
      </c>
      <c r="K70" s="116">
        <v>3.6363636363636362</v>
      </c>
    </row>
    <row r="71" spans="1:11" ht="14.1" customHeight="1" x14ac:dyDescent="0.2">
      <c r="A71" s="306"/>
      <c r="B71" s="307" t="s">
        <v>307</v>
      </c>
      <c r="C71" s="308"/>
      <c r="D71" s="113">
        <v>0.78903875886335773</v>
      </c>
      <c r="E71" s="115">
        <v>148</v>
      </c>
      <c r="F71" s="114">
        <v>147</v>
      </c>
      <c r="G71" s="114">
        <v>147</v>
      </c>
      <c r="H71" s="114">
        <v>145</v>
      </c>
      <c r="I71" s="140">
        <v>143</v>
      </c>
      <c r="J71" s="115">
        <v>5</v>
      </c>
      <c r="K71" s="116">
        <v>3.4965034965034967</v>
      </c>
    </row>
    <row r="72" spans="1:11" ht="14.1" customHeight="1" x14ac:dyDescent="0.2">
      <c r="A72" s="306">
        <v>84</v>
      </c>
      <c r="B72" s="307" t="s">
        <v>308</v>
      </c>
      <c r="C72" s="308"/>
      <c r="D72" s="113">
        <v>1.5247640880737858</v>
      </c>
      <c r="E72" s="115">
        <v>286</v>
      </c>
      <c r="F72" s="114">
        <v>298</v>
      </c>
      <c r="G72" s="114">
        <v>300</v>
      </c>
      <c r="H72" s="114">
        <v>311</v>
      </c>
      <c r="I72" s="140">
        <v>301</v>
      </c>
      <c r="J72" s="115">
        <v>-15</v>
      </c>
      <c r="K72" s="116">
        <v>-4.9833887043189371</v>
      </c>
    </row>
    <row r="73" spans="1:11" ht="14.1" customHeight="1" x14ac:dyDescent="0.2">
      <c r="A73" s="306" t="s">
        <v>309</v>
      </c>
      <c r="B73" s="307" t="s">
        <v>310</v>
      </c>
      <c r="C73" s="308"/>
      <c r="D73" s="113">
        <v>6.3976115583515486E-2</v>
      </c>
      <c r="E73" s="115">
        <v>12</v>
      </c>
      <c r="F73" s="114">
        <v>12</v>
      </c>
      <c r="G73" s="114">
        <v>13</v>
      </c>
      <c r="H73" s="114">
        <v>13</v>
      </c>
      <c r="I73" s="140">
        <v>13</v>
      </c>
      <c r="J73" s="115">
        <v>-1</v>
      </c>
      <c r="K73" s="116">
        <v>-7.6923076923076925</v>
      </c>
    </row>
    <row r="74" spans="1:11" ht="14.1" customHeight="1" x14ac:dyDescent="0.2">
      <c r="A74" s="306" t="s">
        <v>311</v>
      </c>
      <c r="B74" s="307" t="s">
        <v>312</v>
      </c>
      <c r="C74" s="308"/>
      <c r="D74" s="113">
        <v>7.4638801514101405E-2</v>
      </c>
      <c r="E74" s="115">
        <v>14</v>
      </c>
      <c r="F74" s="114">
        <v>14</v>
      </c>
      <c r="G74" s="114">
        <v>13</v>
      </c>
      <c r="H74" s="114">
        <v>17</v>
      </c>
      <c r="I74" s="140">
        <v>15</v>
      </c>
      <c r="J74" s="115">
        <v>-1</v>
      </c>
      <c r="K74" s="116">
        <v>-6.666666666666667</v>
      </c>
    </row>
    <row r="75" spans="1:11" ht="14.1" customHeight="1" x14ac:dyDescent="0.2">
      <c r="A75" s="306" t="s">
        <v>313</v>
      </c>
      <c r="B75" s="307" t="s">
        <v>314</v>
      </c>
      <c r="C75" s="308"/>
      <c r="D75" s="113">
        <v>0.65575518473103378</v>
      </c>
      <c r="E75" s="115">
        <v>123</v>
      </c>
      <c r="F75" s="114">
        <v>135</v>
      </c>
      <c r="G75" s="114">
        <v>144</v>
      </c>
      <c r="H75" s="114">
        <v>152</v>
      </c>
      <c r="I75" s="140">
        <v>147</v>
      </c>
      <c r="J75" s="115">
        <v>-24</v>
      </c>
      <c r="K75" s="116">
        <v>-16.326530612244898</v>
      </c>
    </row>
    <row r="76" spans="1:11" ht="14.1" customHeight="1" x14ac:dyDescent="0.2">
      <c r="A76" s="306">
        <v>91</v>
      </c>
      <c r="B76" s="307" t="s">
        <v>315</v>
      </c>
      <c r="C76" s="308"/>
      <c r="D76" s="113">
        <v>7.4638801514101405E-2</v>
      </c>
      <c r="E76" s="115">
        <v>14</v>
      </c>
      <c r="F76" s="114">
        <v>15</v>
      </c>
      <c r="G76" s="114">
        <v>24</v>
      </c>
      <c r="H76" s="114">
        <v>25</v>
      </c>
      <c r="I76" s="140">
        <v>24</v>
      </c>
      <c r="J76" s="115">
        <v>-10</v>
      </c>
      <c r="K76" s="116">
        <v>-41.666666666666664</v>
      </c>
    </row>
    <row r="77" spans="1:11" ht="14.1" customHeight="1" x14ac:dyDescent="0.2">
      <c r="A77" s="306">
        <v>92</v>
      </c>
      <c r="B77" s="307" t="s">
        <v>316</v>
      </c>
      <c r="C77" s="308"/>
      <c r="D77" s="113">
        <v>0.43183878018872957</v>
      </c>
      <c r="E77" s="115">
        <v>81</v>
      </c>
      <c r="F77" s="114">
        <v>77</v>
      </c>
      <c r="G77" s="114">
        <v>74</v>
      </c>
      <c r="H77" s="114">
        <v>76</v>
      </c>
      <c r="I77" s="140">
        <v>83</v>
      </c>
      <c r="J77" s="115">
        <v>-2</v>
      </c>
      <c r="K77" s="116">
        <v>-2.4096385542168677</v>
      </c>
    </row>
    <row r="78" spans="1:11" ht="14.1" customHeight="1" x14ac:dyDescent="0.2">
      <c r="A78" s="306">
        <v>93</v>
      </c>
      <c r="B78" s="307" t="s">
        <v>317</v>
      </c>
      <c r="C78" s="308"/>
      <c r="D78" s="113">
        <v>7.9970144479394364E-2</v>
      </c>
      <c r="E78" s="115">
        <v>15</v>
      </c>
      <c r="F78" s="114">
        <v>15</v>
      </c>
      <c r="G78" s="114">
        <v>14</v>
      </c>
      <c r="H78" s="114">
        <v>10</v>
      </c>
      <c r="I78" s="140">
        <v>13</v>
      </c>
      <c r="J78" s="115">
        <v>2</v>
      </c>
      <c r="K78" s="116">
        <v>15.384615384615385</v>
      </c>
    </row>
    <row r="79" spans="1:11" ht="14.1" customHeight="1" x14ac:dyDescent="0.2">
      <c r="A79" s="306">
        <v>94</v>
      </c>
      <c r="B79" s="307" t="s">
        <v>318</v>
      </c>
      <c r="C79" s="308"/>
      <c r="D79" s="113">
        <v>0.31454923495228448</v>
      </c>
      <c r="E79" s="115">
        <v>59</v>
      </c>
      <c r="F79" s="114">
        <v>73</v>
      </c>
      <c r="G79" s="114">
        <v>73</v>
      </c>
      <c r="H79" s="114">
        <v>69</v>
      </c>
      <c r="I79" s="140">
        <v>58</v>
      </c>
      <c r="J79" s="115">
        <v>1</v>
      </c>
      <c r="K79" s="116">
        <v>1.7241379310344827</v>
      </c>
    </row>
    <row r="80" spans="1:11" ht="14.1" customHeight="1" x14ac:dyDescent="0.2">
      <c r="A80" s="306" t="s">
        <v>319</v>
      </c>
      <c r="B80" s="307" t="s">
        <v>320</v>
      </c>
      <c r="C80" s="308"/>
      <c r="D80" s="113">
        <v>1.5994028895878871E-2</v>
      </c>
      <c r="E80" s="115">
        <v>3</v>
      </c>
      <c r="F80" s="114">
        <v>4</v>
      </c>
      <c r="G80" s="114">
        <v>4</v>
      </c>
      <c r="H80" s="114">
        <v>4</v>
      </c>
      <c r="I80" s="140">
        <v>4</v>
      </c>
      <c r="J80" s="115">
        <v>-1</v>
      </c>
      <c r="K80" s="116">
        <v>-25</v>
      </c>
    </row>
    <row r="81" spans="1:11" ht="14.1" customHeight="1" x14ac:dyDescent="0.2">
      <c r="A81" s="310" t="s">
        <v>321</v>
      </c>
      <c r="B81" s="311" t="s">
        <v>334</v>
      </c>
      <c r="C81" s="312"/>
      <c r="D81" s="125">
        <v>2.7989550567788024</v>
      </c>
      <c r="E81" s="143">
        <v>525</v>
      </c>
      <c r="F81" s="144">
        <v>537</v>
      </c>
      <c r="G81" s="144">
        <v>543</v>
      </c>
      <c r="H81" s="144">
        <v>537</v>
      </c>
      <c r="I81" s="145">
        <v>523</v>
      </c>
      <c r="J81" s="143">
        <v>2</v>
      </c>
      <c r="K81" s="146">
        <v>0.38240917782026768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10328</v>
      </c>
      <c r="G12" s="536">
        <v>9271</v>
      </c>
      <c r="H12" s="536">
        <v>11951</v>
      </c>
      <c r="I12" s="536">
        <v>10100</v>
      </c>
      <c r="J12" s="537">
        <v>10578</v>
      </c>
      <c r="K12" s="538">
        <v>-250</v>
      </c>
      <c r="L12" s="349">
        <v>-2.3633957269805257</v>
      </c>
    </row>
    <row r="13" spans="1:17" s="110" customFormat="1" ht="15" customHeight="1" x14ac:dyDescent="0.2">
      <c r="A13" s="350" t="s">
        <v>345</v>
      </c>
      <c r="B13" s="351" t="s">
        <v>346</v>
      </c>
      <c r="C13" s="347"/>
      <c r="D13" s="347"/>
      <c r="E13" s="348"/>
      <c r="F13" s="536">
        <v>6104</v>
      </c>
      <c r="G13" s="536">
        <v>4741</v>
      </c>
      <c r="H13" s="536">
        <v>6895</v>
      </c>
      <c r="I13" s="536">
        <v>5907</v>
      </c>
      <c r="J13" s="537">
        <v>6195</v>
      </c>
      <c r="K13" s="538">
        <v>-91</v>
      </c>
      <c r="L13" s="349">
        <v>-1.4689265536723164</v>
      </c>
    </row>
    <row r="14" spans="1:17" s="110" customFormat="1" ht="22.5" customHeight="1" x14ac:dyDescent="0.2">
      <c r="A14" s="350"/>
      <c r="B14" s="351" t="s">
        <v>347</v>
      </c>
      <c r="C14" s="347"/>
      <c r="D14" s="347"/>
      <c r="E14" s="348"/>
      <c r="F14" s="536">
        <v>4224</v>
      </c>
      <c r="G14" s="536">
        <v>4530</v>
      </c>
      <c r="H14" s="536">
        <v>5056</v>
      </c>
      <c r="I14" s="536">
        <v>4193</v>
      </c>
      <c r="J14" s="537">
        <v>4383</v>
      </c>
      <c r="K14" s="538">
        <v>-159</v>
      </c>
      <c r="L14" s="349">
        <v>-3.6276522929500343</v>
      </c>
    </row>
    <row r="15" spans="1:17" s="110" customFormat="1" ht="15" customHeight="1" x14ac:dyDescent="0.2">
      <c r="A15" s="350" t="s">
        <v>348</v>
      </c>
      <c r="B15" s="351" t="s">
        <v>108</v>
      </c>
      <c r="C15" s="347"/>
      <c r="D15" s="347"/>
      <c r="E15" s="348"/>
      <c r="F15" s="536">
        <v>1661</v>
      </c>
      <c r="G15" s="536">
        <v>1953</v>
      </c>
      <c r="H15" s="536">
        <v>3911</v>
      </c>
      <c r="I15" s="536">
        <v>1766</v>
      </c>
      <c r="J15" s="537">
        <v>1638</v>
      </c>
      <c r="K15" s="538">
        <v>23</v>
      </c>
      <c r="L15" s="349">
        <v>1.404151404151404</v>
      </c>
    </row>
    <row r="16" spans="1:17" s="110" customFormat="1" ht="15" customHeight="1" x14ac:dyDescent="0.2">
      <c r="A16" s="350"/>
      <c r="B16" s="351" t="s">
        <v>109</v>
      </c>
      <c r="C16" s="347"/>
      <c r="D16" s="347"/>
      <c r="E16" s="348"/>
      <c r="F16" s="536">
        <v>7208</v>
      </c>
      <c r="G16" s="536">
        <v>6319</v>
      </c>
      <c r="H16" s="536">
        <v>6902</v>
      </c>
      <c r="I16" s="536">
        <v>6916</v>
      </c>
      <c r="J16" s="537">
        <v>7445</v>
      </c>
      <c r="K16" s="538">
        <v>-237</v>
      </c>
      <c r="L16" s="349">
        <v>-3.183344526527871</v>
      </c>
    </row>
    <row r="17" spans="1:12" s="110" customFormat="1" ht="15" customHeight="1" x14ac:dyDescent="0.2">
      <c r="A17" s="350"/>
      <c r="B17" s="351" t="s">
        <v>110</v>
      </c>
      <c r="C17" s="347"/>
      <c r="D17" s="347"/>
      <c r="E17" s="348"/>
      <c r="F17" s="536">
        <v>1312</v>
      </c>
      <c r="G17" s="536">
        <v>882</v>
      </c>
      <c r="H17" s="536">
        <v>1003</v>
      </c>
      <c r="I17" s="536">
        <v>1321</v>
      </c>
      <c r="J17" s="537">
        <v>1352</v>
      </c>
      <c r="K17" s="538">
        <v>-40</v>
      </c>
      <c r="L17" s="349">
        <v>-2.9585798816568047</v>
      </c>
    </row>
    <row r="18" spans="1:12" s="110" customFormat="1" ht="15" customHeight="1" x14ac:dyDescent="0.2">
      <c r="A18" s="350"/>
      <c r="B18" s="351" t="s">
        <v>111</v>
      </c>
      <c r="C18" s="347"/>
      <c r="D18" s="347"/>
      <c r="E18" s="348"/>
      <c r="F18" s="536">
        <v>147</v>
      </c>
      <c r="G18" s="536">
        <v>117</v>
      </c>
      <c r="H18" s="536">
        <v>135</v>
      </c>
      <c r="I18" s="536">
        <v>97</v>
      </c>
      <c r="J18" s="537">
        <v>143</v>
      </c>
      <c r="K18" s="538">
        <v>4</v>
      </c>
      <c r="L18" s="349">
        <v>2.7972027972027971</v>
      </c>
    </row>
    <row r="19" spans="1:12" s="110" customFormat="1" ht="15" customHeight="1" x14ac:dyDescent="0.2">
      <c r="A19" s="118" t="s">
        <v>113</v>
      </c>
      <c r="B19" s="119" t="s">
        <v>181</v>
      </c>
      <c r="C19" s="347"/>
      <c r="D19" s="347"/>
      <c r="E19" s="348"/>
      <c r="F19" s="536">
        <v>6501</v>
      </c>
      <c r="G19" s="536">
        <v>5742</v>
      </c>
      <c r="H19" s="536">
        <v>7835</v>
      </c>
      <c r="I19" s="536">
        <v>6072</v>
      </c>
      <c r="J19" s="537">
        <v>6565</v>
      </c>
      <c r="K19" s="538">
        <v>-64</v>
      </c>
      <c r="L19" s="349">
        <v>-0.97486671744097486</v>
      </c>
    </row>
    <row r="20" spans="1:12" s="110" customFormat="1" ht="15" customHeight="1" x14ac:dyDescent="0.2">
      <c r="A20" s="118"/>
      <c r="B20" s="119" t="s">
        <v>182</v>
      </c>
      <c r="C20" s="347"/>
      <c r="D20" s="347"/>
      <c r="E20" s="348"/>
      <c r="F20" s="536">
        <v>3827</v>
      </c>
      <c r="G20" s="536">
        <v>3529</v>
      </c>
      <c r="H20" s="536">
        <v>4116</v>
      </c>
      <c r="I20" s="536">
        <v>4028</v>
      </c>
      <c r="J20" s="537">
        <v>4013</v>
      </c>
      <c r="K20" s="538">
        <v>-186</v>
      </c>
      <c r="L20" s="349">
        <v>-4.6349364565163222</v>
      </c>
    </row>
    <row r="21" spans="1:12" s="110" customFormat="1" ht="15" customHeight="1" x14ac:dyDescent="0.2">
      <c r="A21" s="118" t="s">
        <v>113</v>
      </c>
      <c r="B21" s="119" t="s">
        <v>116</v>
      </c>
      <c r="C21" s="347"/>
      <c r="D21" s="347"/>
      <c r="E21" s="348"/>
      <c r="F21" s="536">
        <v>7878</v>
      </c>
      <c r="G21" s="536">
        <v>6837</v>
      </c>
      <c r="H21" s="536">
        <v>9232</v>
      </c>
      <c r="I21" s="536">
        <v>7755</v>
      </c>
      <c r="J21" s="537">
        <v>8275</v>
      </c>
      <c r="K21" s="538">
        <v>-397</v>
      </c>
      <c r="L21" s="349">
        <v>-4.7975830815709966</v>
      </c>
    </row>
    <row r="22" spans="1:12" s="110" customFormat="1" ht="15" customHeight="1" x14ac:dyDescent="0.2">
      <c r="A22" s="118"/>
      <c r="B22" s="119" t="s">
        <v>117</v>
      </c>
      <c r="C22" s="347"/>
      <c r="D22" s="347"/>
      <c r="E22" s="348"/>
      <c r="F22" s="536">
        <v>2441</v>
      </c>
      <c r="G22" s="536">
        <v>2431</v>
      </c>
      <c r="H22" s="536">
        <v>2705</v>
      </c>
      <c r="I22" s="536">
        <v>2333</v>
      </c>
      <c r="J22" s="537">
        <v>2295</v>
      </c>
      <c r="K22" s="538">
        <v>146</v>
      </c>
      <c r="L22" s="349">
        <v>6.3616557734204795</v>
      </c>
    </row>
    <row r="23" spans="1:12" s="110" customFormat="1" ht="15" customHeight="1" x14ac:dyDescent="0.2">
      <c r="A23" s="352" t="s">
        <v>348</v>
      </c>
      <c r="B23" s="353" t="s">
        <v>193</v>
      </c>
      <c r="C23" s="354"/>
      <c r="D23" s="354"/>
      <c r="E23" s="355"/>
      <c r="F23" s="539">
        <v>155</v>
      </c>
      <c r="G23" s="539">
        <v>551</v>
      </c>
      <c r="H23" s="539">
        <v>1566</v>
      </c>
      <c r="I23" s="539">
        <v>132</v>
      </c>
      <c r="J23" s="540">
        <v>192</v>
      </c>
      <c r="K23" s="541">
        <v>-37</v>
      </c>
      <c r="L23" s="356">
        <v>-19.270833333333332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37.700000000000003</v>
      </c>
      <c r="G25" s="542">
        <v>41.3</v>
      </c>
      <c r="H25" s="542">
        <v>41.9</v>
      </c>
      <c r="I25" s="542">
        <v>37.9</v>
      </c>
      <c r="J25" s="542">
        <v>37.299999999999997</v>
      </c>
      <c r="K25" s="543" t="s">
        <v>350</v>
      </c>
      <c r="L25" s="364">
        <v>0.40000000000000568</v>
      </c>
    </row>
    <row r="26" spans="1:12" s="110" customFormat="1" ht="15" customHeight="1" x14ac:dyDescent="0.2">
      <c r="A26" s="365" t="s">
        <v>105</v>
      </c>
      <c r="B26" s="366" t="s">
        <v>346</v>
      </c>
      <c r="C26" s="362"/>
      <c r="D26" s="362"/>
      <c r="E26" s="363"/>
      <c r="F26" s="542">
        <v>34.4</v>
      </c>
      <c r="G26" s="542">
        <v>41.7</v>
      </c>
      <c r="H26" s="542">
        <v>37.5</v>
      </c>
      <c r="I26" s="542">
        <v>34.299999999999997</v>
      </c>
      <c r="J26" s="544">
        <v>32.299999999999997</v>
      </c>
      <c r="K26" s="543" t="s">
        <v>350</v>
      </c>
      <c r="L26" s="364">
        <v>2.1000000000000014</v>
      </c>
    </row>
    <row r="27" spans="1:12" s="110" customFormat="1" ht="15" customHeight="1" x14ac:dyDescent="0.2">
      <c r="A27" s="365"/>
      <c r="B27" s="366" t="s">
        <v>347</v>
      </c>
      <c r="C27" s="362"/>
      <c r="D27" s="362"/>
      <c r="E27" s="363"/>
      <c r="F27" s="542">
        <v>42.4</v>
      </c>
      <c r="G27" s="542">
        <v>41</v>
      </c>
      <c r="H27" s="542">
        <v>47.5</v>
      </c>
      <c r="I27" s="542">
        <v>43.2</v>
      </c>
      <c r="J27" s="542">
        <v>44.3</v>
      </c>
      <c r="K27" s="543" t="s">
        <v>350</v>
      </c>
      <c r="L27" s="364">
        <v>-1.8999999999999986</v>
      </c>
    </row>
    <row r="28" spans="1:12" s="110" customFormat="1" ht="15" customHeight="1" x14ac:dyDescent="0.2">
      <c r="A28" s="365" t="s">
        <v>113</v>
      </c>
      <c r="B28" s="366" t="s">
        <v>108</v>
      </c>
      <c r="C28" s="362"/>
      <c r="D28" s="362"/>
      <c r="E28" s="363"/>
      <c r="F28" s="542">
        <v>53</v>
      </c>
      <c r="G28" s="542">
        <v>58.6</v>
      </c>
      <c r="H28" s="542">
        <v>55.5</v>
      </c>
      <c r="I28" s="542">
        <v>47.3</v>
      </c>
      <c r="J28" s="542">
        <v>50.6</v>
      </c>
      <c r="K28" s="543" t="s">
        <v>350</v>
      </c>
      <c r="L28" s="364">
        <v>2.3999999999999986</v>
      </c>
    </row>
    <row r="29" spans="1:12" s="110" customFormat="1" ht="11.25" x14ac:dyDescent="0.2">
      <c r="A29" s="365"/>
      <c r="B29" s="366" t="s">
        <v>109</v>
      </c>
      <c r="C29" s="362"/>
      <c r="D29" s="362"/>
      <c r="E29" s="363"/>
      <c r="F29" s="542">
        <v>35.700000000000003</v>
      </c>
      <c r="G29" s="542">
        <v>38.299999999999997</v>
      </c>
      <c r="H29" s="542">
        <v>38.6</v>
      </c>
      <c r="I29" s="542">
        <v>35.799999999999997</v>
      </c>
      <c r="J29" s="544">
        <v>35.4</v>
      </c>
      <c r="K29" s="543" t="s">
        <v>350</v>
      </c>
      <c r="L29" s="364">
        <v>0.30000000000000426</v>
      </c>
    </row>
    <row r="30" spans="1:12" s="110" customFormat="1" ht="15" customHeight="1" x14ac:dyDescent="0.2">
      <c r="A30" s="365"/>
      <c r="B30" s="366" t="s">
        <v>110</v>
      </c>
      <c r="C30" s="362"/>
      <c r="D30" s="362"/>
      <c r="E30" s="363"/>
      <c r="F30" s="542">
        <v>30.7</v>
      </c>
      <c r="G30" s="542">
        <v>32.799999999999997</v>
      </c>
      <c r="H30" s="542">
        <v>34.799999999999997</v>
      </c>
      <c r="I30" s="542">
        <v>37.1</v>
      </c>
      <c r="J30" s="542">
        <v>33.4</v>
      </c>
      <c r="K30" s="543" t="s">
        <v>350</v>
      </c>
      <c r="L30" s="364">
        <v>-2.6999999999999993</v>
      </c>
    </row>
    <row r="31" spans="1:12" s="110" customFormat="1" ht="15" customHeight="1" x14ac:dyDescent="0.2">
      <c r="A31" s="365"/>
      <c r="B31" s="366" t="s">
        <v>111</v>
      </c>
      <c r="C31" s="362"/>
      <c r="D31" s="362"/>
      <c r="E31" s="363"/>
      <c r="F31" s="542">
        <v>44.2</v>
      </c>
      <c r="G31" s="542">
        <v>57.3</v>
      </c>
      <c r="H31" s="542">
        <v>46.7</v>
      </c>
      <c r="I31" s="542">
        <v>42.7</v>
      </c>
      <c r="J31" s="542">
        <v>34.299999999999997</v>
      </c>
      <c r="K31" s="543" t="s">
        <v>350</v>
      </c>
      <c r="L31" s="364">
        <v>9.9000000000000057</v>
      </c>
    </row>
    <row r="32" spans="1:12" s="110" customFormat="1" ht="15" customHeight="1" x14ac:dyDescent="0.2">
      <c r="A32" s="367" t="s">
        <v>113</v>
      </c>
      <c r="B32" s="368" t="s">
        <v>181</v>
      </c>
      <c r="C32" s="362"/>
      <c r="D32" s="362"/>
      <c r="E32" s="363"/>
      <c r="F32" s="542">
        <v>33.200000000000003</v>
      </c>
      <c r="G32" s="542">
        <v>38.4</v>
      </c>
      <c r="H32" s="542">
        <v>35.700000000000003</v>
      </c>
      <c r="I32" s="542">
        <v>32.200000000000003</v>
      </c>
      <c r="J32" s="544">
        <v>31.2</v>
      </c>
      <c r="K32" s="543" t="s">
        <v>350</v>
      </c>
      <c r="L32" s="364">
        <v>2.0000000000000036</v>
      </c>
    </row>
    <row r="33" spans="1:12" s="110" customFormat="1" ht="15" customHeight="1" x14ac:dyDescent="0.2">
      <c r="A33" s="367"/>
      <c r="B33" s="368" t="s">
        <v>182</v>
      </c>
      <c r="C33" s="362"/>
      <c r="D33" s="362"/>
      <c r="E33" s="363"/>
      <c r="F33" s="542">
        <v>45.3</v>
      </c>
      <c r="G33" s="542">
        <v>45.6</v>
      </c>
      <c r="H33" s="542">
        <v>51</v>
      </c>
      <c r="I33" s="542">
        <v>46.5</v>
      </c>
      <c r="J33" s="542">
        <v>47.1</v>
      </c>
      <c r="K33" s="543" t="s">
        <v>350</v>
      </c>
      <c r="L33" s="364">
        <v>-1.8000000000000043</v>
      </c>
    </row>
    <row r="34" spans="1:12" s="369" customFormat="1" ht="15" customHeight="1" x14ac:dyDescent="0.2">
      <c r="A34" s="367" t="s">
        <v>113</v>
      </c>
      <c r="B34" s="368" t="s">
        <v>116</v>
      </c>
      <c r="C34" s="362"/>
      <c r="D34" s="362"/>
      <c r="E34" s="363"/>
      <c r="F34" s="542">
        <v>30.8</v>
      </c>
      <c r="G34" s="542">
        <v>33.200000000000003</v>
      </c>
      <c r="H34" s="542">
        <v>36.9</v>
      </c>
      <c r="I34" s="542">
        <v>35.4</v>
      </c>
      <c r="J34" s="542">
        <v>33</v>
      </c>
      <c r="K34" s="543" t="s">
        <v>350</v>
      </c>
      <c r="L34" s="364">
        <v>-2.1999999999999993</v>
      </c>
    </row>
    <row r="35" spans="1:12" s="369" customFormat="1" ht="11.25" x14ac:dyDescent="0.2">
      <c r="A35" s="370"/>
      <c r="B35" s="371" t="s">
        <v>117</v>
      </c>
      <c r="C35" s="372"/>
      <c r="D35" s="372"/>
      <c r="E35" s="373"/>
      <c r="F35" s="545">
        <v>59.5</v>
      </c>
      <c r="G35" s="545">
        <v>62.6</v>
      </c>
      <c r="H35" s="545">
        <v>55.8</v>
      </c>
      <c r="I35" s="545">
        <v>46.2</v>
      </c>
      <c r="J35" s="546">
        <v>52</v>
      </c>
      <c r="K35" s="547" t="s">
        <v>350</v>
      </c>
      <c r="L35" s="374">
        <v>7.5</v>
      </c>
    </row>
    <row r="36" spans="1:12" s="369" customFormat="1" ht="15.95" customHeight="1" x14ac:dyDescent="0.2">
      <c r="A36" s="375" t="s">
        <v>351</v>
      </c>
      <c r="B36" s="376"/>
      <c r="C36" s="377"/>
      <c r="D36" s="376"/>
      <c r="E36" s="378"/>
      <c r="F36" s="548">
        <v>10019</v>
      </c>
      <c r="G36" s="548">
        <v>8570</v>
      </c>
      <c r="H36" s="548">
        <v>9931</v>
      </c>
      <c r="I36" s="548">
        <v>9818</v>
      </c>
      <c r="J36" s="548">
        <v>10247</v>
      </c>
      <c r="K36" s="549">
        <v>-228</v>
      </c>
      <c r="L36" s="380">
        <v>-2.2250414755538208</v>
      </c>
    </row>
    <row r="37" spans="1:12" s="369" customFormat="1" ht="15.95" customHeight="1" x14ac:dyDescent="0.2">
      <c r="A37" s="381"/>
      <c r="B37" s="382" t="s">
        <v>113</v>
      </c>
      <c r="C37" s="382" t="s">
        <v>352</v>
      </c>
      <c r="D37" s="382"/>
      <c r="E37" s="383"/>
      <c r="F37" s="548">
        <v>3776</v>
      </c>
      <c r="G37" s="548">
        <v>3541</v>
      </c>
      <c r="H37" s="548">
        <v>4157</v>
      </c>
      <c r="I37" s="548">
        <v>3724</v>
      </c>
      <c r="J37" s="548">
        <v>3819</v>
      </c>
      <c r="K37" s="549">
        <v>-43</v>
      </c>
      <c r="L37" s="380">
        <v>-1.125949201361613</v>
      </c>
    </row>
    <row r="38" spans="1:12" s="369" customFormat="1" ht="15.95" customHeight="1" x14ac:dyDescent="0.2">
      <c r="A38" s="381"/>
      <c r="B38" s="384" t="s">
        <v>105</v>
      </c>
      <c r="C38" s="384" t="s">
        <v>106</v>
      </c>
      <c r="D38" s="385"/>
      <c r="E38" s="383"/>
      <c r="F38" s="548">
        <v>5922</v>
      </c>
      <c r="G38" s="548">
        <v>4427</v>
      </c>
      <c r="H38" s="548">
        <v>5632</v>
      </c>
      <c r="I38" s="548">
        <v>5772</v>
      </c>
      <c r="J38" s="550">
        <v>6010</v>
      </c>
      <c r="K38" s="549">
        <v>-88</v>
      </c>
      <c r="L38" s="380">
        <v>-1.4642262895174709</v>
      </c>
    </row>
    <row r="39" spans="1:12" s="369" customFormat="1" ht="15.95" customHeight="1" x14ac:dyDescent="0.2">
      <c r="A39" s="381"/>
      <c r="B39" s="385"/>
      <c r="C39" s="382" t="s">
        <v>353</v>
      </c>
      <c r="D39" s="385"/>
      <c r="E39" s="383"/>
      <c r="F39" s="548">
        <v>2039</v>
      </c>
      <c r="G39" s="548">
        <v>1844</v>
      </c>
      <c r="H39" s="548">
        <v>2114</v>
      </c>
      <c r="I39" s="548">
        <v>1977</v>
      </c>
      <c r="J39" s="548">
        <v>1942</v>
      </c>
      <c r="K39" s="549">
        <v>97</v>
      </c>
      <c r="L39" s="380">
        <v>4.9948506694129762</v>
      </c>
    </row>
    <row r="40" spans="1:12" s="369" customFormat="1" ht="15.95" customHeight="1" x14ac:dyDescent="0.2">
      <c r="A40" s="381"/>
      <c r="B40" s="384"/>
      <c r="C40" s="384" t="s">
        <v>107</v>
      </c>
      <c r="D40" s="385"/>
      <c r="E40" s="383"/>
      <c r="F40" s="548">
        <v>4097</v>
      </c>
      <c r="G40" s="548">
        <v>4143</v>
      </c>
      <c r="H40" s="548">
        <v>4299</v>
      </c>
      <c r="I40" s="548">
        <v>4046</v>
      </c>
      <c r="J40" s="548">
        <v>4237</v>
      </c>
      <c r="K40" s="549">
        <v>-140</v>
      </c>
      <c r="L40" s="380">
        <v>-3.3042246872787349</v>
      </c>
    </row>
    <row r="41" spans="1:12" s="369" customFormat="1" ht="24" customHeight="1" x14ac:dyDescent="0.2">
      <c r="A41" s="381"/>
      <c r="B41" s="385"/>
      <c r="C41" s="382" t="s">
        <v>353</v>
      </c>
      <c r="D41" s="385"/>
      <c r="E41" s="383"/>
      <c r="F41" s="548">
        <v>1737</v>
      </c>
      <c r="G41" s="548">
        <v>1697</v>
      </c>
      <c r="H41" s="548">
        <v>2043</v>
      </c>
      <c r="I41" s="548">
        <v>1747</v>
      </c>
      <c r="J41" s="550">
        <v>1877</v>
      </c>
      <c r="K41" s="549">
        <v>-140</v>
      </c>
      <c r="L41" s="380">
        <v>-7.4587107085775175</v>
      </c>
    </row>
    <row r="42" spans="1:12" s="110" customFormat="1" ht="15" customHeight="1" x14ac:dyDescent="0.2">
      <c r="A42" s="381"/>
      <c r="B42" s="384" t="s">
        <v>113</v>
      </c>
      <c r="C42" s="384" t="s">
        <v>354</v>
      </c>
      <c r="D42" s="385"/>
      <c r="E42" s="383"/>
      <c r="F42" s="548">
        <v>1465</v>
      </c>
      <c r="G42" s="548">
        <v>1412</v>
      </c>
      <c r="H42" s="548">
        <v>2088</v>
      </c>
      <c r="I42" s="548">
        <v>1633</v>
      </c>
      <c r="J42" s="548">
        <v>1445</v>
      </c>
      <c r="K42" s="549">
        <v>20</v>
      </c>
      <c r="L42" s="380">
        <v>1.3840830449826989</v>
      </c>
    </row>
    <row r="43" spans="1:12" s="110" customFormat="1" ht="15" customHeight="1" x14ac:dyDescent="0.2">
      <c r="A43" s="381"/>
      <c r="B43" s="385"/>
      <c r="C43" s="382" t="s">
        <v>353</v>
      </c>
      <c r="D43" s="385"/>
      <c r="E43" s="383"/>
      <c r="F43" s="548">
        <v>777</v>
      </c>
      <c r="G43" s="548">
        <v>828</v>
      </c>
      <c r="H43" s="548">
        <v>1158</v>
      </c>
      <c r="I43" s="548">
        <v>773</v>
      </c>
      <c r="J43" s="548">
        <v>731</v>
      </c>
      <c r="K43" s="549">
        <v>46</v>
      </c>
      <c r="L43" s="380">
        <v>6.2927496580027356</v>
      </c>
    </row>
    <row r="44" spans="1:12" s="110" customFormat="1" ht="15" customHeight="1" x14ac:dyDescent="0.2">
      <c r="A44" s="381"/>
      <c r="B44" s="384"/>
      <c r="C44" s="366" t="s">
        <v>109</v>
      </c>
      <c r="D44" s="385"/>
      <c r="E44" s="383"/>
      <c r="F44" s="548">
        <v>7123</v>
      </c>
      <c r="G44" s="548">
        <v>6174</v>
      </c>
      <c r="H44" s="548">
        <v>6723</v>
      </c>
      <c r="I44" s="548">
        <v>6813</v>
      </c>
      <c r="J44" s="550">
        <v>7340</v>
      </c>
      <c r="K44" s="549">
        <v>-217</v>
      </c>
      <c r="L44" s="380">
        <v>-2.9564032697547682</v>
      </c>
    </row>
    <row r="45" spans="1:12" s="110" customFormat="1" ht="15" customHeight="1" x14ac:dyDescent="0.2">
      <c r="A45" s="381"/>
      <c r="B45" s="385"/>
      <c r="C45" s="382" t="s">
        <v>353</v>
      </c>
      <c r="D45" s="385"/>
      <c r="E45" s="383"/>
      <c r="F45" s="548">
        <v>2540</v>
      </c>
      <c r="G45" s="548">
        <v>2362</v>
      </c>
      <c r="H45" s="548">
        <v>2593</v>
      </c>
      <c r="I45" s="548">
        <v>2436</v>
      </c>
      <c r="J45" s="548">
        <v>2599</v>
      </c>
      <c r="K45" s="549">
        <v>-59</v>
      </c>
      <c r="L45" s="380">
        <v>-2.2701038861100424</v>
      </c>
    </row>
    <row r="46" spans="1:12" s="110" customFormat="1" ht="15" customHeight="1" x14ac:dyDescent="0.2">
      <c r="A46" s="381"/>
      <c r="B46" s="384"/>
      <c r="C46" s="366" t="s">
        <v>110</v>
      </c>
      <c r="D46" s="385"/>
      <c r="E46" s="383"/>
      <c r="F46" s="548">
        <v>1284</v>
      </c>
      <c r="G46" s="548">
        <v>867</v>
      </c>
      <c r="H46" s="548">
        <v>985</v>
      </c>
      <c r="I46" s="548">
        <v>1276</v>
      </c>
      <c r="J46" s="548">
        <v>1319</v>
      </c>
      <c r="K46" s="549">
        <v>-35</v>
      </c>
      <c r="L46" s="380">
        <v>-2.6535253980288096</v>
      </c>
    </row>
    <row r="47" spans="1:12" s="110" customFormat="1" ht="15" customHeight="1" x14ac:dyDescent="0.2">
      <c r="A47" s="381"/>
      <c r="B47" s="385"/>
      <c r="C47" s="382" t="s">
        <v>353</v>
      </c>
      <c r="D47" s="385"/>
      <c r="E47" s="383"/>
      <c r="F47" s="548">
        <v>394</v>
      </c>
      <c r="G47" s="548">
        <v>284</v>
      </c>
      <c r="H47" s="548">
        <v>343</v>
      </c>
      <c r="I47" s="548">
        <v>474</v>
      </c>
      <c r="J47" s="550">
        <v>440</v>
      </c>
      <c r="K47" s="549">
        <v>-46</v>
      </c>
      <c r="L47" s="380">
        <v>-10.454545454545455</v>
      </c>
    </row>
    <row r="48" spans="1:12" s="110" customFormat="1" ht="15" customHeight="1" x14ac:dyDescent="0.2">
      <c r="A48" s="381"/>
      <c r="B48" s="385"/>
      <c r="C48" s="366" t="s">
        <v>111</v>
      </c>
      <c r="D48" s="386"/>
      <c r="E48" s="387"/>
      <c r="F48" s="548">
        <v>147</v>
      </c>
      <c r="G48" s="548">
        <v>117</v>
      </c>
      <c r="H48" s="548">
        <v>135</v>
      </c>
      <c r="I48" s="548">
        <v>96</v>
      </c>
      <c r="J48" s="548">
        <v>143</v>
      </c>
      <c r="K48" s="549">
        <v>4</v>
      </c>
      <c r="L48" s="380">
        <v>2.7972027972027971</v>
      </c>
    </row>
    <row r="49" spans="1:12" s="110" customFormat="1" ht="15" customHeight="1" x14ac:dyDescent="0.2">
      <c r="A49" s="381"/>
      <c r="B49" s="385"/>
      <c r="C49" s="382" t="s">
        <v>353</v>
      </c>
      <c r="D49" s="385"/>
      <c r="E49" s="383"/>
      <c r="F49" s="548">
        <v>65</v>
      </c>
      <c r="G49" s="548">
        <v>67</v>
      </c>
      <c r="H49" s="548">
        <v>63</v>
      </c>
      <c r="I49" s="548">
        <v>41</v>
      </c>
      <c r="J49" s="548">
        <v>49</v>
      </c>
      <c r="K49" s="549">
        <v>16</v>
      </c>
      <c r="L49" s="380">
        <v>32.653061224489797</v>
      </c>
    </row>
    <row r="50" spans="1:12" s="110" customFormat="1" ht="15" customHeight="1" x14ac:dyDescent="0.2">
      <c r="A50" s="381"/>
      <c r="B50" s="384" t="s">
        <v>113</v>
      </c>
      <c r="C50" s="382" t="s">
        <v>181</v>
      </c>
      <c r="D50" s="385"/>
      <c r="E50" s="383"/>
      <c r="F50" s="548">
        <v>6274</v>
      </c>
      <c r="G50" s="548">
        <v>5119</v>
      </c>
      <c r="H50" s="548">
        <v>5929</v>
      </c>
      <c r="I50" s="548">
        <v>5890</v>
      </c>
      <c r="J50" s="550">
        <v>6335</v>
      </c>
      <c r="K50" s="549">
        <v>-61</v>
      </c>
      <c r="L50" s="380">
        <v>-0.96290449881610107</v>
      </c>
    </row>
    <row r="51" spans="1:12" s="110" customFormat="1" ht="15" customHeight="1" x14ac:dyDescent="0.2">
      <c r="A51" s="381"/>
      <c r="B51" s="385"/>
      <c r="C51" s="382" t="s">
        <v>353</v>
      </c>
      <c r="D51" s="385"/>
      <c r="E51" s="383"/>
      <c r="F51" s="548">
        <v>2080</v>
      </c>
      <c r="G51" s="548">
        <v>1967</v>
      </c>
      <c r="H51" s="548">
        <v>2117</v>
      </c>
      <c r="I51" s="548">
        <v>1897</v>
      </c>
      <c r="J51" s="548">
        <v>1977</v>
      </c>
      <c r="K51" s="549">
        <v>103</v>
      </c>
      <c r="L51" s="380">
        <v>5.2099140111279718</v>
      </c>
    </row>
    <row r="52" spans="1:12" s="110" customFormat="1" ht="15" customHeight="1" x14ac:dyDescent="0.2">
      <c r="A52" s="381"/>
      <c r="B52" s="384"/>
      <c r="C52" s="382" t="s">
        <v>182</v>
      </c>
      <c r="D52" s="385"/>
      <c r="E52" s="383"/>
      <c r="F52" s="548">
        <v>3745</v>
      </c>
      <c r="G52" s="548">
        <v>3451</v>
      </c>
      <c r="H52" s="548">
        <v>4002</v>
      </c>
      <c r="I52" s="548">
        <v>3928</v>
      </c>
      <c r="J52" s="548">
        <v>3912</v>
      </c>
      <c r="K52" s="549">
        <v>-167</v>
      </c>
      <c r="L52" s="380">
        <v>-4.2689161554192232</v>
      </c>
    </row>
    <row r="53" spans="1:12" s="269" customFormat="1" ht="11.25" customHeight="1" x14ac:dyDescent="0.2">
      <c r="A53" s="381"/>
      <c r="B53" s="385"/>
      <c r="C53" s="382" t="s">
        <v>353</v>
      </c>
      <c r="D53" s="385"/>
      <c r="E53" s="383"/>
      <c r="F53" s="548">
        <v>1696</v>
      </c>
      <c r="G53" s="548">
        <v>1574</v>
      </c>
      <c r="H53" s="548">
        <v>2040</v>
      </c>
      <c r="I53" s="548">
        <v>1827</v>
      </c>
      <c r="J53" s="550">
        <v>1842</v>
      </c>
      <c r="K53" s="549">
        <v>-146</v>
      </c>
      <c r="L53" s="380">
        <v>-7.9261672095548317</v>
      </c>
    </row>
    <row r="54" spans="1:12" s="151" customFormat="1" ht="12.75" customHeight="1" x14ac:dyDescent="0.2">
      <c r="A54" s="381"/>
      <c r="B54" s="384" t="s">
        <v>113</v>
      </c>
      <c r="C54" s="384" t="s">
        <v>116</v>
      </c>
      <c r="D54" s="385"/>
      <c r="E54" s="383"/>
      <c r="F54" s="548">
        <v>7605</v>
      </c>
      <c r="G54" s="548">
        <v>6203</v>
      </c>
      <c r="H54" s="548">
        <v>7326</v>
      </c>
      <c r="I54" s="548">
        <v>7505</v>
      </c>
      <c r="J54" s="548">
        <v>7970</v>
      </c>
      <c r="K54" s="549">
        <v>-365</v>
      </c>
      <c r="L54" s="380">
        <v>-4.5796737766624842</v>
      </c>
    </row>
    <row r="55" spans="1:12" ht="11.25" x14ac:dyDescent="0.2">
      <c r="A55" s="381"/>
      <c r="B55" s="385"/>
      <c r="C55" s="382" t="s">
        <v>353</v>
      </c>
      <c r="D55" s="385"/>
      <c r="E55" s="383"/>
      <c r="F55" s="548">
        <v>2341</v>
      </c>
      <c r="G55" s="548">
        <v>2060</v>
      </c>
      <c r="H55" s="548">
        <v>2706</v>
      </c>
      <c r="I55" s="548">
        <v>2656</v>
      </c>
      <c r="J55" s="548">
        <v>2634</v>
      </c>
      <c r="K55" s="549">
        <v>-293</v>
      </c>
      <c r="L55" s="380">
        <v>-11.123766135155657</v>
      </c>
    </row>
    <row r="56" spans="1:12" ht="14.25" customHeight="1" x14ac:dyDescent="0.2">
      <c r="A56" s="381"/>
      <c r="B56" s="385"/>
      <c r="C56" s="384" t="s">
        <v>117</v>
      </c>
      <c r="D56" s="385"/>
      <c r="E56" s="383"/>
      <c r="F56" s="548">
        <v>2405</v>
      </c>
      <c r="G56" s="548">
        <v>2365</v>
      </c>
      <c r="H56" s="548">
        <v>2594</v>
      </c>
      <c r="I56" s="548">
        <v>2301</v>
      </c>
      <c r="J56" s="548">
        <v>2269</v>
      </c>
      <c r="K56" s="549">
        <v>136</v>
      </c>
      <c r="L56" s="380">
        <v>5.9938298810048476</v>
      </c>
    </row>
    <row r="57" spans="1:12" ht="18.75" customHeight="1" x14ac:dyDescent="0.2">
      <c r="A57" s="388"/>
      <c r="B57" s="389"/>
      <c r="C57" s="390" t="s">
        <v>353</v>
      </c>
      <c r="D57" s="389"/>
      <c r="E57" s="391"/>
      <c r="F57" s="551">
        <v>1431</v>
      </c>
      <c r="G57" s="552">
        <v>1481</v>
      </c>
      <c r="H57" s="552">
        <v>1448</v>
      </c>
      <c r="I57" s="552">
        <v>1064</v>
      </c>
      <c r="J57" s="552">
        <v>1180</v>
      </c>
      <c r="K57" s="553">
        <f t="shared" ref="K57" si="0">IF(OR(F57=".",J57=".")=TRUE,".",IF(OR(F57="*",J57="*")=TRUE,"*",IF(AND(F57="-",J57="-")=TRUE,"-",IF(AND(ISNUMBER(J57),ISNUMBER(F57))=TRUE,IF(F57-J57=0,0,F57-J57),IF(ISNUMBER(F57)=TRUE,F57,-J57)))))</f>
        <v>251</v>
      </c>
      <c r="L57" s="392">
        <f t="shared" ref="L57" si="1">IF(K57 =".",".",IF(K57 ="*","*",IF(K57="-","-",IF(K57=0,0,IF(OR(J57="-",J57=".",F57="-",F57=".")=TRUE,"X",IF(J57=0,"0,0",IF(ABS(K57*100/J57)&gt;250,".X",(K57*100/J57))))))))</f>
        <v>21.271186440677965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10328</v>
      </c>
      <c r="E11" s="114">
        <v>9271</v>
      </c>
      <c r="F11" s="114">
        <v>11951</v>
      </c>
      <c r="G11" s="114">
        <v>10100</v>
      </c>
      <c r="H11" s="140">
        <v>10578</v>
      </c>
      <c r="I11" s="115">
        <v>-250</v>
      </c>
      <c r="J11" s="116">
        <v>-2.3633957269805257</v>
      </c>
    </row>
    <row r="12" spans="1:15" s="110" customFormat="1" ht="24.95" customHeight="1" x14ac:dyDescent="0.2">
      <c r="A12" s="193" t="s">
        <v>132</v>
      </c>
      <c r="B12" s="194" t="s">
        <v>133</v>
      </c>
      <c r="C12" s="113">
        <v>3.0015491866769946</v>
      </c>
      <c r="D12" s="115">
        <v>310</v>
      </c>
      <c r="E12" s="114">
        <v>110</v>
      </c>
      <c r="F12" s="114">
        <v>247</v>
      </c>
      <c r="G12" s="114">
        <v>369</v>
      </c>
      <c r="H12" s="140">
        <v>339</v>
      </c>
      <c r="I12" s="115">
        <v>-29</v>
      </c>
      <c r="J12" s="116">
        <v>-8.5545722713864301</v>
      </c>
    </row>
    <row r="13" spans="1:15" s="110" customFormat="1" ht="24.95" customHeight="1" x14ac:dyDescent="0.2">
      <c r="A13" s="193" t="s">
        <v>134</v>
      </c>
      <c r="B13" s="199" t="s">
        <v>214</v>
      </c>
      <c r="C13" s="113">
        <v>1.5491866769945779</v>
      </c>
      <c r="D13" s="115">
        <v>160</v>
      </c>
      <c r="E13" s="114">
        <v>102</v>
      </c>
      <c r="F13" s="114">
        <v>184</v>
      </c>
      <c r="G13" s="114">
        <v>131</v>
      </c>
      <c r="H13" s="140">
        <v>167</v>
      </c>
      <c r="I13" s="115">
        <v>-7</v>
      </c>
      <c r="J13" s="116">
        <v>-4.1916167664670656</v>
      </c>
    </row>
    <row r="14" spans="1:15" s="287" customFormat="1" ht="24.95" customHeight="1" x14ac:dyDescent="0.2">
      <c r="A14" s="193" t="s">
        <v>215</v>
      </c>
      <c r="B14" s="199" t="s">
        <v>137</v>
      </c>
      <c r="C14" s="113">
        <v>6.5646785437645239</v>
      </c>
      <c r="D14" s="115">
        <v>678</v>
      </c>
      <c r="E14" s="114">
        <v>453</v>
      </c>
      <c r="F14" s="114">
        <v>1029</v>
      </c>
      <c r="G14" s="114">
        <v>609</v>
      </c>
      <c r="H14" s="140">
        <v>738</v>
      </c>
      <c r="I14" s="115">
        <v>-60</v>
      </c>
      <c r="J14" s="116">
        <v>-8.1300813008130088</v>
      </c>
      <c r="K14" s="110"/>
      <c r="L14" s="110"/>
      <c r="M14" s="110"/>
      <c r="N14" s="110"/>
      <c r="O14" s="110"/>
    </row>
    <row r="15" spans="1:15" s="110" customFormat="1" ht="24.95" customHeight="1" x14ac:dyDescent="0.2">
      <c r="A15" s="193" t="s">
        <v>216</v>
      </c>
      <c r="B15" s="199" t="s">
        <v>217</v>
      </c>
      <c r="C15" s="113">
        <v>1.5588690937257939</v>
      </c>
      <c r="D15" s="115">
        <v>161</v>
      </c>
      <c r="E15" s="114">
        <v>120</v>
      </c>
      <c r="F15" s="114">
        <v>218</v>
      </c>
      <c r="G15" s="114">
        <v>204</v>
      </c>
      <c r="H15" s="140">
        <v>141</v>
      </c>
      <c r="I15" s="115">
        <v>20</v>
      </c>
      <c r="J15" s="116">
        <v>14.184397163120567</v>
      </c>
    </row>
    <row r="16" spans="1:15" s="287" customFormat="1" ht="24.95" customHeight="1" x14ac:dyDescent="0.2">
      <c r="A16" s="193" t="s">
        <v>218</v>
      </c>
      <c r="B16" s="199" t="s">
        <v>141</v>
      </c>
      <c r="C16" s="113">
        <v>3.0209140201394269</v>
      </c>
      <c r="D16" s="115">
        <v>312</v>
      </c>
      <c r="E16" s="114">
        <v>172</v>
      </c>
      <c r="F16" s="114">
        <v>559</v>
      </c>
      <c r="G16" s="114">
        <v>267</v>
      </c>
      <c r="H16" s="140">
        <v>397</v>
      </c>
      <c r="I16" s="115">
        <v>-85</v>
      </c>
      <c r="J16" s="116">
        <v>-21.410579345088163</v>
      </c>
      <c r="K16" s="110"/>
      <c r="L16" s="110"/>
      <c r="M16" s="110"/>
      <c r="N16" s="110"/>
      <c r="O16" s="110"/>
    </row>
    <row r="17" spans="1:15" s="110" customFormat="1" ht="24.95" customHeight="1" x14ac:dyDescent="0.2">
      <c r="A17" s="193" t="s">
        <v>142</v>
      </c>
      <c r="B17" s="199" t="s">
        <v>220</v>
      </c>
      <c r="C17" s="113">
        <v>1.9848954298993029</v>
      </c>
      <c r="D17" s="115">
        <v>205</v>
      </c>
      <c r="E17" s="114">
        <v>161</v>
      </c>
      <c r="F17" s="114">
        <v>252</v>
      </c>
      <c r="G17" s="114">
        <v>138</v>
      </c>
      <c r="H17" s="140">
        <v>200</v>
      </c>
      <c r="I17" s="115">
        <v>5</v>
      </c>
      <c r="J17" s="116">
        <v>2.5</v>
      </c>
    </row>
    <row r="18" spans="1:15" s="287" customFormat="1" ht="24.95" customHeight="1" x14ac:dyDescent="0.2">
      <c r="A18" s="201" t="s">
        <v>144</v>
      </c>
      <c r="B18" s="202" t="s">
        <v>145</v>
      </c>
      <c r="C18" s="113">
        <v>12.083656080557708</v>
      </c>
      <c r="D18" s="115">
        <v>1248</v>
      </c>
      <c r="E18" s="114">
        <v>567</v>
      </c>
      <c r="F18" s="114">
        <v>1078</v>
      </c>
      <c r="G18" s="114">
        <v>1071</v>
      </c>
      <c r="H18" s="140">
        <v>1274</v>
      </c>
      <c r="I18" s="115">
        <v>-26</v>
      </c>
      <c r="J18" s="116">
        <v>-2.0408163265306123</v>
      </c>
      <c r="K18" s="110"/>
      <c r="L18" s="110"/>
      <c r="M18" s="110"/>
      <c r="N18" s="110"/>
      <c r="O18" s="110"/>
    </row>
    <row r="19" spans="1:15" s="110" customFormat="1" ht="24.95" customHeight="1" x14ac:dyDescent="0.2">
      <c r="A19" s="193" t="s">
        <v>146</v>
      </c>
      <c r="B19" s="199" t="s">
        <v>147</v>
      </c>
      <c r="C19" s="113">
        <v>12.306351665375677</v>
      </c>
      <c r="D19" s="115">
        <v>1271</v>
      </c>
      <c r="E19" s="114">
        <v>1082</v>
      </c>
      <c r="F19" s="114">
        <v>1518</v>
      </c>
      <c r="G19" s="114">
        <v>1233</v>
      </c>
      <c r="H19" s="140">
        <v>1145</v>
      </c>
      <c r="I19" s="115">
        <v>126</v>
      </c>
      <c r="J19" s="116">
        <v>11.004366812227074</v>
      </c>
    </row>
    <row r="20" spans="1:15" s="287" customFormat="1" ht="24.95" customHeight="1" x14ac:dyDescent="0.2">
      <c r="A20" s="193" t="s">
        <v>148</v>
      </c>
      <c r="B20" s="199" t="s">
        <v>149</v>
      </c>
      <c r="C20" s="113">
        <v>7.1068938807126258</v>
      </c>
      <c r="D20" s="115">
        <v>734</v>
      </c>
      <c r="E20" s="114">
        <v>570</v>
      </c>
      <c r="F20" s="114">
        <v>860</v>
      </c>
      <c r="G20" s="114">
        <v>808</v>
      </c>
      <c r="H20" s="140">
        <v>830</v>
      </c>
      <c r="I20" s="115">
        <v>-96</v>
      </c>
      <c r="J20" s="116">
        <v>-11.566265060240964</v>
      </c>
      <c r="K20" s="110"/>
      <c r="L20" s="110"/>
      <c r="M20" s="110"/>
      <c r="N20" s="110"/>
      <c r="O20" s="110"/>
    </row>
    <row r="21" spans="1:15" s="110" customFormat="1" ht="24.95" customHeight="1" x14ac:dyDescent="0.2">
      <c r="A21" s="201" t="s">
        <v>150</v>
      </c>
      <c r="B21" s="202" t="s">
        <v>151</v>
      </c>
      <c r="C21" s="113">
        <v>5.6254841208365605</v>
      </c>
      <c r="D21" s="115">
        <v>581</v>
      </c>
      <c r="E21" s="114">
        <v>462</v>
      </c>
      <c r="F21" s="114">
        <v>682</v>
      </c>
      <c r="G21" s="114">
        <v>807</v>
      </c>
      <c r="H21" s="140">
        <v>609</v>
      </c>
      <c r="I21" s="115">
        <v>-28</v>
      </c>
      <c r="J21" s="116">
        <v>-4.5977011494252871</v>
      </c>
    </row>
    <row r="22" spans="1:15" s="110" customFormat="1" ht="24.95" customHeight="1" x14ac:dyDescent="0.2">
      <c r="A22" s="201" t="s">
        <v>152</v>
      </c>
      <c r="B22" s="199" t="s">
        <v>153</v>
      </c>
      <c r="C22" s="113">
        <v>1.0747482571649885</v>
      </c>
      <c r="D22" s="115">
        <v>111</v>
      </c>
      <c r="E22" s="114">
        <v>107</v>
      </c>
      <c r="F22" s="114">
        <v>76</v>
      </c>
      <c r="G22" s="114">
        <v>70</v>
      </c>
      <c r="H22" s="140">
        <v>82</v>
      </c>
      <c r="I22" s="115">
        <v>29</v>
      </c>
      <c r="J22" s="116">
        <v>35.365853658536587</v>
      </c>
    </row>
    <row r="23" spans="1:15" s="110" customFormat="1" ht="24.95" customHeight="1" x14ac:dyDescent="0.2">
      <c r="A23" s="193" t="s">
        <v>154</v>
      </c>
      <c r="B23" s="199" t="s">
        <v>155</v>
      </c>
      <c r="C23" s="113">
        <v>0.46475600309837334</v>
      </c>
      <c r="D23" s="115">
        <v>48</v>
      </c>
      <c r="E23" s="114">
        <v>27</v>
      </c>
      <c r="F23" s="114">
        <v>63</v>
      </c>
      <c r="G23" s="114">
        <v>35</v>
      </c>
      <c r="H23" s="140">
        <v>54</v>
      </c>
      <c r="I23" s="115">
        <v>-6</v>
      </c>
      <c r="J23" s="116">
        <v>-11.111111111111111</v>
      </c>
    </row>
    <row r="24" spans="1:15" s="110" customFormat="1" ht="24.95" customHeight="1" x14ac:dyDescent="0.2">
      <c r="A24" s="193" t="s">
        <v>156</v>
      </c>
      <c r="B24" s="199" t="s">
        <v>221</v>
      </c>
      <c r="C24" s="113">
        <v>4.5216886134779237</v>
      </c>
      <c r="D24" s="115">
        <v>467</v>
      </c>
      <c r="E24" s="114">
        <v>310</v>
      </c>
      <c r="F24" s="114">
        <v>445</v>
      </c>
      <c r="G24" s="114">
        <v>388</v>
      </c>
      <c r="H24" s="140">
        <v>502</v>
      </c>
      <c r="I24" s="115">
        <v>-35</v>
      </c>
      <c r="J24" s="116">
        <v>-6.9721115537848606</v>
      </c>
    </row>
    <row r="25" spans="1:15" s="110" customFormat="1" ht="24.95" customHeight="1" x14ac:dyDescent="0.2">
      <c r="A25" s="193" t="s">
        <v>222</v>
      </c>
      <c r="B25" s="204" t="s">
        <v>159</v>
      </c>
      <c r="C25" s="113">
        <v>8.6851278079008516</v>
      </c>
      <c r="D25" s="115">
        <v>897</v>
      </c>
      <c r="E25" s="114">
        <v>717</v>
      </c>
      <c r="F25" s="114">
        <v>892</v>
      </c>
      <c r="G25" s="114">
        <v>922</v>
      </c>
      <c r="H25" s="140">
        <v>924</v>
      </c>
      <c r="I25" s="115">
        <v>-27</v>
      </c>
      <c r="J25" s="116">
        <v>-2.9220779220779223</v>
      </c>
    </row>
    <row r="26" spans="1:15" s="110" customFormat="1" ht="24.95" customHeight="1" x14ac:dyDescent="0.2">
      <c r="A26" s="201">
        <v>782.78300000000002</v>
      </c>
      <c r="B26" s="203" t="s">
        <v>160</v>
      </c>
      <c r="C26" s="113">
        <v>11.347792408985283</v>
      </c>
      <c r="D26" s="115">
        <v>1172</v>
      </c>
      <c r="E26" s="114">
        <v>1415</v>
      </c>
      <c r="F26" s="114">
        <v>1519</v>
      </c>
      <c r="G26" s="114">
        <v>1284</v>
      </c>
      <c r="H26" s="140">
        <v>1194</v>
      </c>
      <c r="I26" s="115">
        <v>-22</v>
      </c>
      <c r="J26" s="116">
        <v>-1.8425460636515913</v>
      </c>
    </row>
    <row r="27" spans="1:15" s="110" customFormat="1" ht="24.95" customHeight="1" x14ac:dyDescent="0.2">
      <c r="A27" s="193" t="s">
        <v>161</v>
      </c>
      <c r="B27" s="199" t="s">
        <v>162</v>
      </c>
      <c r="C27" s="113">
        <v>3.7083656080557708</v>
      </c>
      <c r="D27" s="115">
        <v>383</v>
      </c>
      <c r="E27" s="114">
        <v>335</v>
      </c>
      <c r="F27" s="114">
        <v>520</v>
      </c>
      <c r="G27" s="114">
        <v>300</v>
      </c>
      <c r="H27" s="140">
        <v>310</v>
      </c>
      <c r="I27" s="115">
        <v>73</v>
      </c>
      <c r="J27" s="116">
        <v>23.548387096774192</v>
      </c>
    </row>
    <row r="28" spans="1:15" s="110" customFormat="1" ht="24.95" customHeight="1" x14ac:dyDescent="0.2">
      <c r="A28" s="193" t="s">
        <v>163</v>
      </c>
      <c r="B28" s="199" t="s">
        <v>164</v>
      </c>
      <c r="C28" s="113">
        <v>3.2726568551510455</v>
      </c>
      <c r="D28" s="115">
        <v>338</v>
      </c>
      <c r="E28" s="114">
        <v>291</v>
      </c>
      <c r="F28" s="114">
        <v>478</v>
      </c>
      <c r="G28" s="114">
        <v>282</v>
      </c>
      <c r="H28" s="140">
        <v>367</v>
      </c>
      <c r="I28" s="115">
        <v>-29</v>
      </c>
      <c r="J28" s="116">
        <v>-7.9019073569482288</v>
      </c>
    </row>
    <row r="29" spans="1:15" s="110" customFormat="1" ht="24.95" customHeight="1" x14ac:dyDescent="0.2">
      <c r="A29" s="193">
        <v>86</v>
      </c>
      <c r="B29" s="199" t="s">
        <v>165</v>
      </c>
      <c r="C29" s="113">
        <v>5.4608830364058871</v>
      </c>
      <c r="D29" s="115">
        <v>564</v>
      </c>
      <c r="E29" s="114">
        <v>1401</v>
      </c>
      <c r="F29" s="114">
        <v>512</v>
      </c>
      <c r="G29" s="114">
        <v>489</v>
      </c>
      <c r="H29" s="140">
        <v>627</v>
      </c>
      <c r="I29" s="115">
        <v>-63</v>
      </c>
      <c r="J29" s="116">
        <v>-10.047846889952153</v>
      </c>
    </row>
    <row r="30" spans="1:15" s="110" customFormat="1" ht="24.95" customHeight="1" x14ac:dyDescent="0.2">
      <c r="A30" s="193">
        <v>87.88</v>
      </c>
      <c r="B30" s="204" t="s">
        <v>166</v>
      </c>
      <c r="C30" s="113">
        <v>9.1982958946553062</v>
      </c>
      <c r="D30" s="115">
        <v>950</v>
      </c>
      <c r="E30" s="114">
        <v>1006</v>
      </c>
      <c r="F30" s="114">
        <v>1440</v>
      </c>
      <c r="G30" s="114">
        <v>909</v>
      </c>
      <c r="H30" s="140">
        <v>973</v>
      </c>
      <c r="I30" s="115">
        <v>-23</v>
      </c>
      <c r="J30" s="116">
        <v>-2.3638232271325799</v>
      </c>
    </row>
    <row r="31" spans="1:15" s="110" customFormat="1" ht="24.95" customHeight="1" x14ac:dyDescent="0.2">
      <c r="A31" s="193" t="s">
        <v>167</v>
      </c>
      <c r="B31" s="199" t="s">
        <v>168</v>
      </c>
      <c r="C31" s="113">
        <v>4.0278853601859028</v>
      </c>
      <c r="D31" s="115">
        <v>416</v>
      </c>
      <c r="E31" s="114">
        <v>308</v>
      </c>
      <c r="F31" s="114">
        <v>408</v>
      </c>
      <c r="G31" s="114">
        <v>393</v>
      </c>
      <c r="H31" s="140">
        <v>443</v>
      </c>
      <c r="I31" s="115">
        <v>-27</v>
      </c>
      <c r="J31" s="116">
        <v>-6.0948081264108351</v>
      </c>
    </row>
    <row r="32" spans="1:15" s="110" customFormat="1" ht="24.95" customHeight="1" x14ac:dyDescent="0.2">
      <c r="A32" s="193"/>
      <c r="B32" s="204" t="s">
        <v>169</v>
      </c>
      <c r="C32" s="113">
        <v>0</v>
      </c>
      <c r="D32" s="115">
        <v>0</v>
      </c>
      <c r="E32" s="114">
        <v>8</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3.0015491866769946</v>
      </c>
      <c r="D34" s="115">
        <v>310</v>
      </c>
      <c r="E34" s="114">
        <v>110</v>
      </c>
      <c r="F34" s="114">
        <v>247</v>
      </c>
      <c r="G34" s="114">
        <v>369</v>
      </c>
      <c r="H34" s="140">
        <v>339</v>
      </c>
      <c r="I34" s="115">
        <v>-29</v>
      </c>
      <c r="J34" s="116">
        <v>-8.5545722713864301</v>
      </c>
    </row>
    <row r="35" spans="1:10" s="110" customFormat="1" ht="24.95" customHeight="1" x14ac:dyDescent="0.2">
      <c r="A35" s="292" t="s">
        <v>171</v>
      </c>
      <c r="B35" s="293" t="s">
        <v>172</v>
      </c>
      <c r="C35" s="113">
        <v>20.197521301316808</v>
      </c>
      <c r="D35" s="115">
        <v>2086</v>
      </c>
      <c r="E35" s="114">
        <v>1122</v>
      </c>
      <c r="F35" s="114">
        <v>2291</v>
      </c>
      <c r="G35" s="114">
        <v>1811</v>
      </c>
      <c r="H35" s="140">
        <v>2179</v>
      </c>
      <c r="I35" s="115">
        <v>-93</v>
      </c>
      <c r="J35" s="116">
        <v>-4.2680128499311607</v>
      </c>
    </row>
    <row r="36" spans="1:10" s="110" customFormat="1" ht="24.95" customHeight="1" x14ac:dyDescent="0.2">
      <c r="A36" s="294" t="s">
        <v>173</v>
      </c>
      <c r="B36" s="295" t="s">
        <v>174</v>
      </c>
      <c r="C36" s="125">
        <v>76.800929512006192</v>
      </c>
      <c r="D36" s="143">
        <v>7932</v>
      </c>
      <c r="E36" s="144">
        <v>8031</v>
      </c>
      <c r="F36" s="144">
        <v>9413</v>
      </c>
      <c r="G36" s="144">
        <v>7920</v>
      </c>
      <c r="H36" s="145">
        <v>8060</v>
      </c>
      <c r="I36" s="143">
        <v>-128</v>
      </c>
      <c r="J36" s="146">
        <v>-1.588089330024814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10328</v>
      </c>
      <c r="F11" s="264">
        <v>9271</v>
      </c>
      <c r="G11" s="264">
        <v>11951</v>
      </c>
      <c r="H11" s="264">
        <v>10100</v>
      </c>
      <c r="I11" s="265">
        <v>10578</v>
      </c>
      <c r="J11" s="263">
        <v>-250</v>
      </c>
      <c r="K11" s="266">
        <v>-2.3633957269805257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26.336173508907823</v>
      </c>
      <c r="E13" s="115">
        <v>2720</v>
      </c>
      <c r="F13" s="114">
        <v>2667</v>
      </c>
      <c r="G13" s="114">
        <v>3322</v>
      </c>
      <c r="H13" s="114">
        <v>3267</v>
      </c>
      <c r="I13" s="140">
        <v>2672</v>
      </c>
      <c r="J13" s="115">
        <v>48</v>
      </c>
      <c r="K13" s="116">
        <v>1.7964071856287425</v>
      </c>
    </row>
    <row r="14" spans="1:15" ht="15.95" customHeight="1" x14ac:dyDescent="0.2">
      <c r="A14" s="306" t="s">
        <v>230</v>
      </c>
      <c r="B14" s="307"/>
      <c r="C14" s="308"/>
      <c r="D14" s="113">
        <v>56.903563129357089</v>
      </c>
      <c r="E14" s="115">
        <v>5877</v>
      </c>
      <c r="F14" s="114">
        <v>5050</v>
      </c>
      <c r="G14" s="114">
        <v>7033</v>
      </c>
      <c r="H14" s="114">
        <v>5476</v>
      </c>
      <c r="I14" s="140">
        <v>6307</v>
      </c>
      <c r="J14" s="115">
        <v>-430</v>
      </c>
      <c r="K14" s="116">
        <v>-6.8178214682099254</v>
      </c>
    </row>
    <row r="15" spans="1:15" ht="15.95" customHeight="1" x14ac:dyDescent="0.2">
      <c r="A15" s="306" t="s">
        <v>231</v>
      </c>
      <c r="B15" s="307"/>
      <c r="C15" s="308"/>
      <c r="D15" s="113">
        <v>7.8040278853601857</v>
      </c>
      <c r="E15" s="115">
        <v>806</v>
      </c>
      <c r="F15" s="114">
        <v>755</v>
      </c>
      <c r="G15" s="114">
        <v>715</v>
      </c>
      <c r="H15" s="114">
        <v>662</v>
      </c>
      <c r="I15" s="140">
        <v>748</v>
      </c>
      <c r="J15" s="115">
        <v>58</v>
      </c>
      <c r="K15" s="116">
        <v>7.7540106951871657</v>
      </c>
    </row>
    <row r="16" spans="1:15" ht="15.95" customHeight="1" x14ac:dyDescent="0.2">
      <c r="A16" s="306" t="s">
        <v>232</v>
      </c>
      <c r="B16" s="307"/>
      <c r="C16" s="308"/>
      <c r="D16" s="113">
        <v>8.6657629744384206</v>
      </c>
      <c r="E16" s="115">
        <v>895</v>
      </c>
      <c r="F16" s="114">
        <v>759</v>
      </c>
      <c r="G16" s="114">
        <v>786</v>
      </c>
      <c r="H16" s="114">
        <v>666</v>
      </c>
      <c r="I16" s="140">
        <v>818</v>
      </c>
      <c r="J16" s="115">
        <v>77</v>
      </c>
      <c r="K16" s="116">
        <v>9.41320293398533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2.2947327652982183</v>
      </c>
      <c r="E18" s="115">
        <v>237</v>
      </c>
      <c r="F18" s="114">
        <v>110</v>
      </c>
      <c r="G18" s="114">
        <v>243</v>
      </c>
      <c r="H18" s="114">
        <v>291</v>
      </c>
      <c r="I18" s="140">
        <v>224</v>
      </c>
      <c r="J18" s="115">
        <v>13</v>
      </c>
      <c r="K18" s="116">
        <v>5.8035714285714288</v>
      </c>
    </row>
    <row r="19" spans="1:11" ht="14.1" customHeight="1" x14ac:dyDescent="0.2">
      <c r="A19" s="306" t="s">
        <v>235</v>
      </c>
      <c r="B19" s="307" t="s">
        <v>236</v>
      </c>
      <c r="C19" s="308"/>
      <c r="D19" s="113">
        <v>1.2490317583268784</v>
      </c>
      <c r="E19" s="115">
        <v>129</v>
      </c>
      <c r="F19" s="114">
        <v>52</v>
      </c>
      <c r="G19" s="114">
        <v>159</v>
      </c>
      <c r="H19" s="114">
        <v>193</v>
      </c>
      <c r="I19" s="140">
        <v>150</v>
      </c>
      <c r="J19" s="115">
        <v>-21</v>
      </c>
      <c r="K19" s="116">
        <v>-14</v>
      </c>
    </row>
    <row r="20" spans="1:11" ht="14.1" customHeight="1" x14ac:dyDescent="0.2">
      <c r="A20" s="306">
        <v>12</v>
      </c>
      <c r="B20" s="307" t="s">
        <v>237</v>
      </c>
      <c r="C20" s="308"/>
      <c r="D20" s="113">
        <v>2.2269558481797058</v>
      </c>
      <c r="E20" s="115">
        <v>230</v>
      </c>
      <c r="F20" s="114">
        <v>88</v>
      </c>
      <c r="G20" s="114">
        <v>214</v>
      </c>
      <c r="H20" s="114">
        <v>283</v>
      </c>
      <c r="I20" s="140">
        <v>232</v>
      </c>
      <c r="J20" s="115">
        <v>-2</v>
      </c>
      <c r="K20" s="116">
        <v>-0.86206896551724133</v>
      </c>
    </row>
    <row r="21" spans="1:11" ht="14.1" customHeight="1" x14ac:dyDescent="0.2">
      <c r="A21" s="306">
        <v>21</v>
      </c>
      <c r="B21" s="307" t="s">
        <v>238</v>
      </c>
      <c r="C21" s="308"/>
      <c r="D21" s="113">
        <v>0.94887683965917891</v>
      </c>
      <c r="E21" s="115">
        <v>98</v>
      </c>
      <c r="F21" s="114">
        <v>30</v>
      </c>
      <c r="G21" s="114">
        <v>54</v>
      </c>
      <c r="H21" s="114">
        <v>70</v>
      </c>
      <c r="I21" s="140">
        <v>95</v>
      </c>
      <c r="J21" s="115">
        <v>3</v>
      </c>
      <c r="K21" s="116">
        <v>3.1578947368421053</v>
      </c>
    </row>
    <row r="22" spans="1:11" ht="14.1" customHeight="1" x14ac:dyDescent="0.2">
      <c r="A22" s="306">
        <v>22</v>
      </c>
      <c r="B22" s="307" t="s">
        <v>239</v>
      </c>
      <c r="C22" s="308"/>
      <c r="D22" s="113">
        <v>1.0457010069713399</v>
      </c>
      <c r="E22" s="115">
        <v>108</v>
      </c>
      <c r="F22" s="114">
        <v>109</v>
      </c>
      <c r="G22" s="114">
        <v>161</v>
      </c>
      <c r="H22" s="114">
        <v>100</v>
      </c>
      <c r="I22" s="140">
        <v>115</v>
      </c>
      <c r="J22" s="115">
        <v>-7</v>
      </c>
      <c r="K22" s="116">
        <v>-6.0869565217391308</v>
      </c>
    </row>
    <row r="23" spans="1:11" ht="14.1" customHeight="1" x14ac:dyDescent="0.2">
      <c r="A23" s="306">
        <v>23</v>
      </c>
      <c r="B23" s="307" t="s">
        <v>240</v>
      </c>
      <c r="C23" s="308"/>
      <c r="D23" s="113">
        <v>0.62935708752904729</v>
      </c>
      <c r="E23" s="115">
        <v>65</v>
      </c>
      <c r="F23" s="114">
        <v>33</v>
      </c>
      <c r="G23" s="114">
        <v>66</v>
      </c>
      <c r="H23" s="114">
        <v>56</v>
      </c>
      <c r="I23" s="140">
        <v>48</v>
      </c>
      <c r="J23" s="115">
        <v>17</v>
      </c>
      <c r="K23" s="116">
        <v>35.416666666666664</v>
      </c>
    </row>
    <row r="24" spans="1:11" ht="14.1" customHeight="1" x14ac:dyDescent="0.2">
      <c r="A24" s="306">
        <v>24</v>
      </c>
      <c r="B24" s="307" t="s">
        <v>241</v>
      </c>
      <c r="C24" s="308"/>
      <c r="D24" s="113">
        <v>2.2463206816421377</v>
      </c>
      <c r="E24" s="115">
        <v>232</v>
      </c>
      <c r="F24" s="114">
        <v>122</v>
      </c>
      <c r="G24" s="114">
        <v>322</v>
      </c>
      <c r="H24" s="114">
        <v>188</v>
      </c>
      <c r="I24" s="140">
        <v>256</v>
      </c>
      <c r="J24" s="115">
        <v>-24</v>
      </c>
      <c r="K24" s="116">
        <v>-9.375</v>
      </c>
    </row>
    <row r="25" spans="1:11" ht="14.1" customHeight="1" x14ac:dyDescent="0.2">
      <c r="A25" s="306">
        <v>25</v>
      </c>
      <c r="B25" s="307" t="s">
        <v>242</v>
      </c>
      <c r="C25" s="308"/>
      <c r="D25" s="113">
        <v>4.0956622773044149</v>
      </c>
      <c r="E25" s="115">
        <v>423</v>
      </c>
      <c r="F25" s="114">
        <v>257</v>
      </c>
      <c r="G25" s="114">
        <v>501</v>
      </c>
      <c r="H25" s="114">
        <v>412</v>
      </c>
      <c r="I25" s="140">
        <v>420</v>
      </c>
      <c r="J25" s="115">
        <v>3</v>
      </c>
      <c r="K25" s="116">
        <v>0.7142857142857143</v>
      </c>
    </row>
    <row r="26" spans="1:11" ht="14.1" customHeight="1" x14ac:dyDescent="0.2">
      <c r="A26" s="306">
        <v>26</v>
      </c>
      <c r="B26" s="307" t="s">
        <v>243</v>
      </c>
      <c r="C26" s="308"/>
      <c r="D26" s="113">
        <v>2.0526723470178156</v>
      </c>
      <c r="E26" s="115">
        <v>212</v>
      </c>
      <c r="F26" s="114">
        <v>115</v>
      </c>
      <c r="G26" s="114">
        <v>284</v>
      </c>
      <c r="H26" s="114">
        <v>163</v>
      </c>
      <c r="I26" s="140">
        <v>225</v>
      </c>
      <c r="J26" s="115">
        <v>-13</v>
      </c>
      <c r="K26" s="116">
        <v>-5.7777777777777777</v>
      </c>
    </row>
    <row r="27" spans="1:11" ht="14.1" customHeight="1" x14ac:dyDescent="0.2">
      <c r="A27" s="306">
        <v>27</v>
      </c>
      <c r="B27" s="307" t="s">
        <v>244</v>
      </c>
      <c r="C27" s="308"/>
      <c r="D27" s="113">
        <v>0.86173508907823393</v>
      </c>
      <c r="E27" s="115">
        <v>89</v>
      </c>
      <c r="F27" s="114">
        <v>72</v>
      </c>
      <c r="G27" s="114">
        <v>107</v>
      </c>
      <c r="H27" s="114">
        <v>101</v>
      </c>
      <c r="I27" s="140">
        <v>102</v>
      </c>
      <c r="J27" s="115">
        <v>-13</v>
      </c>
      <c r="K27" s="116">
        <v>-12.745098039215685</v>
      </c>
    </row>
    <row r="28" spans="1:11" ht="14.1" customHeight="1" x14ac:dyDescent="0.2">
      <c r="A28" s="306">
        <v>28</v>
      </c>
      <c r="B28" s="307" t="s">
        <v>245</v>
      </c>
      <c r="C28" s="308"/>
      <c r="D28" s="113">
        <v>0.16460108443067389</v>
      </c>
      <c r="E28" s="115">
        <v>17</v>
      </c>
      <c r="F28" s="114">
        <v>13</v>
      </c>
      <c r="G28" s="114">
        <v>29</v>
      </c>
      <c r="H28" s="114">
        <v>20</v>
      </c>
      <c r="I28" s="140">
        <v>37</v>
      </c>
      <c r="J28" s="115">
        <v>-20</v>
      </c>
      <c r="K28" s="116">
        <v>-54.054054054054056</v>
      </c>
    </row>
    <row r="29" spans="1:11" ht="14.1" customHeight="1" x14ac:dyDescent="0.2">
      <c r="A29" s="306">
        <v>29</v>
      </c>
      <c r="B29" s="307" t="s">
        <v>246</v>
      </c>
      <c r="C29" s="308"/>
      <c r="D29" s="113">
        <v>3.1080557707203718</v>
      </c>
      <c r="E29" s="115">
        <v>321</v>
      </c>
      <c r="F29" s="114">
        <v>288</v>
      </c>
      <c r="G29" s="114">
        <v>439</v>
      </c>
      <c r="H29" s="114">
        <v>404</v>
      </c>
      <c r="I29" s="140">
        <v>439</v>
      </c>
      <c r="J29" s="115">
        <v>-118</v>
      </c>
      <c r="K29" s="116">
        <v>-26.879271070615033</v>
      </c>
    </row>
    <row r="30" spans="1:11" ht="14.1" customHeight="1" x14ac:dyDescent="0.2">
      <c r="A30" s="306" t="s">
        <v>247</v>
      </c>
      <c r="B30" s="307" t="s">
        <v>248</v>
      </c>
      <c r="C30" s="308"/>
      <c r="D30" s="113" t="s">
        <v>514</v>
      </c>
      <c r="E30" s="115" t="s">
        <v>514</v>
      </c>
      <c r="F30" s="114">
        <v>55</v>
      </c>
      <c r="G30" s="114">
        <v>85</v>
      </c>
      <c r="H30" s="114" t="s">
        <v>514</v>
      </c>
      <c r="I30" s="140">
        <v>138</v>
      </c>
      <c r="J30" s="115" t="s">
        <v>514</v>
      </c>
      <c r="K30" s="116" t="s">
        <v>514</v>
      </c>
    </row>
    <row r="31" spans="1:11" ht="14.1" customHeight="1" x14ac:dyDescent="0.2">
      <c r="A31" s="306" t="s">
        <v>249</v>
      </c>
      <c r="B31" s="307" t="s">
        <v>250</v>
      </c>
      <c r="C31" s="308"/>
      <c r="D31" s="113">
        <v>2.2947327652982183</v>
      </c>
      <c r="E31" s="115">
        <v>237</v>
      </c>
      <c r="F31" s="114">
        <v>233</v>
      </c>
      <c r="G31" s="114">
        <v>347</v>
      </c>
      <c r="H31" s="114">
        <v>303</v>
      </c>
      <c r="I31" s="140">
        <v>301</v>
      </c>
      <c r="J31" s="115">
        <v>-64</v>
      </c>
      <c r="K31" s="116">
        <v>-21.262458471760798</v>
      </c>
    </row>
    <row r="32" spans="1:11" ht="14.1" customHeight="1" x14ac:dyDescent="0.2">
      <c r="A32" s="306">
        <v>31</v>
      </c>
      <c r="B32" s="307" t="s">
        <v>251</v>
      </c>
      <c r="C32" s="308"/>
      <c r="D32" s="113">
        <v>0.60030983733539889</v>
      </c>
      <c r="E32" s="115">
        <v>62</v>
      </c>
      <c r="F32" s="114">
        <v>46</v>
      </c>
      <c r="G32" s="114">
        <v>55</v>
      </c>
      <c r="H32" s="114">
        <v>49</v>
      </c>
      <c r="I32" s="140">
        <v>50</v>
      </c>
      <c r="J32" s="115">
        <v>12</v>
      </c>
      <c r="K32" s="116">
        <v>24</v>
      </c>
    </row>
    <row r="33" spans="1:11" ht="14.1" customHeight="1" x14ac:dyDescent="0.2">
      <c r="A33" s="306">
        <v>32</v>
      </c>
      <c r="B33" s="307" t="s">
        <v>252</v>
      </c>
      <c r="C33" s="308"/>
      <c r="D33" s="113">
        <v>5.2962819519752129</v>
      </c>
      <c r="E33" s="115">
        <v>547</v>
      </c>
      <c r="F33" s="114">
        <v>269</v>
      </c>
      <c r="G33" s="114">
        <v>426</v>
      </c>
      <c r="H33" s="114">
        <v>500</v>
      </c>
      <c r="I33" s="140">
        <v>594</v>
      </c>
      <c r="J33" s="115">
        <v>-47</v>
      </c>
      <c r="K33" s="116">
        <v>-7.9124579124579126</v>
      </c>
    </row>
    <row r="34" spans="1:11" ht="14.1" customHeight="1" x14ac:dyDescent="0.2">
      <c r="A34" s="306">
        <v>33</v>
      </c>
      <c r="B34" s="307" t="s">
        <v>253</v>
      </c>
      <c r="C34" s="308"/>
      <c r="D34" s="113">
        <v>2.3818745158791637</v>
      </c>
      <c r="E34" s="115">
        <v>246</v>
      </c>
      <c r="F34" s="114">
        <v>94</v>
      </c>
      <c r="G34" s="114">
        <v>195</v>
      </c>
      <c r="H34" s="114">
        <v>194</v>
      </c>
      <c r="I34" s="140">
        <v>248</v>
      </c>
      <c r="J34" s="115">
        <v>-2</v>
      </c>
      <c r="K34" s="116">
        <v>-0.80645161290322576</v>
      </c>
    </row>
    <row r="35" spans="1:11" ht="14.1" customHeight="1" x14ac:dyDescent="0.2">
      <c r="A35" s="306">
        <v>34</v>
      </c>
      <c r="B35" s="307" t="s">
        <v>254</v>
      </c>
      <c r="C35" s="308"/>
      <c r="D35" s="113">
        <v>2.9240898528272656</v>
      </c>
      <c r="E35" s="115">
        <v>302</v>
      </c>
      <c r="F35" s="114">
        <v>188</v>
      </c>
      <c r="G35" s="114">
        <v>301</v>
      </c>
      <c r="H35" s="114">
        <v>281</v>
      </c>
      <c r="I35" s="140">
        <v>287</v>
      </c>
      <c r="J35" s="115">
        <v>15</v>
      </c>
      <c r="K35" s="116">
        <v>5.2264808362369335</v>
      </c>
    </row>
    <row r="36" spans="1:11" ht="14.1" customHeight="1" x14ac:dyDescent="0.2">
      <c r="A36" s="306">
        <v>41</v>
      </c>
      <c r="B36" s="307" t="s">
        <v>255</v>
      </c>
      <c r="C36" s="308"/>
      <c r="D36" s="113">
        <v>0.55189775367931837</v>
      </c>
      <c r="E36" s="115">
        <v>57</v>
      </c>
      <c r="F36" s="114">
        <v>33</v>
      </c>
      <c r="G36" s="114">
        <v>39</v>
      </c>
      <c r="H36" s="114">
        <v>34</v>
      </c>
      <c r="I36" s="140">
        <v>56</v>
      </c>
      <c r="J36" s="115">
        <v>1</v>
      </c>
      <c r="K36" s="116">
        <v>1.7857142857142858</v>
      </c>
    </row>
    <row r="37" spans="1:11" ht="14.1" customHeight="1" x14ac:dyDescent="0.2">
      <c r="A37" s="306">
        <v>42</v>
      </c>
      <c r="B37" s="307" t="s">
        <v>256</v>
      </c>
      <c r="C37" s="308"/>
      <c r="D37" s="113" t="s">
        <v>514</v>
      </c>
      <c r="E37" s="115" t="s">
        <v>514</v>
      </c>
      <c r="F37" s="114">
        <v>7</v>
      </c>
      <c r="G37" s="114">
        <v>11</v>
      </c>
      <c r="H37" s="114">
        <v>14</v>
      </c>
      <c r="I37" s="140" t="s">
        <v>514</v>
      </c>
      <c r="J37" s="115" t="s">
        <v>514</v>
      </c>
      <c r="K37" s="116" t="s">
        <v>514</v>
      </c>
    </row>
    <row r="38" spans="1:11" ht="14.1" customHeight="1" x14ac:dyDescent="0.2">
      <c r="A38" s="306">
        <v>43</v>
      </c>
      <c r="B38" s="307" t="s">
        <v>257</v>
      </c>
      <c r="C38" s="308"/>
      <c r="D38" s="113">
        <v>0.51316808675445391</v>
      </c>
      <c r="E38" s="115">
        <v>53</v>
      </c>
      <c r="F38" s="114">
        <v>51</v>
      </c>
      <c r="G38" s="114">
        <v>45</v>
      </c>
      <c r="H38" s="114">
        <v>42</v>
      </c>
      <c r="I38" s="140">
        <v>48</v>
      </c>
      <c r="J38" s="115">
        <v>5</v>
      </c>
      <c r="K38" s="116">
        <v>10.416666666666666</v>
      </c>
    </row>
    <row r="39" spans="1:11" ht="14.1" customHeight="1" x14ac:dyDescent="0.2">
      <c r="A39" s="306">
        <v>51</v>
      </c>
      <c r="B39" s="307" t="s">
        <v>258</v>
      </c>
      <c r="C39" s="308"/>
      <c r="D39" s="113">
        <v>12.683965917893106</v>
      </c>
      <c r="E39" s="115">
        <v>1310</v>
      </c>
      <c r="F39" s="114">
        <v>1633</v>
      </c>
      <c r="G39" s="114">
        <v>1933</v>
      </c>
      <c r="H39" s="114">
        <v>1532</v>
      </c>
      <c r="I39" s="140">
        <v>1270</v>
      </c>
      <c r="J39" s="115">
        <v>40</v>
      </c>
      <c r="K39" s="116">
        <v>3.1496062992125986</v>
      </c>
    </row>
    <row r="40" spans="1:11" ht="14.1" customHeight="1" x14ac:dyDescent="0.2">
      <c r="A40" s="306" t="s">
        <v>259</v>
      </c>
      <c r="B40" s="307" t="s">
        <v>260</v>
      </c>
      <c r="C40" s="308"/>
      <c r="D40" s="113">
        <v>12.103020914020139</v>
      </c>
      <c r="E40" s="115">
        <v>1250</v>
      </c>
      <c r="F40" s="114">
        <v>1592</v>
      </c>
      <c r="G40" s="114">
        <v>1865</v>
      </c>
      <c r="H40" s="114">
        <v>1463</v>
      </c>
      <c r="I40" s="140">
        <v>1211</v>
      </c>
      <c r="J40" s="115">
        <v>39</v>
      </c>
      <c r="K40" s="116">
        <v>3.2204789430222958</v>
      </c>
    </row>
    <row r="41" spans="1:11" ht="14.1" customHeight="1" x14ac:dyDescent="0.2">
      <c r="A41" s="306"/>
      <c r="B41" s="307" t="s">
        <v>261</v>
      </c>
      <c r="C41" s="308"/>
      <c r="D41" s="113">
        <v>10.999225406661502</v>
      </c>
      <c r="E41" s="115">
        <v>1136</v>
      </c>
      <c r="F41" s="114">
        <v>1414</v>
      </c>
      <c r="G41" s="114">
        <v>1673</v>
      </c>
      <c r="H41" s="114">
        <v>1259</v>
      </c>
      <c r="I41" s="140">
        <v>1074</v>
      </c>
      <c r="J41" s="115">
        <v>62</v>
      </c>
      <c r="K41" s="116">
        <v>5.7728119180633151</v>
      </c>
    </row>
    <row r="42" spans="1:11" ht="14.1" customHeight="1" x14ac:dyDescent="0.2">
      <c r="A42" s="306">
        <v>52</v>
      </c>
      <c r="B42" s="307" t="s">
        <v>262</v>
      </c>
      <c r="C42" s="308"/>
      <c r="D42" s="113">
        <v>6.4484895429899307</v>
      </c>
      <c r="E42" s="115">
        <v>666</v>
      </c>
      <c r="F42" s="114">
        <v>416</v>
      </c>
      <c r="G42" s="114">
        <v>656</v>
      </c>
      <c r="H42" s="114">
        <v>595</v>
      </c>
      <c r="I42" s="140">
        <v>769</v>
      </c>
      <c r="J42" s="115">
        <v>-103</v>
      </c>
      <c r="K42" s="116">
        <v>-13.394018205461638</v>
      </c>
    </row>
    <row r="43" spans="1:11" ht="14.1" customHeight="1" x14ac:dyDescent="0.2">
      <c r="A43" s="306" t="s">
        <v>263</v>
      </c>
      <c r="B43" s="307" t="s">
        <v>264</v>
      </c>
      <c r="C43" s="308"/>
      <c r="D43" s="113">
        <v>5.3640588690937259</v>
      </c>
      <c r="E43" s="115">
        <v>554</v>
      </c>
      <c r="F43" s="114">
        <v>361</v>
      </c>
      <c r="G43" s="114">
        <v>553</v>
      </c>
      <c r="H43" s="114">
        <v>492</v>
      </c>
      <c r="I43" s="140">
        <v>670</v>
      </c>
      <c r="J43" s="115">
        <v>-116</v>
      </c>
      <c r="K43" s="116">
        <v>-17.313432835820894</v>
      </c>
    </row>
    <row r="44" spans="1:11" ht="14.1" customHeight="1" x14ac:dyDescent="0.2">
      <c r="A44" s="306">
        <v>53</v>
      </c>
      <c r="B44" s="307" t="s">
        <v>265</v>
      </c>
      <c r="C44" s="308"/>
      <c r="D44" s="113">
        <v>1.2490317583268784</v>
      </c>
      <c r="E44" s="115">
        <v>129</v>
      </c>
      <c r="F44" s="114">
        <v>176</v>
      </c>
      <c r="G44" s="114">
        <v>156</v>
      </c>
      <c r="H44" s="114">
        <v>155</v>
      </c>
      <c r="I44" s="140">
        <v>142</v>
      </c>
      <c r="J44" s="115">
        <v>-13</v>
      </c>
      <c r="K44" s="116">
        <v>-9.1549295774647881</v>
      </c>
    </row>
    <row r="45" spans="1:11" ht="14.1" customHeight="1" x14ac:dyDescent="0.2">
      <c r="A45" s="306" t="s">
        <v>266</v>
      </c>
      <c r="B45" s="307" t="s">
        <v>267</v>
      </c>
      <c r="C45" s="308"/>
      <c r="D45" s="113">
        <v>1.2103020914020139</v>
      </c>
      <c r="E45" s="115">
        <v>125</v>
      </c>
      <c r="F45" s="114">
        <v>172</v>
      </c>
      <c r="G45" s="114">
        <v>152</v>
      </c>
      <c r="H45" s="114">
        <v>151</v>
      </c>
      <c r="I45" s="140">
        <v>136</v>
      </c>
      <c r="J45" s="115">
        <v>-11</v>
      </c>
      <c r="K45" s="116">
        <v>-8.0882352941176467</v>
      </c>
    </row>
    <row r="46" spans="1:11" ht="14.1" customHeight="1" x14ac:dyDescent="0.2">
      <c r="A46" s="306">
        <v>54</v>
      </c>
      <c r="B46" s="307" t="s">
        <v>268</v>
      </c>
      <c r="C46" s="308"/>
      <c r="D46" s="113">
        <v>3.4275755228505034</v>
      </c>
      <c r="E46" s="115">
        <v>354</v>
      </c>
      <c r="F46" s="114">
        <v>319</v>
      </c>
      <c r="G46" s="114">
        <v>361</v>
      </c>
      <c r="H46" s="114">
        <v>399</v>
      </c>
      <c r="I46" s="140">
        <v>419</v>
      </c>
      <c r="J46" s="115">
        <v>-65</v>
      </c>
      <c r="K46" s="116">
        <v>-15.513126491646778</v>
      </c>
    </row>
    <row r="47" spans="1:11" ht="14.1" customHeight="1" x14ac:dyDescent="0.2">
      <c r="A47" s="306">
        <v>61</v>
      </c>
      <c r="B47" s="307" t="s">
        <v>269</v>
      </c>
      <c r="C47" s="308"/>
      <c r="D47" s="113">
        <v>1.9268009295120061</v>
      </c>
      <c r="E47" s="115">
        <v>199</v>
      </c>
      <c r="F47" s="114">
        <v>101</v>
      </c>
      <c r="G47" s="114">
        <v>187</v>
      </c>
      <c r="H47" s="114">
        <v>145</v>
      </c>
      <c r="I47" s="140">
        <v>145</v>
      </c>
      <c r="J47" s="115">
        <v>54</v>
      </c>
      <c r="K47" s="116">
        <v>37.241379310344826</v>
      </c>
    </row>
    <row r="48" spans="1:11" ht="14.1" customHeight="1" x14ac:dyDescent="0.2">
      <c r="A48" s="306">
        <v>62</v>
      </c>
      <c r="B48" s="307" t="s">
        <v>270</v>
      </c>
      <c r="C48" s="308"/>
      <c r="D48" s="113">
        <v>6.5549961270333075</v>
      </c>
      <c r="E48" s="115">
        <v>677</v>
      </c>
      <c r="F48" s="114">
        <v>695</v>
      </c>
      <c r="G48" s="114">
        <v>863</v>
      </c>
      <c r="H48" s="114">
        <v>667</v>
      </c>
      <c r="I48" s="140">
        <v>556</v>
      </c>
      <c r="J48" s="115">
        <v>121</v>
      </c>
      <c r="K48" s="116">
        <v>21.762589928057555</v>
      </c>
    </row>
    <row r="49" spans="1:11" ht="14.1" customHeight="1" x14ac:dyDescent="0.2">
      <c r="A49" s="306">
        <v>63</v>
      </c>
      <c r="B49" s="307" t="s">
        <v>271</v>
      </c>
      <c r="C49" s="308"/>
      <c r="D49" s="113">
        <v>3.6115414407436095</v>
      </c>
      <c r="E49" s="115">
        <v>373</v>
      </c>
      <c r="F49" s="114">
        <v>350</v>
      </c>
      <c r="G49" s="114">
        <v>451</v>
      </c>
      <c r="H49" s="114">
        <v>556</v>
      </c>
      <c r="I49" s="140">
        <v>403</v>
      </c>
      <c r="J49" s="115">
        <v>-30</v>
      </c>
      <c r="K49" s="116">
        <v>-7.4441687344913152</v>
      </c>
    </row>
    <row r="50" spans="1:11" ht="14.1" customHeight="1" x14ac:dyDescent="0.2">
      <c r="A50" s="306" t="s">
        <v>272</v>
      </c>
      <c r="B50" s="307" t="s">
        <v>273</v>
      </c>
      <c r="C50" s="308"/>
      <c r="D50" s="113">
        <v>0.79395817195972118</v>
      </c>
      <c r="E50" s="115">
        <v>82</v>
      </c>
      <c r="F50" s="114">
        <v>46</v>
      </c>
      <c r="G50" s="114">
        <v>86</v>
      </c>
      <c r="H50" s="114">
        <v>98</v>
      </c>
      <c r="I50" s="140">
        <v>72</v>
      </c>
      <c r="J50" s="115">
        <v>10</v>
      </c>
      <c r="K50" s="116">
        <v>13.888888888888889</v>
      </c>
    </row>
    <row r="51" spans="1:11" ht="14.1" customHeight="1" x14ac:dyDescent="0.2">
      <c r="A51" s="306" t="s">
        <v>274</v>
      </c>
      <c r="B51" s="307" t="s">
        <v>275</v>
      </c>
      <c r="C51" s="308"/>
      <c r="D51" s="113">
        <v>2.604570100697134</v>
      </c>
      <c r="E51" s="115">
        <v>269</v>
      </c>
      <c r="F51" s="114">
        <v>283</v>
      </c>
      <c r="G51" s="114">
        <v>329</v>
      </c>
      <c r="H51" s="114">
        <v>437</v>
      </c>
      <c r="I51" s="140">
        <v>312</v>
      </c>
      <c r="J51" s="115">
        <v>-43</v>
      </c>
      <c r="K51" s="116">
        <v>-13.782051282051283</v>
      </c>
    </row>
    <row r="52" spans="1:11" ht="14.1" customHeight="1" x14ac:dyDescent="0.2">
      <c r="A52" s="306">
        <v>71</v>
      </c>
      <c r="B52" s="307" t="s">
        <v>276</v>
      </c>
      <c r="C52" s="308"/>
      <c r="D52" s="113">
        <v>8.5689388071262584</v>
      </c>
      <c r="E52" s="115">
        <v>885</v>
      </c>
      <c r="F52" s="114">
        <v>583</v>
      </c>
      <c r="G52" s="114">
        <v>776</v>
      </c>
      <c r="H52" s="114">
        <v>685</v>
      </c>
      <c r="I52" s="140">
        <v>895</v>
      </c>
      <c r="J52" s="115">
        <v>-10</v>
      </c>
      <c r="K52" s="116">
        <v>-1.1173184357541899</v>
      </c>
    </row>
    <row r="53" spans="1:11" ht="14.1" customHeight="1" x14ac:dyDescent="0.2">
      <c r="A53" s="306" t="s">
        <v>277</v>
      </c>
      <c r="B53" s="307" t="s">
        <v>278</v>
      </c>
      <c r="C53" s="308"/>
      <c r="D53" s="113">
        <v>3.0693261037955075</v>
      </c>
      <c r="E53" s="115">
        <v>317</v>
      </c>
      <c r="F53" s="114">
        <v>222</v>
      </c>
      <c r="G53" s="114">
        <v>279</v>
      </c>
      <c r="H53" s="114">
        <v>221</v>
      </c>
      <c r="I53" s="140">
        <v>297</v>
      </c>
      <c r="J53" s="115">
        <v>20</v>
      </c>
      <c r="K53" s="116">
        <v>6.7340067340067344</v>
      </c>
    </row>
    <row r="54" spans="1:11" ht="14.1" customHeight="1" x14ac:dyDescent="0.2">
      <c r="A54" s="306" t="s">
        <v>279</v>
      </c>
      <c r="B54" s="307" t="s">
        <v>280</v>
      </c>
      <c r="C54" s="308"/>
      <c r="D54" s="113">
        <v>4.7831138652207592</v>
      </c>
      <c r="E54" s="115">
        <v>494</v>
      </c>
      <c r="F54" s="114">
        <v>320</v>
      </c>
      <c r="G54" s="114">
        <v>442</v>
      </c>
      <c r="H54" s="114">
        <v>416</v>
      </c>
      <c r="I54" s="140">
        <v>502</v>
      </c>
      <c r="J54" s="115">
        <v>-8</v>
      </c>
      <c r="K54" s="116">
        <v>-1.593625498007968</v>
      </c>
    </row>
    <row r="55" spans="1:11" ht="14.1" customHeight="1" x14ac:dyDescent="0.2">
      <c r="A55" s="306">
        <v>72</v>
      </c>
      <c r="B55" s="307" t="s">
        <v>281</v>
      </c>
      <c r="C55" s="308"/>
      <c r="D55" s="113">
        <v>1.3458559256390394</v>
      </c>
      <c r="E55" s="115">
        <v>139</v>
      </c>
      <c r="F55" s="114">
        <v>80</v>
      </c>
      <c r="G55" s="114">
        <v>162</v>
      </c>
      <c r="H55" s="114">
        <v>118</v>
      </c>
      <c r="I55" s="140">
        <v>124</v>
      </c>
      <c r="J55" s="115">
        <v>15</v>
      </c>
      <c r="K55" s="116">
        <v>12.096774193548388</v>
      </c>
    </row>
    <row r="56" spans="1:11" ht="14.1" customHeight="1" x14ac:dyDescent="0.2">
      <c r="A56" s="306" t="s">
        <v>282</v>
      </c>
      <c r="B56" s="307" t="s">
        <v>283</v>
      </c>
      <c r="C56" s="308"/>
      <c r="D56" s="113">
        <v>0.25174283501161893</v>
      </c>
      <c r="E56" s="115">
        <v>26</v>
      </c>
      <c r="F56" s="114">
        <v>16</v>
      </c>
      <c r="G56" s="114">
        <v>50</v>
      </c>
      <c r="H56" s="114">
        <v>23</v>
      </c>
      <c r="I56" s="140">
        <v>11</v>
      </c>
      <c r="J56" s="115">
        <v>15</v>
      </c>
      <c r="K56" s="116">
        <v>136.36363636363637</v>
      </c>
    </row>
    <row r="57" spans="1:11" ht="14.1" customHeight="1" x14ac:dyDescent="0.2">
      <c r="A57" s="306" t="s">
        <v>284</v>
      </c>
      <c r="B57" s="307" t="s">
        <v>285</v>
      </c>
      <c r="C57" s="308"/>
      <c r="D57" s="113">
        <v>0.89078233927188222</v>
      </c>
      <c r="E57" s="115">
        <v>92</v>
      </c>
      <c r="F57" s="114">
        <v>57</v>
      </c>
      <c r="G57" s="114">
        <v>81</v>
      </c>
      <c r="H57" s="114">
        <v>74</v>
      </c>
      <c r="I57" s="140">
        <v>95</v>
      </c>
      <c r="J57" s="115">
        <v>-3</v>
      </c>
      <c r="K57" s="116">
        <v>-3.1578947368421053</v>
      </c>
    </row>
    <row r="58" spans="1:11" ht="14.1" customHeight="1" x14ac:dyDescent="0.2">
      <c r="A58" s="306">
        <v>73</v>
      </c>
      <c r="B58" s="307" t="s">
        <v>286</v>
      </c>
      <c r="C58" s="308"/>
      <c r="D58" s="113">
        <v>1.7525174283501161</v>
      </c>
      <c r="E58" s="115">
        <v>181</v>
      </c>
      <c r="F58" s="114">
        <v>187</v>
      </c>
      <c r="G58" s="114">
        <v>276</v>
      </c>
      <c r="H58" s="114">
        <v>120</v>
      </c>
      <c r="I58" s="140">
        <v>158</v>
      </c>
      <c r="J58" s="115">
        <v>23</v>
      </c>
      <c r="K58" s="116">
        <v>14.556962025316455</v>
      </c>
    </row>
    <row r="59" spans="1:11" ht="14.1" customHeight="1" x14ac:dyDescent="0.2">
      <c r="A59" s="306" t="s">
        <v>287</v>
      </c>
      <c r="B59" s="307" t="s">
        <v>288</v>
      </c>
      <c r="C59" s="308"/>
      <c r="D59" s="113">
        <v>1.5588690937257939</v>
      </c>
      <c r="E59" s="115">
        <v>161</v>
      </c>
      <c r="F59" s="114">
        <v>137</v>
      </c>
      <c r="G59" s="114">
        <v>242</v>
      </c>
      <c r="H59" s="114">
        <v>86</v>
      </c>
      <c r="I59" s="140">
        <v>145</v>
      </c>
      <c r="J59" s="115">
        <v>16</v>
      </c>
      <c r="K59" s="116">
        <v>11.03448275862069</v>
      </c>
    </row>
    <row r="60" spans="1:11" ht="14.1" customHeight="1" x14ac:dyDescent="0.2">
      <c r="A60" s="306">
        <v>81</v>
      </c>
      <c r="B60" s="307" t="s">
        <v>289</v>
      </c>
      <c r="C60" s="308"/>
      <c r="D60" s="113">
        <v>7.2521301316808673</v>
      </c>
      <c r="E60" s="115">
        <v>749</v>
      </c>
      <c r="F60" s="114">
        <v>1502</v>
      </c>
      <c r="G60" s="114">
        <v>730</v>
      </c>
      <c r="H60" s="114">
        <v>668</v>
      </c>
      <c r="I60" s="140">
        <v>743</v>
      </c>
      <c r="J60" s="115">
        <v>6</v>
      </c>
      <c r="K60" s="116">
        <v>0.80753701211305517</v>
      </c>
    </row>
    <row r="61" spans="1:11" ht="14.1" customHeight="1" x14ac:dyDescent="0.2">
      <c r="A61" s="306" t="s">
        <v>290</v>
      </c>
      <c r="B61" s="307" t="s">
        <v>291</v>
      </c>
      <c r="C61" s="308"/>
      <c r="D61" s="113">
        <v>1.4136328427575522</v>
      </c>
      <c r="E61" s="115">
        <v>146</v>
      </c>
      <c r="F61" s="114">
        <v>133</v>
      </c>
      <c r="G61" s="114">
        <v>197</v>
      </c>
      <c r="H61" s="114">
        <v>128</v>
      </c>
      <c r="I61" s="140">
        <v>162</v>
      </c>
      <c r="J61" s="115">
        <v>-16</v>
      </c>
      <c r="K61" s="116">
        <v>-9.8765432098765427</v>
      </c>
    </row>
    <row r="62" spans="1:11" ht="14.1" customHeight="1" x14ac:dyDescent="0.2">
      <c r="A62" s="306" t="s">
        <v>292</v>
      </c>
      <c r="B62" s="307" t="s">
        <v>293</v>
      </c>
      <c r="C62" s="308"/>
      <c r="D62" s="113">
        <v>3.1951975213013166</v>
      </c>
      <c r="E62" s="115">
        <v>330</v>
      </c>
      <c r="F62" s="114">
        <v>837</v>
      </c>
      <c r="G62" s="114">
        <v>319</v>
      </c>
      <c r="H62" s="114">
        <v>318</v>
      </c>
      <c r="I62" s="140">
        <v>332</v>
      </c>
      <c r="J62" s="115">
        <v>-2</v>
      </c>
      <c r="K62" s="116">
        <v>-0.60240963855421692</v>
      </c>
    </row>
    <row r="63" spans="1:11" ht="14.1" customHeight="1" x14ac:dyDescent="0.2">
      <c r="A63" s="306"/>
      <c r="B63" s="307" t="s">
        <v>294</v>
      </c>
      <c r="C63" s="308"/>
      <c r="D63" s="113">
        <v>3.0983733539891558</v>
      </c>
      <c r="E63" s="115">
        <v>320</v>
      </c>
      <c r="F63" s="114">
        <v>781</v>
      </c>
      <c r="G63" s="114">
        <v>298</v>
      </c>
      <c r="H63" s="114">
        <v>296</v>
      </c>
      <c r="I63" s="140">
        <v>305</v>
      </c>
      <c r="J63" s="115">
        <v>15</v>
      </c>
      <c r="K63" s="116">
        <v>4.918032786885246</v>
      </c>
    </row>
    <row r="64" spans="1:11" ht="14.1" customHeight="1" x14ac:dyDescent="0.2">
      <c r="A64" s="306" t="s">
        <v>295</v>
      </c>
      <c r="B64" s="307" t="s">
        <v>296</v>
      </c>
      <c r="C64" s="308"/>
      <c r="D64" s="113">
        <v>1.3264910921766073</v>
      </c>
      <c r="E64" s="115">
        <v>137</v>
      </c>
      <c r="F64" s="114">
        <v>149</v>
      </c>
      <c r="G64" s="114">
        <v>120</v>
      </c>
      <c r="H64" s="114">
        <v>115</v>
      </c>
      <c r="I64" s="140">
        <v>109</v>
      </c>
      <c r="J64" s="115">
        <v>28</v>
      </c>
      <c r="K64" s="116">
        <v>25.688073394495412</v>
      </c>
    </row>
    <row r="65" spans="1:11" ht="14.1" customHeight="1" x14ac:dyDescent="0.2">
      <c r="A65" s="306" t="s">
        <v>297</v>
      </c>
      <c r="B65" s="307" t="s">
        <v>298</v>
      </c>
      <c r="C65" s="308"/>
      <c r="D65" s="113">
        <v>0.61967467079783112</v>
      </c>
      <c r="E65" s="115">
        <v>64</v>
      </c>
      <c r="F65" s="114">
        <v>249</v>
      </c>
      <c r="G65" s="114">
        <v>48</v>
      </c>
      <c r="H65" s="114">
        <v>57</v>
      </c>
      <c r="I65" s="140">
        <v>68</v>
      </c>
      <c r="J65" s="115">
        <v>-4</v>
      </c>
      <c r="K65" s="116">
        <v>-5.882352941176471</v>
      </c>
    </row>
    <row r="66" spans="1:11" ht="14.1" customHeight="1" x14ac:dyDescent="0.2">
      <c r="A66" s="306">
        <v>82</v>
      </c>
      <c r="B66" s="307" t="s">
        <v>299</v>
      </c>
      <c r="C66" s="308"/>
      <c r="D66" s="113">
        <v>2.7982184353214561</v>
      </c>
      <c r="E66" s="115">
        <v>289</v>
      </c>
      <c r="F66" s="114">
        <v>368</v>
      </c>
      <c r="G66" s="114">
        <v>357</v>
      </c>
      <c r="H66" s="114">
        <v>326</v>
      </c>
      <c r="I66" s="140">
        <v>361</v>
      </c>
      <c r="J66" s="115">
        <v>-72</v>
      </c>
      <c r="K66" s="116">
        <v>-19.94459833795014</v>
      </c>
    </row>
    <row r="67" spans="1:11" ht="14.1" customHeight="1" x14ac:dyDescent="0.2">
      <c r="A67" s="306" t="s">
        <v>300</v>
      </c>
      <c r="B67" s="307" t="s">
        <v>301</v>
      </c>
      <c r="C67" s="308"/>
      <c r="D67" s="113">
        <v>1.7912470952749806</v>
      </c>
      <c r="E67" s="115">
        <v>185</v>
      </c>
      <c r="F67" s="114">
        <v>297</v>
      </c>
      <c r="G67" s="114">
        <v>234</v>
      </c>
      <c r="H67" s="114">
        <v>252</v>
      </c>
      <c r="I67" s="140">
        <v>244</v>
      </c>
      <c r="J67" s="115">
        <v>-59</v>
      </c>
      <c r="K67" s="116">
        <v>-24.180327868852459</v>
      </c>
    </row>
    <row r="68" spans="1:11" ht="14.1" customHeight="1" x14ac:dyDescent="0.2">
      <c r="A68" s="306" t="s">
        <v>302</v>
      </c>
      <c r="B68" s="307" t="s">
        <v>303</v>
      </c>
      <c r="C68" s="308"/>
      <c r="D68" s="113">
        <v>0.68745158791634386</v>
      </c>
      <c r="E68" s="115">
        <v>71</v>
      </c>
      <c r="F68" s="114">
        <v>45</v>
      </c>
      <c r="G68" s="114">
        <v>88</v>
      </c>
      <c r="H68" s="114">
        <v>49</v>
      </c>
      <c r="I68" s="140">
        <v>82</v>
      </c>
      <c r="J68" s="115">
        <v>-11</v>
      </c>
      <c r="K68" s="116">
        <v>-13.414634146341463</v>
      </c>
    </row>
    <row r="69" spans="1:11" ht="14.1" customHeight="1" x14ac:dyDescent="0.2">
      <c r="A69" s="306">
        <v>83</v>
      </c>
      <c r="B69" s="307" t="s">
        <v>304</v>
      </c>
      <c r="C69" s="308"/>
      <c r="D69" s="113">
        <v>5.9353214562354761</v>
      </c>
      <c r="E69" s="115">
        <v>613</v>
      </c>
      <c r="F69" s="114">
        <v>529</v>
      </c>
      <c r="G69" s="114">
        <v>990</v>
      </c>
      <c r="H69" s="114">
        <v>575</v>
      </c>
      <c r="I69" s="140">
        <v>670</v>
      </c>
      <c r="J69" s="115">
        <v>-57</v>
      </c>
      <c r="K69" s="116">
        <v>-8.5074626865671643</v>
      </c>
    </row>
    <row r="70" spans="1:11" ht="14.1" customHeight="1" x14ac:dyDescent="0.2">
      <c r="A70" s="306" t="s">
        <v>305</v>
      </c>
      <c r="B70" s="307" t="s">
        <v>306</v>
      </c>
      <c r="C70" s="308"/>
      <c r="D70" s="113">
        <v>4.7153369481022462</v>
      </c>
      <c r="E70" s="115">
        <v>487</v>
      </c>
      <c r="F70" s="114">
        <v>415</v>
      </c>
      <c r="G70" s="114">
        <v>813</v>
      </c>
      <c r="H70" s="114">
        <v>448</v>
      </c>
      <c r="I70" s="140">
        <v>554</v>
      </c>
      <c r="J70" s="115">
        <v>-67</v>
      </c>
      <c r="K70" s="116">
        <v>-12.093862815884476</v>
      </c>
    </row>
    <row r="71" spans="1:11" ht="14.1" customHeight="1" x14ac:dyDescent="0.2">
      <c r="A71" s="306"/>
      <c r="B71" s="307" t="s">
        <v>307</v>
      </c>
      <c r="C71" s="308"/>
      <c r="D71" s="113">
        <v>2.8175832687838884</v>
      </c>
      <c r="E71" s="115">
        <v>291</v>
      </c>
      <c r="F71" s="114">
        <v>239</v>
      </c>
      <c r="G71" s="114">
        <v>529</v>
      </c>
      <c r="H71" s="114">
        <v>289</v>
      </c>
      <c r="I71" s="140">
        <v>299</v>
      </c>
      <c r="J71" s="115">
        <v>-8</v>
      </c>
      <c r="K71" s="116">
        <v>-2.6755852842809364</v>
      </c>
    </row>
    <row r="72" spans="1:11" ht="14.1" customHeight="1" x14ac:dyDescent="0.2">
      <c r="A72" s="306">
        <v>84</v>
      </c>
      <c r="B72" s="307" t="s">
        <v>308</v>
      </c>
      <c r="C72" s="308"/>
      <c r="D72" s="113">
        <v>2.333462432223083</v>
      </c>
      <c r="E72" s="115">
        <v>241</v>
      </c>
      <c r="F72" s="114">
        <v>203</v>
      </c>
      <c r="G72" s="114">
        <v>285</v>
      </c>
      <c r="H72" s="114">
        <v>177</v>
      </c>
      <c r="I72" s="140">
        <v>208</v>
      </c>
      <c r="J72" s="115">
        <v>33</v>
      </c>
      <c r="K72" s="116">
        <v>15.865384615384615</v>
      </c>
    </row>
    <row r="73" spans="1:11" ht="14.1" customHeight="1" x14ac:dyDescent="0.2">
      <c r="A73" s="306" t="s">
        <v>309</v>
      </c>
      <c r="B73" s="307" t="s">
        <v>310</v>
      </c>
      <c r="C73" s="308"/>
      <c r="D73" s="113">
        <v>1.2683965917893105</v>
      </c>
      <c r="E73" s="115">
        <v>131</v>
      </c>
      <c r="F73" s="114">
        <v>58</v>
      </c>
      <c r="G73" s="114">
        <v>158</v>
      </c>
      <c r="H73" s="114">
        <v>35</v>
      </c>
      <c r="I73" s="140">
        <v>89</v>
      </c>
      <c r="J73" s="115">
        <v>42</v>
      </c>
      <c r="K73" s="116">
        <v>47.19101123595506</v>
      </c>
    </row>
    <row r="74" spans="1:11" ht="14.1" customHeight="1" x14ac:dyDescent="0.2">
      <c r="A74" s="306" t="s">
        <v>311</v>
      </c>
      <c r="B74" s="307" t="s">
        <v>312</v>
      </c>
      <c r="C74" s="308"/>
      <c r="D74" s="113">
        <v>0.13555383423702555</v>
      </c>
      <c r="E74" s="115">
        <v>14</v>
      </c>
      <c r="F74" s="114">
        <v>13</v>
      </c>
      <c r="G74" s="114">
        <v>22</v>
      </c>
      <c r="H74" s="114">
        <v>17</v>
      </c>
      <c r="I74" s="140">
        <v>20</v>
      </c>
      <c r="J74" s="115">
        <v>-6</v>
      </c>
      <c r="K74" s="116">
        <v>-30</v>
      </c>
    </row>
    <row r="75" spans="1:11" ht="14.1" customHeight="1" x14ac:dyDescent="0.2">
      <c r="A75" s="306" t="s">
        <v>313</v>
      </c>
      <c r="B75" s="307" t="s">
        <v>314</v>
      </c>
      <c r="C75" s="308"/>
      <c r="D75" s="113">
        <v>0.60999225406661506</v>
      </c>
      <c r="E75" s="115">
        <v>63</v>
      </c>
      <c r="F75" s="114">
        <v>105</v>
      </c>
      <c r="G75" s="114">
        <v>65</v>
      </c>
      <c r="H75" s="114">
        <v>92</v>
      </c>
      <c r="I75" s="140">
        <v>52</v>
      </c>
      <c r="J75" s="115">
        <v>11</v>
      </c>
      <c r="K75" s="116">
        <v>21.153846153846153</v>
      </c>
    </row>
    <row r="76" spans="1:11" ht="14.1" customHeight="1" x14ac:dyDescent="0.2">
      <c r="A76" s="306">
        <v>91</v>
      </c>
      <c r="B76" s="307" t="s">
        <v>315</v>
      </c>
      <c r="C76" s="308"/>
      <c r="D76" s="113">
        <v>9.6824167312161119E-2</v>
      </c>
      <c r="E76" s="115">
        <v>10</v>
      </c>
      <c r="F76" s="114">
        <v>21</v>
      </c>
      <c r="G76" s="114">
        <v>31</v>
      </c>
      <c r="H76" s="114">
        <v>16</v>
      </c>
      <c r="I76" s="140">
        <v>15</v>
      </c>
      <c r="J76" s="115">
        <v>-5</v>
      </c>
      <c r="K76" s="116">
        <v>-33.333333333333336</v>
      </c>
    </row>
    <row r="77" spans="1:11" ht="14.1" customHeight="1" x14ac:dyDescent="0.2">
      <c r="A77" s="306">
        <v>92</v>
      </c>
      <c r="B77" s="307" t="s">
        <v>316</v>
      </c>
      <c r="C77" s="308"/>
      <c r="D77" s="113">
        <v>1.3361735089078235</v>
      </c>
      <c r="E77" s="115">
        <v>138</v>
      </c>
      <c r="F77" s="114">
        <v>124</v>
      </c>
      <c r="G77" s="114">
        <v>117</v>
      </c>
      <c r="H77" s="114">
        <v>106</v>
      </c>
      <c r="I77" s="140">
        <v>143</v>
      </c>
      <c r="J77" s="115">
        <v>-5</v>
      </c>
      <c r="K77" s="116">
        <v>-3.4965034965034967</v>
      </c>
    </row>
    <row r="78" spans="1:11" ht="14.1" customHeight="1" x14ac:dyDescent="0.2">
      <c r="A78" s="306">
        <v>93</v>
      </c>
      <c r="B78" s="307" t="s">
        <v>317</v>
      </c>
      <c r="C78" s="308"/>
      <c r="D78" s="113">
        <v>8.7141750580945004E-2</v>
      </c>
      <c r="E78" s="115">
        <v>9</v>
      </c>
      <c r="F78" s="114" t="s">
        <v>514</v>
      </c>
      <c r="G78" s="114">
        <v>9</v>
      </c>
      <c r="H78" s="114">
        <v>15</v>
      </c>
      <c r="I78" s="140">
        <v>11</v>
      </c>
      <c r="J78" s="115">
        <v>-2</v>
      </c>
      <c r="K78" s="116">
        <v>-18.181818181818183</v>
      </c>
    </row>
    <row r="79" spans="1:11" ht="14.1" customHeight="1" x14ac:dyDescent="0.2">
      <c r="A79" s="306">
        <v>94</v>
      </c>
      <c r="B79" s="307" t="s">
        <v>318</v>
      </c>
      <c r="C79" s="308"/>
      <c r="D79" s="113">
        <v>0.26142525174283499</v>
      </c>
      <c r="E79" s="115">
        <v>27</v>
      </c>
      <c r="F79" s="114">
        <v>14</v>
      </c>
      <c r="G79" s="114">
        <v>24</v>
      </c>
      <c r="H79" s="114">
        <v>14</v>
      </c>
      <c r="I79" s="140">
        <v>24</v>
      </c>
      <c r="J79" s="115">
        <v>3</v>
      </c>
      <c r="K79" s="116">
        <v>12.5</v>
      </c>
    </row>
    <row r="80" spans="1:11" ht="14.1" customHeight="1" x14ac:dyDescent="0.2">
      <c r="A80" s="306" t="s">
        <v>319</v>
      </c>
      <c r="B80" s="307" t="s">
        <v>320</v>
      </c>
      <c r="C80" s="308"/>
      <c r="D80" s="113" t="s">
        <v>514</v>
      </c>
      <c r="E80" s="115" t="s">
        <v>514</v>
      </c>
      <c r="F80" s="114" t="s">
        <v>514</v>
      </c>
      <c r="G80" s="114">
        <v>0</v>
      </c>
      <c r="H80" s="114">
        <v>0</v>
      </c>
      <c r="I80" s="140" t="s">
        <v>514</v>
      </c>
      <c r="J80" s="115" t="s">
        <v>514</v>
      </c>
      <c r="K80" s="116" t="s">
        <v>514</v>
      </c>
    </row>
    <row r="81" spans="1:11" ht="14.1" customHeight="1" x14ac:dyDescent="0.2">
      <c r="A81" s="310" t="s">
        <v>321</v>
      </c>
      <c r="B81" s="311" t="s">
        <v>334</v>
      </c>
      <c r="C81" s="312"/>
      <c r="D81" s="125">
        <v>0.29047250193648333</v>
      </c>
      <c r="E81" s="143">
        <v>30</v>
      </c>
      <c r="F81" s="144">
        <v>40</v>
      </c>
      <c r="G81" s="144">
        <v>95</v>
      </c>
      <c r="H81" s="144">
        <v>29</v>
      </c>
      <c r="I81" s="145">
        <v>33</v>
      </c>
      <c r="J81" s="143">
        <v>-3</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11580</v>
      </c>
      <c r="E11" s="114">
        <v>10401</v>
      </c>
      <c r="F11" s="114">
        <v>10253</v>
      </c>
      <c r="G11" s="114">
        <v>9219</v>
      </c>
      <c r="H11" s="140">
        <v>11367</v>
      </c>
      <c r="I11" s="115">
        <v>213</v>
      </c>
      <c r="J11" s="116">
        <v>1.8738453417788334</v>
      </c>
    </row>
    <row r="12" spans="1:15" s="110" customFormat="1" ht="24.95" customHeight="1" x14ac:dyDescent="0.2">
      <c r="A12" s="193" t="s">
        <v>132</v>
      </c>
      <c r="B12" s="194" t="s">
        <v>133</v>
      </c>
      <c r="C12" s="113">
        <v>2.4006908462867012</v>
      </c>
      <c r="D12" s="115">
        <v>278</v>
      </c>
      <c r="E12" s="114">
        <v>388</v>
      </c>
      <c r="F12" s="114">
        <v>232</v>
      </c>
      <c r="G12" s="114">
        <v>256</v>
      </c>
      <c r="H12" s="140">
        <v>265</v>
      </c>
      <c r="I12" s="115">
        <v>13</v>
      </c>
      <c r="J12" s="116">
        <v>4.9056603773584904</v>
      </c>
    </row>
    <row r="13" spans="1:15" s="110" customFormat="1" ht="24.95" customHeight="1" x14ac:dyDescent="0.2">
      <c r="A13" s="193" t="s">
        <v>134</v>
      </c>
      <c r="B13" s="199" t="s">
        <v>214</v>
      </c>
      <c r="C13" s="113">
        <v>1.2003454231433506</v>
      </c>
      <c r="D13" s="115">
        <v>139</v>
      </c>
      <c r="E13" s="114">
        <v>133</v>
      </c>
      <c r="F13" s="114">
        <v>139</v>
      </c>
      <c r="G13" s="114">
        <v>130</v>
      </c>
      <c r="H13" s="140">
        <v>286</v>
      </c>
      <c r="I13" s="115">
        <v>-147</v>
      </c>
      <c r="J13" s="116">
        <v>-51.3986013986014</v>
      </c>
    </row>
    <row r="14" spans="1:15" s="287" customFormat="1" ht="24.95" customHeight="1" x14ac:dyDescent="0.2">
      <c r="A14" s="193" t="s">
        <v>215</v>
      </c>
      <c r="B14" s="199" t="s">
        <v>137</v>
      </c>
      <c r="C14" s="113">
        <v>6.3644214162348876</v>
      </c>
      <c r="D14" s="115">
        <v>737</v>
      </c>
      <c r="E14" s="114">
        <v>660</v>
      </c>
      <c r="F14" s="114">
        <v>905</v>
      </c>
      <c r="G14" s="114">
        <v>773</v>
      </c>
      <c r="H14" s="140">
        <v>859</v>
      </c>
      <c r="I14" s="115">
        <v>-122</v>
      </c>
      <c r="J14" s="116">
        <v>-14.202561117578579</v>
      </c>
      <c r="K14" s="110"/>
      <c r="L14" s="110"/>
      <c r="M14" s="110"/>
      <c r="N14" s="110"/>
      <c r="O14" s="110"/>
    </row>
    <row r="15" spans="1:15" s="110" customFormat="1" ht="24.95" customHeight="1" x14ac:dyDescent="0.2">
      <c r="A15" s="193" t="s">
        <v>216</v>
      </c>
      <c r="B15" s="199" t="s">
        <v>217</v>
      </c>
      <c r="C15" s="113">
        <v>0.9671848013816926</v>
      </c>
      <c r="D15" s="115">
        <v>112</v>
      </c>
      <c r="E15" s="114">
        <v>149</v>
      </c>
      <c r="F15" s="114">
        <v>184</v>
      </c>
      <c r="G15" s="114">
        <v>208</v>
      </c>
      <c r="H15" s="140">
        <v>150</v>
      </c>
      <c r="I15" s="115">
        <v>-38</v>
      </c>
      <c r="J15" s="116">
        <v>-25.333333333333332</v>
      </c>
    </row>
    <row r="16" spans="1:15" s="287" customFormat="1" ht="24.95" customHeight="1" x14ac:dyDescent="0.2">
      <c r="A16" s="193" t="s">
        <v>218</v>
      </c>
      <c r="B16" s="199" t="s">
        <v>141</v>
      </c>
      <c r="C16" s="113">
        <v>3.7823834196891193</v>
      </c>
      <c r="D16" s="115">
        <v>438</v>
      </c>
      <c r="E16" s="114">
        <v>268</v>
      </c>
      <c r="F16" s="114">
        <v>554</v>
      </c>
      <c r="G16" s="114">
        <v>401</v>
      </c>
      <c r="H16" s="140">
        <v>472</v>
      </c>
      <c r="I16" s="115">
        <v>-34</v>
      </c>
      <c r="J16" s="116">
        <v>-7.2033898305084749</v>
      </c>
      <c r="K16" s="110"/>
      <c r="L16" s="110"/>
      <c r="M16" s="110"/>
      <c r="N16" s="110"/>
      <c r="O16" s="110"/>
    </row>
    <row r="17" spans="1:15" s="110" customFormat="1" ht="24.95" customHeight="1" x14ac:dyDescent="0.2">
      <c r="A17" s="193" t="s">
        <v>142</v>
      </c>
      <c r="B17" s="199" t="s">
        <v>220</v>
      </c>
      <c r="C17" s="113">
        <v>1.6148531951640759</v>
      </c>
      <c r="D17" s="115">
        <v>187</v>
      </c>
      <c r="E17" s="114">
        <v>243</v>
      </c>
      <c r="F17" s="114">
        <v>167</v>
      </c>
      <c r="G17" s="114">
        <v>164</v>
      </c>
      <c r="H17" s="140">
        <v>237</v>
      </c>
      <c r="I17" s="115">
        <v>-50</v>
      </c>
      <c r="J17" s="116">
        <v>-21.09704641350211</v>
      </c>
    </row>
    <row r="18" spans="1:15" s="287" customFormat="1" ht="24.95" customHeight="1" x14ac:dyDescent="0.2">
      <c r="A18" s="201" t="s">
        <v>144</v>
      </c>
      <c r="B18" s="202" t="s">
        <v>145</v>
      </c>
      <c r="C18" s="113">
        <v>9.7150259067357521</v>
      </c>
      <c r="D18" s="115">
        <v>1125</v>
      </c>
      <c r="E18" s="114">
        <v>1095</v>
      </c>
      <c r="F18" s="114">
        <v>905</v>
      </c>
      <c r="G18" s="114">
        <v>872</v>
      </c>
      <c r="H18" s="140">
        <v>1066</v>
      </c>
      <c r="I18" s="115">
        <v>59</v>
      </c>
      <c r="J18" s="116">
        <v>5.5347091932457788</v>
      </c>
      <c r="K18" s="110"/>
      <c r="L18" s="110"/>
      <c r="M18" s="110"/>
      <c r="N18" s="110"/>
      <c r="O18" s="110"/>
    </row>
    <row r="19" spans="1:15" s="110" customFormat="1" ht="24.95" customHeight="1" x14ac:dyDescent="0.2">
      <c r="A19" s="193" t="s">
        <v>146</v>
      </c>
      <c r="B19" s="199" t="s">
        <v>147</v>
      </c>
      <c r="C19" s="113">
        <v>11.92573402417962</v>
      </c>
      <c r="D19" s="115">
        <v>1381</v>
      </c>
      <c r="E19" s="114">
        <v>1126</v>
      </c>
      <c r="F19" s="114">
        <v>1279</v>
      </c>
      <c r="G19" s="114">
        <v>1232</v>
      </c>
      <c r="H19" s="140">
        <v>1429</v>
      </c>
      <c r="I19" s="115">
        <v>-48</v>
      </c>
      <c r="J19" s="116">
        <v>-3.3589923023093071</v>
      </c>
    </row>
    <row r="20" spans="1:15" s="287" customFormat="1" ht="24.95" customHeight="1" x14ac:dyDescent="0.2">
      <c r="A20" s="193" t="s">
        <v>148</v>
      </c>
      <c r="B20" s="199" t="s">
        <v>149</v>
      </c>
      <c r="C20" s="113">
        <v>8.2124352331606225</v>
      </c>
      <c r="D20" s="115">
        <v>951</v>
      </c>
      <c r="E20" s="114">
        <v>695</v>
      </c>
      <c r="F20" s="114">
        <v>732</v>
      </c>
      <c r="G20" s="114">
        <v>694</v>
      </c>
      <c r="H20" s="140">
        <v>1003</v>
      </c>
      <c r="I20" s="115">
        <v>-52</v>
      </c>
      <c r="J20" s="116">
        <v>-5.1844466600199404</v>
      </c>
      <c r="K20" s="110"/>
      <c r="L20" s="110"/>
      <c r="M20" s="110"/>
      <c r="N20" s="110"/>
      <c r="O20" s="110"/>
    </row>
    <row r="21" spans="1:15" s="110" customFormat="1" ht="24.95" customHeight="1" x14ac:dyDescent="0.2">
      <c r="A21" s="201" t="s">
        <v>150</v>
      </c>
      <c r="B21" s="202" t="s">
        <v>151</v>
      </c>
      <c r="C21" s="113">
        <v>6.3644214162348876</v>
      </c>
      <c r="D21" s="115">
        <v>737</v>
      </c>
      <c r="E21" s="114">
        <v>640</v>
      </c>
      <c r="F21" s="114">
        <v>615</v>
      </c>
      <c r="G21" s="114">
        <v>558</v>
      </c>
      <c r="H21" s="140">
        <v>709</v>
      </c>
      <c r="I21" s="115">
        <v>28</v>
      </c>
      <c r="J21" s="116">
        <v>3.9492242595204514</v>
      </c>
    </row>
    <row r="22" spans="1:15" s="110" customFormat="1" ht="24.95" customHeight="1" x14ac:dyDescent="0.2">
      <c r="A22" s="201" t="s">
        <v>152</v>
      </c>
      <c r="B22" s="199" t="s">
        <v>153</v>
      </c>
      <c r="C22" s="113">
        <v>1.157167530224525</v>
      </c>
      <c r="D22" s="115">
        <v>134</v>
      </c>
      <c r="E22" s="114">
        <v>74</v>
      </c>
      <c r="F22" s="114">
        <v>80</v>
      </c>
      <c r="G22" s="114">
        <v>53</v>
      </c>
      <c r="H22" s="140">
        <v>59</v>
      </c>
      <c r="I22" s="115">
        <v>75</v>
      </c>
      <c r="J22" s="116">
        <v>127.11864406779661</v>
      </c>
    </row>
    <row r="23" spans="1:15" s="110" customFormat="1" ht="24.95" customHeight="1" x14ac:dyDescent="0.2">
      <c r="A23" s="193" t="s">
        <v>154</v>
      </c>
      <c r="B23" s="199" t="s">
        <v>155</v>
      </c>
      <c r="C23" s="113">
        <v>0.44905008635578586</v>
      </c>
      <c r="D23" s="115">
        <v>52</v>
      </c>
      <c r="E23" s="114">
        <v>39</v>
      </c>
      <c r="F23" s="114">
        <v>49</v>
      </c>
      <c r="G23" s="114">
        <v>59</v>
      </c>
      <c r="H23" s="140">
        <v>68</v>
      </c>
      <c r="I23" s="115">
        <v>-16</v>
      </c>
      <c r="J23" s="116">
        <v>-23.529411764705884</v>
      </c>
    </row>
    <row r="24" spans="1:15" s="110" customFormat="1" ht="24.95" customHeight="1" x14ac:dyDescent="0.2">
      <c r="A24" s="193" t="s">
        <v>156</v>
      </c>
      <c r="B24" s="199" t="s">
        <v>221</v>
      </c>
      <c r="C24" s="113">
        <v>4.2487046632124352</v>
      </c>
      <c r="D24" s="115">
        <v>492</v>
      </c>
      <c r="E24" s="114">
        <v>340</v>
      </c>
      <c r="F24" s="114">
        <v>386</v>
      </c>
      <c r="G24" s="114">
        <v>353</v>
      </c>
      <c r="H24" s="140">
        <v>449</v>
      </c>
      <c r="I24" s="115">
        <v>43</v>
      </c>
      <c r="J24" s="116">
        <v>9.5768374164810695</v>
      </c>
    </row>
    <row r="25" spans="1:15" s="110" customFormat="1" ht="24.95" customHeight="1" x14ac:dyDescent="0.2">
      <c r="A25" s="193" t="s">
        <v>222</v>
      </c>
      <c r="B25" s="204" t="s">
        <v>159</v>
      </c>
      <c r="C25" s="113">
        <v>8.5319516407599316</v>
      </c>
      <c r="D25" s="115">
        <v>988</v>
      </c>
      <c r="E25" s="114">
        <v>785</v>
      </c>
      <c r="F25" s="114">
        <v>873</v>
      </c>
      <c r="G25" s="114">
        <v>796</v>
      </c>
      <c r="H25" s="140">
        <v>1038</v>
      </c>
      <c r="I25" s="115">
        <v>-50</v>
      </c>
      <c r="J25" s="116">
        <v>-4.8169556840077075</v>
      </c>
    </row>
    <row r="26" spans="1:15" s="110" customFormat="1" ht="24.95" customHeight="1" x14ac:dyDescent="0.2">
      <c r="A26" s="201">
        <v>782.78300000000002</v>
      </c>
      <c r="B26" s="203" t="s">
        <v>160</v>
      </c>
      <c r="C26" s="113">
        <v>14.015544041450777</v>
      </c>
      <c r="D26" s="115">
        <v>1623</v>
      </c>
      <c r="E26" s="114">
        <v>1389</v>
      </c>
      <c r="F26" s="114">
        <v>1376</v>
      </c>
      <c r="G26" s="114">
        <v>1131</v>
      </c>
      <c r="H26" s="140">
        <v>1223</v>
      </c>
      <c r="I26" s="115">
        <v>400</v>
      </c>
      <c r="J26" s="116">
        <v>32.706459525756337</v>
      </c>
    </row>
    <row r="27" spans="1:15" s="110" customFormat="1" ht="24.95" customHeight="1" x14ac:dyDescent="0.2">
      <c r="A27" s="193" t="s">
        <v>161</v>
      </c>
      <c r="B27" s="199" t="s">
        <v>162</v>
      </c>
      <c r="C27" s="113">
        <v>4.4300518134715023</v>
      </c>
      <c r="D27" s="115">
        <v>513</v>
      </c>
      <c r="E27" s="114">
        <v>267</v>
      </c>
      <c r="F27" s="114">
        <v>367</v>
      </c>
      <c r="G27" s="114">
        <v>342</v>
      </c>
      <c r="H27" s="140">
        <v>401</v>
      </c>
      <c r="I27" s="115">
        <v>112</v>
      </c>
      <c r="J27" s="116">
        <v>27.930174563591024</v>
      </c>
    </row>
    <row r="28" spans="1:15" s="110" customFormat="1" ht="24.95" customHeight="1" x14ac:dyDescent="0.2">
      <c r="A28" s="193" t="s">
        <v>163</v>
      </c>
      <c r="B28" s="199" t="s">
        <v>164</v>
      </c>
      <c r="C28" s="113">
        <v>3.3074265975820381</v>
      </c>
      <c r="D28" s="115">
        <v>383</v>
      </c>
      <c r="E28" s="114">
        <v>243</v>
      </c>
      <c r="F28" s="114">
        <v>411</v>
      </c>
      <c r="G28" s="114">
        <v>235</v>
      </c>
      <c r="H28" s="140">
        <v>361</v>
      </c>
      <c r="I28" s="115">
        <v>22</v>
      </c>
      <c r="J28" s="116">
        <v>6.094182825484765</v>
      </c>
    </row>
    <row r="29" spans="1:15" s="110" customFormat="1" ht="24.95" customHeight="1" x14ac:dyDescent="0.2">
      <c r="A29" s="193">
        <v>86</v>
      </c>
      <c r="B29" s="199" t="s">
        <v>165</v>
      </c>
      <c r="C29" s="113">
        <v>5.328151986183074</v>
      </c>
      <c r="D29" s="115">
        <v>617</v>
      </c>
      <c r="E29" s="114">
        <v>1152</v>
      </c>
      <c r="F29" s="114">
        <v>477</v>
      </c>
      <c r="G29" s="114">
        <v>509</v>
      </c>
      <c r="H29" s="140">
        <v>635</v>
      </c>
      <c r="I29" s="115">
        <v>-18</v>
      </c>
      <c r="J29" s="116">
        <v>-2.8346456692913384</v>
      </c>
    </row>
    <row r="30" spans="1:15" s="110" customFormat="1" ht="24.95" customHeight="1" x14ac:dyDescent="0.2">
      <c r="A30" s="193">
        <v>87.88</v>
      </c>
      <c r="B30" s="204" t="s">
        <v>166</v>
      </c>
      <c r="C30" s="113">
        <v>8.661485319516407</v>
      </c>
      <c r="D30" s="115">
        <v>1003</v>
      </c>
      <c r="E30" s="114">
        <v>1016</v>
      </c>
      <c r="F30" s="114">
        <v>1097</v>
      </c>
      <c r="G30" s="114">
        <v>889</v>
      </c>
      <c r="H30" s="140">
        <v>1045</v>
      </c>
      <c r="I30" s="115">
        <v>-42</v>
      </c>
      <c r="J30" s="116">
        <v>-4.0191387559808609</v>
      </c>
    </row>
    <row r="31" spans="1:15" s="110" customFormat="1" ht="24.95" customHeight="1" x14ac:dyDescent="0.2">
      <c r="A31" s="193" t="s">
        <v>167</v>
      </c>
      <c r="B31" s="199" t="s">
        <v>168</v>
      </c>
      <c r="C31" s="113">
        <v>3.6873920552677029</v>
      </c>
      <c r="D31" s="115">
        <v>427</v>
      </c>
      <c r="E31" s="114">
        <v>359</v>
      </c>
      <c r="F31" s="114">
        <v>330</v>
      </c>
      <c r="G31" s="114">
        <v>337</v>
      </c>
      <c r="H31" s="140">
        <v>471</v>
      </c>
      <c r="I31" s="115">
        <v>-44</v>
      </c>
      <c r="J31" s="116">
        <v>-9.3418259023354562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2.4006908462867012</v>
      </c>
      <c r="D34" s="115">
        <v>278</v>
      </c>
      <c r="E34" s="114">
        <v>388</v>
      </c>
      <c r="F34" s="114">
        <v>232</v>
      </c>
      <c r="G34" s="114">
        <v>256</v>
      </c>
      <c r="H34" s="140">
        <v>265</v>
      </c>
      <c r="I34" s="115">
        <v>13</v>
      </c>
      <c r="J34" s="116">
        <v>4.9056603773584904</v>
      </c>
    </row>
    <row r="35" spans="1:10" s="110" customFormat="1" ht="24.95" customHeight="1" x14ac:dyDescent="0.2">
      <c r="A35" s="292" t="s">
        <v>171</v>
      </c>
      <c r="B35" s="293" t="s">
        <v>172</v>
      </c>
      <c r="C35" s="113">
        <v>17.279792746113991</v>
      </c>
      <c r="D35" s="115">
        <v>2001</v>
      </c>
      <c r="E35" s="114">
        <v>1888</v>
      </c>
      <c r="F35" s="114">
        <v>1949</v>
      </c>
      <c r="G35" s="114">
        <v>1775</v>
      </c>
      <c r="H35" s="140">
        <v>2211</v>
      </c>
      <c r="I35" s="115">
        <v>-210</v>
      </c>
      <c r="J35" s="116">
        <v>-9.4979647218453191</v>
      </c>
    </row>
    <row r="36" spans="1:10" s="110" customFormat="1" ht="24.95" customHeight="1" x14ac:dyDescent="0.2">
      <c r="A36" s="294" t="s">
        <v>173</v>
      </c>
      <c r="B36" s="295" t="s">
        <v>174</v>
      </c>
      <c r="C36" s="125">
        <v>80.319516407599309</v>
      </c>
      <c r="D36" s="143">
        <v>9301</v>
      </c>
      <c r="E36" s="144">
        <v>8125</v>
      </c>
      <c r="F36" s="144">
        <v>8072</v>
      </c>
      <c r="G36" s="144">
        <v>7188</v>
      </c>
      <c r="H36" s="145">
        <v>8891</v>
      </c>
      <c r="I36" s="143">
        <v>410</v>
      </c>
      <c r="J36" s="146">
        <v>4.6114047913620517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11580</v>
      </c>
      <c r="F11" s="264">
        <v>10401</v>
      </c>
      <c r="G11" s="264">
        <v>10253</v>
      </c>
      <c r="H11" s="264">
        <v>9219</v>
      </c>
      <c r="I11" s="265">
        <v>11367</v>
      </c>
      <c r="J11" s="263">
        <v>213</v>
      </c>
      <c r="K11" s="266">
        <v>1.8738453417788334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25.120898100172713</v>
      </c>
      <c r="E13" s="115">
        <v>2909</v>
      </c>
      <c r="F13" s="114">
        <v>3072</v>
      </c>
      <c r="G13" s="114">
        <v>2990</v>
      </c>
      <c r="H13" s="114">
        <v>2415</v>
      </c>
      <c r="I13" s="140">
        <v>2619</v>
      </c>
      <c r="J13" s="115">
        <v>290</v>
      </c>
      <c r="K13" s="116">
        <v>11.072928598701795</v>
      </c>
    </row>
    <row r="14" spans="1:17" ht="15.95" customHeight="1" x14ac:dyDescent="0.2">
      <c r="A14" s="306" t="s">
        <v>230</v>
      </c>
      <c r="B14" s="307"/>
      <c r="C14" s="308"/>
      <c r="D14" s="113">
        <v>58.8860103626943</v>
      </c>
      <c r="E14" s="115">
        <v>6819</v>
      </c>
      <c r="F14" s="114">
        <v>5822</v>
      </c>
      <c r="G14" s="114">
        <v>5709</v>
      </c>
      <c r="H14" s="114">
        <v>5495</v>
      </c>
      <c r="I14" s="140">
        <v>6978</v>
      </c>
      <c r="J14" s="115">
        <v>-159</v>
      </c>
      <c r="K14" s="116">
        <v>-2.2785898538263112</v>
      </c>
    </row>
    <row r="15" spans="1:17" ht="15.95" customHeight="1" x14ac:dyDescent="0.2">
      <c r="A15" s="306" t="s">
        <v>231</v>
      </c>
      <c r="B15" s="307"/>
      <c r="C15" s="308"/>
      <c r="D15" s="113">
        <v>7.4784110535405874</v>
      </c>
      <c r="E15" s="115">
        <v>866</v>
      </c>
      <c r="F15" s="114">
        <v>719</v>
      </c>
      <c r="G15" s="114">
        <v>699</v>
      </c>
      <c r="H15" s="114">
        <v>630</v>
      </c>
      <c r="I15" s="140">
        <v>875</v>
      </c>
      <c r="J15" s="115">
        <v>-9</v>
      </c>
      <c r="K15" s="116">
        <v>-1.0285714285714285</v>
      </c>
    </row>
    <row r="16" spans="1:17" ht="15.95" customHeight="1" x14ac:dyDescent="0.2">
      <c r="A16" s="306" t="s">
        <v>232</v>
      </c>
      <c r="B16" s="307"/>
      <c r="C16" s="308"/>
      <c r="D16" s="113">
        <v>8.2037996545768568</v>
      </c>
      <c r="E16" s="115">
        <v>950</v>
      </c>
      <c r="F16" s="114">
        <v>753</v>
      </c>
      <c r="G16" s="114">
        <v>791</v>
      </c>
      <c r="H16" s="114">
        <v>624</v>
      </c>
      <c r="I16" s="140">
        <v>855</v>
      </c>
      <c r="J16" s="115">
        <v>95</v>
      </c>
      <c r="K16" s="116">
        <v>11.111111111111111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1.9602763385146804</v>
      </c>
      <c r="E18" s="115">
        <v>227</v>
      </c>
      <c r="F18" s="114">
        <v>269</v>
      </c>
      <c r="G18" s="114">
        <v>202</v>
      </c>
      <c r="H18" s="114">
        <v>250</v>
      </c>
      <c r="I18" s="140">
        <v>211</v>
      </c>
      <c r="J18" s="115">
        <v>16</v>
      </c>
      <c r="K18" s="116">
        <v>7.5829383886255926</v>
      </c>
    </row>
    <row r="19" spans="1:11" ht="14.1" customHeight="1" x14ac:dyDescent="0.2">
      <c r="A19" s="306" t="s">
        <v>235</v>
      </c>
      <c r="B19" s="307" t="s">
        <v>236</v>
      </c>
      <c r="C19" s="308"/>
      <c r="D19" s="113">
        <v>0.76856649395509502</v>
      </c>
      <c r="E19" s="115">
        <v>89</v>
      </c>
      <c r="F19" s="114">
        <v>171</v>
      </c>
      <c r="G19" s="114">
        <v>127</v>
      </c>
      <c r="H19" s="114">
        <v>147</v>
      </c>
      <c r="I19" s="140">
        <v>118</v>
      </c>
      <c r="J19" s="115">
        <v>-29</v>
      </c>
      <c r="K19" s="116">
        <v>-24.576271186440678</v>
      </c>
    </row>
    <row r="20" spans="1:11" ht="14.1" customHeight="1" x14ac:dyDescent="0.2">
      <c r="A20" s="306">
        <v>12</v>
      </c>
      <c r="B20" s="307" t="s">
        <v>237</v>
      </c>
      <c r="C20" s="308"/>
      <c r="D20" s="113">
        <v>1.4421416234887738</v>
      </c>
      <c r="E20" s="115">
        <v>167</v>
      </c>
      <c r="F20" s="114">
        <v>261</v>
      </c>
      <c r="G20" s="114">
        <v>200</v>
      </c>
      <c r="H20" s="114">
        <v>137</v>
      </c>
      <c r="I20" s="140">
        <v>156</v>
      </c>
      <c r="J20" s="115">
        <v>11</v>
      </c>
      <c r="K20" s="116">
        <v>7.0512820512820511</v>
      </c>
    </row>
    <row r="21" spans="1:11" ht="14.1" customHeight="1" x14ac:dyDescent="0.2">
      <c r="A21" s="306">
        <v>21</v>
      </c>
      <c r="B21" s="307" t="s">
        <v>238</v>
      </c>
      <c r="C21" s="308"/>
      <c r="D21" s="113">
        <v>0.75993091537132984</v>
      </c>
      <c r="E21" s="115">
        <v>88</v>
      </c>
      <c r="F21" s="114">
        <v>73</v>
      </c>
      <c r="G21" s="114">
        <v>48</v>
      </c>
      <c r="H21" s="114">
        <v>67</v>
      </c>
      <c r="I21" s="140">
        <v>63</v>
      </c>
      <c r="J21" s="115">
        <v>25</v>
      </c>
      <c r="K21" s="116">
        <v>39.682539682539684</v>
      </c>
    </row>
    <row r="22" spans="1:11" ht="14.1" customHeight="1" x14ac:dyDescent="0.2">
      <c r="A22" s="306">
        <v>22</v>
      </c>
      <c r="B22" s="307" t="s">
        <v>239</v>
      </c>
      <c r="C22" s="308"/>
      <c r="D22" s="113">
        <v>1.157167530224525</v>
      </c>
      <c r="E22" s="115">
        <v>134</v>
      </c>
      <c r="F22" s="114">
        <v>108</v>
      </c>
      <c r="G22" s="114">
        <v>137</v>
      </c>
      <c r="H22" s="114">
        <v>123</v>
      </c>
      <c r="I22" s="140">
        <v>153</v>
      </c>
      <c r="J22" s="115">
        <v>-19</v>
      </c>
      <c r="K22" s="116">
        <v>-12.418300653594772</v>
      </c>
    </row>
    <row r="23" spans="1:11" ht="14.1" customHeight="1" x14ac:dyDescent="0.2">
      <c r="A23" s="306">
        <v>23</v>
      </c>
      <c r="B23" s="307" t="s">
        <v>240</v>
      </c>
      <c r="C23" s="308"/>
      <c r="D23" s="113">
        <v>0.56131260794473226</v>
      </c>
      <c r="E23" s="115">
        <v>65</v>
      </c>
      <c r="F23" s="114">
        <v>51</v>
      </c>
      <c r="G23" s="114">
        <v>75</v>
      </c>
      <c r="H23" s="114">
        <v>49</v>
      </c>
      <c r="I23" s="140">
        <v>73</v>
      </c>
      <c r="J23" s="115">
        <v>-8</v>
      </c>
      <c r="K23" s="116">
        <v>-10.95890410958904</v>
      </c>
    </row>
    <row r="24" spans="1:11" ht="14.1" customHeight="1" x14ac:dyDescent="0.2">
      <c r="A24" s="306">
        <v>24</v>
      </c>
      <c r="B24" s="307" t="s">
        <v>241</v>
      </c>
      <c r="C24" s="308"/>
      <c r="D24" s="113">
        <v>2.1329879101899829</v>
      </c>
      <c r="E24" s="115">
        <v>247</v>
      </c>
      <c r="F24" s="114">
        <v>196</v>
      </c>
      <c r="G24" s="114">
        <v>292</v>
      </c>
      <c r="H24" s="114">
        <v>221</v>
      </c>
      <c r="I24" s="140">
        <v>262</v>
      </c>
      <c r="J24" s="115">
        <v>-15</v>
      </c>
      <c r="K24" s="116">
        <v>-5.7251908396946565</v>
      </c>
    </row>
    <row r="25" spans="1:11" ht="14.1" customHeight="1" x14ac:dyDescent="0.2">
      <c r="A25" s="306">
        <v>25</v>
      </c>
      <c r="B25" s="307" t="s">
        <v>242</v>
      </c>
      <c r="C25" s="308"/>
      <c r="D25" s="113">
        <v>4.3264248704663215</v>
      </c>
      <c r="E25" s="115">
        <v>501</v>
      </c>
      <c r="F25" s="114">
        <v>299</v>
      </c>
      <c r="G25" s="114">
        <v>456</v>
      </c>
      <c r="H25" s="114">
        <v>443</v>
      </c>
      <c r="I25" s="140">
        <v>480</v>
      </c>
      <c r="J25" s="115">
        <v>21</v>
      </c>
      <c r="K25" s="116">
        <v>4.375</v>
      </c>
    </row>
    <row r="26" spans="1:11" ht="14.1" customHeight="1" x14ac:dyDescent="0.2">
      <c r="A26" s="306">
        <v>26</v>
      </c>
      <c r="B26" s="307" t="s">
        <v>243</v>
      </c>
      <c r="C26" s="308"/>
      <c r="D26" s="113">
        <v>2.31433506044905</v>
      </c>
      <c r="E26" s="115">
        <v>268</v>
      </c>
      <c r="F26" s="114">
        <v>157</v>
      </c>
      <c r="G26" s="114">
        <v>224</v>
      </c>
      <c r="H26" s="114">
        <v>179</v>
      </c>
      <c r="I26" s="140">
        <v>252</v>
      </c>
      <c r="J26" s="115">
        <v>16</v>
      </c>
      <c r="K26" s="116">
        <v>6.3492063492063489</v>
      </c>
    </row>
    <row r="27" spans="1:11" ht="14.1" customHeight="1" x14ac:dyDescent="0.2">
      <c r="A27" s="306">
        <v>27</v>
      </c>
      <c r="B27" s="307" t="s">
        <v>244</v>
      </c>
      <c r="C27" s="308"/>
      <c r="D27" s="113">
        <v>0.89810017271157172</v>
      </c>
      <c r="E27" s="115">
        <v>104</v>
      </c>
      <c r="F27" s="114">
        <v>95</v>
      </c>
      <c r="G27" s="114">
        <v>113</v>
      </c>
      <c r="H27" s="114">
        <v>112</v>
      </c>
      <c r="I27" s="140">
        <v>132</v>
      </c>
      <c r="J27" s="115">
        <v>-28</v>
      </c>
      <c r="K27" s="116">
        <v>-21.212121212121211</v>
      </c>
    </row>
    <row r="28" spans="1:11" ht="14.1" customHeight="1" x14ac:dyDescent="0.2">
      <c r="A28" s="306">
        <v>28</v>
      </c>
      <c r="B28" s="307" t="s">
        <v>245</v>
      </c>
      <c r="C28" s="308"/>
      <c r="D28" s="113">
        <v>0.19861830742659758</v>
      </c>
      <c r="E28" s="115">
        <v>23</v>
      </c>
      <c r="F28" s="114">
        <v>15</v>
      </c>
      <c r="G28" s="114">
        <v>26</v>
      </c>
      <c r="H28" s="114">
        <v>15</v>
      </c>
      <c r="I28" s="140">
        <v>23</v>
      </c>
      <c r="J28" s="115">
        <v>0</v>
      </c>
      <c r="K28" s="116">
        <v>0</v>
      </c>
    </row>
    <row r="29" spans="1:11" ht="14.1" customHeight="1" x14ac:dyDescent="0.2">
      <c r="A29" s="306">
        <v>29</v>
      </c>
      <c r="B29" s="307" t="s">
        <v>246</v>
      </c>
      <c r="C29" s="308"/>
      <c r="D29" s="113">
        <v>3.7392055267702937</v>
      </c>
      <c r="E29" s="115">
        <v>433</v>
      </c>
      <c r="F29" s="114">
        <v>369</v>
      </c>
      <c r="G29" s="114">
        <v>388</v>
      </c>
      <c r="H29" s="114">
        <v>295</v>
      </c>
      <c r="I29" s="140">
        <v>451</v>
      </c>
      <c r="J29" s="115">
        <v>-18</v>
      </c>
      <c r="K29" s="116">
        <v>-3.9911308203991132</v>
      </c>
    </row>
    <row r="30" spans="1:11" ht="14.1" customHeight="1" x14ac:dyDescent="0.2">
      <c r="A30" s="306" t="s">
        <v>247</v>
      </c>
      <c r="B30" s="307" t="s">
        <v>248</v>
      </c>
      <c r="C30" s="308"/>
      <c r="D30" s="113">
        <v>0.89810017271157172</v>
      </c>
      <c r="E30" s="115">
        <v>104</v>
      </c>
      <c r="F30" s="114">
        <v>75</v>
      </c>
      <c r="G30" s="114">
        <v>88</v>
      </c>
      <c r="H30" s="114" t="s">
        <v>514</v>
      </c>
      <c r="I30" s="140">
        <v>132</v>
      </c>
      <c r="J30" s="115">
        <v>-28</v>
      </c>
      <c r="K30" s="116">
        <v>-21.212121212121211</v>
      </c>
    </row>
    <row r="31" spans="1:11" ht="14.1" customHeight="1" x14ac:dyDescent="0.2">
      <c r="A31" s="306" t="s">
        <v>249</v>
      </c>
      <c r="B31" s="307" t="s">
        <v>250</v>
      </c>
      <c r="C31" s="308"/>
      <c r="D31" s="113">
        <v>2.8411053540587221</v>
      </c>
      <c r="E31" s="115">
        <v>329</v>
      </c>
      <c r="F31" s="114">
        <v>294</v>
      </c>
      <c r="G31" s="114">
        <v>295</v>
      </c>
      <c r="H31" s="114">
        <v>234</v>
      </c>
      <c r="I31" s="140">
        <v>319</v>
      </c>
      <c r="J31" s="115">
        <v>10</v>
      </c>
      <c r="K31" s="116">
        <v>3.134796238244514</v>
      </c>
    </row>
    <row r="32" spans="1:11" ht="14.1" customHeight="1" x14ac:dyDescent="0.2">
      <c r="A32" s="306">
        <v>31</v>
      </c>
      <c r="B32" s="307" t="s">
        <v>251</v>
      </c>
      <c r="C32" s="308"/>
      <c r="D32" s="113">
        <v>0.58721934369602768</v>
      </c>
      <c r="E32" s="115">
        <v>68</v>
      </c>
      <c r="F32" s="114">
        <v>50</v>
      </c>
      <c r="G32" s="114">
        <v>44</v>
      </c>
      <c r="H32" s="114">
        <v>44</v>
      </c>
      <c r="I32" s="140">
        <v>64</v>
      </c>
      <c r="J32" s="115">
        <v>4</v>
      </c>
      <c r="K32" s="116">
        <v>6.25</v>
      </c>
    </row>
    <row r="33" spans="1:11" ht="14.1" customHeight="1" x14ac:dyDescent="0.2">
      <c r="A33" s="306">
        <v>32</v>
      </c>
      <c r="B33" s="307" t="s">
        <v>252</v>
      </c>
      <c r="C33" s="308"/>
      <c r="D33" s="113">
        <v>3.7823834196891193</v>
      </c>
      <c r="E33" s="115">
        <v>438</v>
      </c>
      <c r="F33" s="114">
        <v>562</v>
      </c>
      <c r="G33" s="114">
        <v>378</v>
      </c>
      <c r="H33" s="114">
        <v>372</v>
      </c>
      <c r="I33" s="140">
        <v>435</v>
      </c>
      <c r="J33" s="115">
        <v>3</v>
      </c>
      <c r="K33" s="116">
        <v>0.68965517241379315</v>
      </c>
    </row>
    <row r="34" spans="1:11" ht="14.1" customHeight="1" x14ac:dyDescent="0.2">
      <c r="A34" s="306">
        <v>33</v>
      </c>
      <c r="B34" s="307" t="s">
        <v>253</v>
      </c>
      <c r="C34" s="308"/>
      <c r="D34" s="113">
        <v>1.9775474956822108</v>
      </c>
      <c r="E34" s="115">
        <v>229</v>
      </c>
      <c r="F34" s="114">
        <v>222</v>
      </c>
      <c r="G34" s="114">
        <v>164</v>
      </c>
      <c r="H34" s="114">
        <v>148</v>
      </c>
      <c r="I34" s="140">
        <v>196</v>
      </c>
      <c r="J34" s="115">
        <v>33</v>
      </c>
      <c r="K34" s="116">
        <v>16.836734693877553</v>
      </c>
    </row>
    <row r="35" spans="1:11" ht="14.1" customHeight="1" x14ac:dyDescent="0.2">
      <c r="A35" s="306">
        <v>34</v>
      </c>
      <c r="B35" s="307" t="s">
        <v>254</v>
      </c>
      <c r="C35" s="308"/>
      <c r="D35" s="113">
        <v>2.5647668393782381</v>
      </c>
      <c r="E35" s="115">
        <v>297</v>
      </c>
      <c r="F35" s="114">
        <v>237</v>
      </c>
      <c r="G35" s="114">
        <v>218</v>
      </c>
      <c r="H35" s="114">
        <v>242</v>
      </c>
      <c r="I35" s="140">
        <v>333</v>
      </c>
      <c r="J35" s="115">
        <v>-36</v>
      </c>
      <c r="K35" s="116">
        <v>-10.810810810810811</v>
      </c>
    </row>
    <row r="36" spans="1:11" ht="14.1" customHeight="1" x14ac:dyDescent="0.2">
      <c r="A36" s="306">
        <v>41</v>
      </c>
      <c r="B36" s="307" t="s">
        <v>255</v>
      </c>
      <c r="C36" s="308"/>
      <c r="D36" s="113">
        <v>0.43177892918825561</v>
      </c>
      <c r="E36" s="115">
        <v>50</v>
      </c>
      <c r="F36" s="114">
        <v>49</v>
      </c>
      <c r="G36" s="114">
        <v>38</v>
      </c>
      <c r="H36" s="114">
        <v>33</v>
      </c>
      <c r="I36" s="140">
        <v>69</v>
      </c>
      <c r="J36" s="115">
        <v>-19</v>
      </c>
      <c r="K36" s="116">
        <v>-27.536231884057973</v>
      </c>
    </row>
    <row r="37" spans="1:11" ht="14.1" customHeight="1" x14ac:dyDescent="0.2">
      <c r="A37" s="306">
        <v>42</v>
      </c>
      <c r="B37" s="307" t="s">
        <v>256</v>
      </c>
      <c r="C37" s="308"/>
      <c r="D37" s="113">
        <v>0.10362694300518134</v>
      </c>
      <c r="E37" s="115">
        <v>12</v>
      </c>
      <c r="F37" s="114">
        <v>7</v>
      </c>
      <c r="G37" s="114">
        <v>18</v>
      </c>
      <c r="H37" s="114">
        <v>9</v>
      </c>
      <c r="I37" s="140">
        <v>17</v>
      </c>
      <c r="J37" s="115">
        <v>-5</v>
      </c>
      <c r="K37" s="116">
        <v>-29.411764705882351</v>
      </c>
    </row>
    <row r="38" spans="1:11" ht="14.1" customHeight="1" x14ac:dyDescent="0.2">
      <c r="A38" s="306">
        <v>43</v>
      </c>
      <c r="B38" s="307" t="s">
        <v>257</v>
      </c>
      <c r="C38" s="308"/>
      <c r="D38" s="113">
        <v>0.50949913644214162</v>
      </c>
      <c r="E38" s="115">
        <v>59</v>
      </c>
      <c r="F38" s="114">
        <v>37</v>
      </c>
      <c r="G38" s="114">
        <v>38</v>
      </c>
      <c r="H38" s="114">
        <v>37</v>
      </c>
      <c r="I38" s="140">
        <v>58</v>
      </c>
      <c r="J38" s="115">
        <v>1</v>
      </c>
      <c r="K38" s="116">
        <v>1.7241379310344827</v>
      </c>
    </row>
    <row r="39" spans="1:11" ht="14.1" customHeight="1" x14ac:dyDescent="0.2">
      <c r="A39" s="306">
        <v>51</v>
      </c>
      <c r="B39" s="307" t="s">
        <v>258</v>
      </c>
      <c r="C39" s="308"/>
      <c r="D39" s="113">
        <v>15.872193436960277</v>
      </c>
      <c r="E39" s="115">
        <v>1838</v>
      </c>
      <c r="F39" s="114">
        <v>1653</v>
      </c>
      <c r="G39" s="114">
        <v>1564</v>
      </c>
      <c r="H39" s="114">
        <v>1369</v>
      </c>
      <c r="I39" s="140">
        <v>1566</v>
      </c>
      <c r="J39" s="115">
        <v>272</v>
      </c>
      <c r="K39" s="116">
        <v>17.369093231162196</v>
      </c>
    </row>
    <row r="40" spans="1:11" ht="14.1" customHeight="1" x14ac:dyDescent="0.2">
      <c r="A40" s="306" t="s">
        <v>259</v>
      </c>
      <c r="B40" s="307" t="s">
        <v>260</v>
      </c>
      <c r="C40" s="308"/>
      <c r="D40" s="113">
        <v>15.259067357512953</v>
      </c>
      <c r="E40" s="115">
        <v>1767</v>
      </c>
      <c r="F40" s="114">
        <v>1598</v>
      </c>
      <c r="G40" s="114">
        <v>1519</v>
      </c>
      <c r="H40" s="114">
        <v>1295</v>
      </c>
      <c r="I40" s="140">
        <v>1464</v>
      </c>
      <c r="J40" s="115">
        <v>303</v>
      </c>
      <c r="K40" s="116">
        <v>20.696721311475411</v>
      </c>
    </row>
    <row r="41" spans="1:11" ht="14.1" customHeight="1" x14ac:dyDescent="0.2">
      <c r="A41" s="306"/>
      <c r="B41" s="307" t="s">
        <v>261</v>
      </c>
      <c r="C41" s="308"/>
      <c r="D41" s="113">
        <v>13.42832469775475</v>
      </c>
      <c r="E41" s="115">
        <v>1555</v>
      </c>
      <c r="F41" s="114">
        <v>1425</v>
      </c>
      <c r="G41" s="114">
        <v>1312</v>
      </c>
      <c r="H41" s="114">
        <v>1085</v>
      </c>
      <c r="I41" s="140">
        <v>1275</v>
      </c>
      <c r="J41" s="115">
        <v>280</v>
      </c>
      <c r="K41" s="116">
        <v>21.96078431372549</v>
      </c>
    </row>
    <row r="42" spans="1:11" ht="14.1" customHeight="1" x14ac:dyDescent="0.2">
      <c r="A42" s="306">
        <v>52</v>
      </c>
      <c r="B42" s="307" t="s">
        <v>262</v>
      </c>
      <c r="C42" s="308"/>
      <c r="D42" s="113">
        <v>5.9930915371329876</v>
      </c>
      <c r="E42" s="115">
        <v>694</v>
      </c>
      <c r="F42" s="114">
        <v>541</v>
      </c>
      <c r="G42" s="114">
        <v>574</v>
      </c>
      <c r="H42" s="114">
        <v>504</v>
      </c>
      <c r="I42" s="140">
        <v>863</v>
      </c>
      <c r="J42" s="115">
        <v>-169</v>
      </c>
      <c r="K42" s="116">
        <v>-19.58285052143685</v>
      </c>
    </row>
    <row r="43" spans="1:11" ht="14.1" customHeight="1" x14ac:dyDescent="0.2">
      <c r="A43" s="306" t="s">
        <v>263</v>
      </c>
      <c r="B43" s="307" t="s">
        <v>264</v>
      </c>
      <c r="C43" s="308"/>
      <c r="D43" s="113">
        <v>5.0777202072538863</v>
      </c>
      <c r="E43" s="115">
        <v>588</v>
      </c>
      <c r="F43" s="114">
        <v>464</v>
      </c>
      <c r="G43" s="114">
        <v>492</v>
      </c>
      <c r="H43" s="114">
        <v>425</v>
      </c>
      <c r="I43" s="140">
        <v>768</v>
      </c>
      <c r="J43" s="115">
        <v>-180</v>
      </c>
      <c r="K43" s="116">
        <v>-23.4375</v>
      </c>
    </row>
    <row r="44" spans="1:11" ht="14.1" customHeight="1" x14ac:dyDescent="0.2">
      <c r="A44" s="306">
        <v>53</v>
      </c>
      <c r="B44" s="307" t="s">
        <v>265</v>
      </c>
      <c r="C44" s="308"/>
      <c r="D44" s="113">
        <v>1.2348877374784111</v>
      </c>
      <c r="E44" s="115">
        <v>143</v>
      </c>
      <c r="F44" s="114">
        <v>156</v>
      </c>
      <c r="G44" s="114">
        <v>132</v>
      </c>
      <c r="H44" s="114">
        <v>118</v>
      </c>
      <c r="I44" s="140">
        <v>130</v>
      </c>
      <c r="J44" s="115">
        <v>13</v>
      </c>
      <c r="K44" s="116">
        <v>10</v>
      </c>
    </row>
    <row r="45" spans="1:11" ht="14.1" customHeight="1" x14ac:dyDescent="0.2">
      <c r="A45" s="306" t="s">
        <v>266</v>
      </c>
      <c r="B45" s="307" t="s">
        <v>267</v>
      </c>
      <c r="C45" s="308"/>
      <c r="D45" s="113">
        <v>1.157167530224525</v>
      </c>
      <c r="E45" s="115">
        <v>134</v>
      </c>
      <c r="F45" s="114">
        <v>148</v>
      </c>
      <c r="G45" s="114">
        <v>125</v>
      </c>
      <c r="H45" s="114">
        <v>112</v>
      </c>
      <c r="I45" s="140">
        <v>124</v>
      </c>
      <c r="J45" s="115">
        <v>10</v>
      </c>
      <c r="K45" s="116">
        <v>8.064516129032258</v>
      </c>
    </row>
    <row r="46" spans="1:11" ht="14.1" customHeight="1" x14ac:dyDescent="0.2">
      <c r="A46" s="306">
        <v>54</v>
      </c>
      <c r="B46" s="307" t="s">
        <v>268</v>
      </c>
      <c r="C46" s="308"/>
      <c r="D46" s="113">
        <v>3.7651122625215891</v>
      </c>
      <c r="E46" s="115">
        <v>436</v>
      </c>
      <c r="F46" s="114">
        <v>339</v>
      </c>
      <c r="G46" s="114">
        <v>395</v>
      </c>
      <c r="H46" s="114">
        <v>342</v>
      </c>
      <c r="I46" s="140">
        <v>413</v>
      </c>
      <c r="J46" s="115">
        <v>23</v>
      </c>
      <c r="K46" s="116">
        <v>5.5690072639225185</v>
      </c>
    </row>
    <row r="47" spans="1:11" ht="14.1" customHeight="1" x14ac:dyDescent="0.2">
      <c r="A47" s="306">
        <v>61</v>
      </c>
      <c r="B47" s="307" t="s">
        <v>269</v>
      </c>
      <c r="C47" s="308"/>
      <c r="D47" s="113">
        <v>1.390328151986183</v>
      </c>
      <c r="E47" s="115">
        <v>161</v>
      </c>
      <c r="F47" s="114">
        <v>127</v>
      </c>
      <c r="G47" s="114">
        <v>140</v>
      </c>
      <c r="H47" s="114">
        <v>135</v>
      </c>
      <c r="I47" s="140">
        <v>179</v>
      </c>
      <c r="J47" s="115">
        <v>-18</v>
      </c>
      <c r="K47" s="116">
        <v>-10.05586592178771</v>
      </c>
    </row>
    <row r="48" spans="1:11" ht="14.1" customHeight="1" x14ac:dyDescent="0.2">
      <c r="A48" s="306">
        <v>62</v>
      </c>
      <c r="B48" s="307" t="s">
        <v>270</v>
      </c>
      <c r="C48" s="308"/>
      <c r="D48" s="113">
        <v>6.5544041450777204</v>
      </c>
      <c r="E48" s="115">
        <v>759</v>
      </c>
      <c r="F48" s="114">
        <v>685</v>
      </c>
      <c r="G48" s="114">
        <v>763</v>
      </c>
      <c r="H48" s="114">
        <v>684</v>
      </c>
      <c r="I48" s="140">
        <v>759</v>
      </c>
      <c r="J48" s="115">
        <v>0</v>
      </c>
      <c r="K48" s="116">
        <v>0</v>
      </c>
    </row>
    <row r="49" spans="1:11" ht="14.1" customHeight="1" x14ac:dyDescent="0.2">
      <c r="A49" s="306">
        <v>63</v>
      </c>
      <c r="B49" s="307" t="s">
        <v>271</v>
      </c>
      <c r="C49" s="308"/>
      <c r="D49" s="113">
        <v>3.911917098445596</v>
      </c>
      <c r="E49" s="115">
        <v>453</v>
      </c>
      <c r="F49" s="114">
        <v>423</v>
      </c>
      <c r="G49" s="114">
        <v>427</v>
      </c>
      <c r="H49" s="114">
        <v>394</v>
      </c>
      <c r="I49" s="140">
        <v>467</v>
      </c>
      <c r="J49" s="115">
        <v>-14</v>
      </c>
      <c r="K49" s="116">
        <v>-2.9978586723768736</v>
      </c>
    </row>
    <row r="50" spans="1:11" ht="14.1" customHeight="1" x14ac:dyDescent="0.2">
      <c r="A50" s="306" t="s">
        <v>272</v>
      </c>
      <c r="B50" s="307" t="s">
        <v>273</v>
      </c>
      <c r="C50" s="308"/>
      <c r="D50" s="113">
        <v>0.67357512953367871</v>
      </c>
      <c r="E50" s="115">
        <v>78</v>
      </c>
      <c r="F50" s="114">
        <v>71</v>
      </c>
      <c r="G50" s="114">
        <v>72</v>
      </c>
      <c r="H50" s="114">
        <v>66</v>
      </c>
      <c r="I50" s="140">
        <v>89</v>
      </c>
      <c r="J50" s="115">
        <v>-11</v>
      </c>
      <c r="K50" s="116">
        <v>-12.359550561797754</v>
      </c>
    </row>
    <row r="51" spans="1:11" ht="14.1" customHeight="1" x14ac:dyDescent="0.2">
      <c r="A51" s="306" t="s">
        <v>274</v>
      </c>
      <c r="B51" s="307" t="s">
        <v>275</v>
      </c>
      <c r="C51" s="308"/>
      <c r="D51" s="113">
        <v>2.9965457685664938</v>
      </c>
      <c r="E51" s="115">
        <v>347</v>
      </c>
      <c r="F51" s="114">
        <v>329</v>
      </c>
      <c r="G51" s="114">
        <v>330</v>
      </c>
      <c r="H51" s="114">
        <v>302</v>
      </c>
      <c r="I51" s="140">
        <v>356</v>
      </c>
      <c r="J51" s="115">
        <v>-9</v>
      </c>
      <c r="K51" s="116">
        <v>-2.5280898876404496</v>
      </c>
    </row>
    <row r="52" spans="1:11" ht="14.1" customHeight="1" x14ac:dyDescent="0.2">
      <c r="A52" s="306">
        <v>71</v>
      </c>
      <c r="B52" s="307" t="s">
        <v>276</v>
      </c>
      <c r="C52" s="308"/>
      <c r="D52" s="113">
        <v>8.1519861830742659</v>
      </c>
      <c r="E52" s="115">
        <v>944</v>
      </c>
      <c r="F52" s="114">
        <v>593</v>
      </c>
      <c r="G52" s="114">
        <v>672</v>
      </c>
      <c r="H52" s="114">
        <v>695</v>
      </c>
      <c r="I52" s="140">
        <v>879</v>
      </c>
      <c r="J52" s="115">
        <v>65</v>
      </c>
      <c r="K52" s="116">
        <v>7.3947667804323096</v>
      </c>
    </row>
    <row r="53" spans="1:11" ht="14.1" customHeight="1" x14ac:dyDescent="0.2">
      <c r="A53" s="306" t="s">
        <v>277</v>
      </c>
      <c r="B53" s="307" t="s">
        <v>278</v>
      </c>
      <c r="C53" s="308"/>
      <c r="D53" s="113">
        <v>3.0656303972366148</v>
      </c>
      <c r="E53" s="115">
        <v>355</v>
      </c>
      <c r="F53" s="114">
        <v>195</v>
      </c>
      <c r="G53" s="114">
        <v>230</v>
      </c>
      <c r="H53" s="114">
        <v>258</v>
      </c>
      <c r="I53" s="140">
        <v>327</v>
      </c>
      <c r="J53" s="115">
        <v>28</v>
      </c>
      <c r="K53" s="116">
        <v>8.5626911314984717</v>
      </c>
    </row>
    <row r="54" spans="1:11" ht="14.1" customHeight="1" x14ac:dyDescent="0.2">
      <c r="A54" s="306" t="s">
        <v>279</v>
      </c>
      <c r="B54" s="307" t="s">
        <v>280</v>
      </c>
      <c r="C54" s="308"/>
      <c r="D54" s="113">
        <v>4.2573402417962001</v>
      </c>
      <c r="E54" s="115">
        <v>493</v>
      </c>
      <c r="F54" s="114">
        <v>353</v>
      </c>
      <c r="G54" s="114">
        <v>364</v>
      </c>
      <c r="H54" s="114">
        <v>392</v>
      </c>
      <c r="I54" s="140">
        <v>457</v>
      </c>
      <c r="J54" s="115">
        <v>36</v>
      </c>
      <c r="K54" s="116">
        <v>7.8774617067833699</v>
      </c>
    </row>
    <row r="55" spans="1:11" ht="14.1" customHeight="1" x14ac:dyDescent="0.2">
      <c r="A55" s="306">
        <v>72</v>
      </c>
      <c r="B55" s="307" t="s">
        <v>281</v>
      </c>
      <c r="C55" s="308"/>
      <c r="D55" s="113">
        <v>1.3471502590673574</v>
      </c>
      <c r="E55" s="115">
        <v>156</v>
      </c>
      <c r="F55" s="114">
        <v>116</v>
      </c>
      <c r="G55" s="114">
        <v>146</v>
      </c>
      <c r="H55" s="114">
        <v>129</v>
      </c>
      <c r="I55" s="140">
        <v>182</v>
      </c>
      <c r="J55" s="115">
        <v>-26</v>
      </c>
      <c r="K55" s="116">
        <v>-14.285714285714286</v>
      </c>
    </row>
    <row r="56" spans="1:11" ht="14.1" customHeight="1" x14ac:dyDescent="0.2">
      <c r="A56" s="306" t="s">
        <v>282</v>
      </c>
      <c r="B56" s="307" t="s">
        <v>283</v>
      </c>
      <c r="C56" s="308"/>
      <c r="D56" s="113">
        <v>0.37996545768566492</v>
      </c>
      <c r="E56" s="115">
        <v>44</v>
      </c>
      <c r="F56" s="114">
        <v>34</v>
      </c>
      <c r="G56" s="114">
        <v>42</v>
      </c>
      <c r="H56" s="114">
        <v>37</v>
      </c>
      <c r="I56" s="140">
        <v>48</v>
      </c>
      <c r="J56" s="115">
        <v>-4</v>
      </c>
      <c r="K56" s="116">
        <v>-8.3333333333333339</v>
      </c>
    </row>
    <row r="57" spans="1:11" ht="14.1" customHeight="1" x14ac:dyDescent="0.2">
      <c r="A57" s="306" t="s">
        <v>284</v>
      </c>
      <c r="B57" s="307" t="s">
        <v>285</v>
      </c>
      <c r="C57" s="308"/>
      <c r="D57" s="113">
        <v>0.7426597582037997</v>
      </c>
      <c r="E57" s="115">
        <v>86</v>
      </c>
      <c r="F57" s="114">
        <v>71</v>
      </c>
      <c r="G57" s="114">
        <v>80</v>
      </c>
      <c r="H57" s="114">
        <v>68</v>
      </c>
      <c r="I57" s="140">
        <v>116</v>
      </c>
      <c r="J57" s="115">
        <v>-30</v>
      </c>
      <c r="K57" s="116">
        <v>-25.862068965517242</v>
      </c>
    </row>
    <row r="58" spans="1:11" ht="14.1" customHeight="1" x14ac:dyDescent="0.2">
      <c r="A58" s="306">
        <v>73</v>
      </c>
      <c r="B58" s="307" t="s">
        <v>286</v>
      </c>
      <c r="C58" s="308"/>
      <c r="D58" s="113">
        <v>2.0898100172711573</v>
      </c>
      <c r="E58" s="115">
        <v>242</v>
      </c>
      <c r="F58" s="114">
        <v>181</v>
      </c>
      <c r="G58" s="114">
        <v>199</v>
      </c>
      <c r="H58" s="114">
        <v>155</v>
      </c>
      <c r="I58" s="140">
        <v>213</v>
      </c>
      <c r="J58" s="115">
        <v>29</v>
      </c>
      <c r="K58" s="116">
        <v>13.615023474178404</v>
      </c>
    </row>
    <row r="59" spans="1:11" ht="14.1" customHeight="1" x14ac:dyDescent="0.2">
      <c r="A59" s="306" t="s">
        <v>287</v>
      </c>
      <c r="B59" s="307" t="s">
        <v>288</v>
      </c>
      <c r="C59" s="308"/>
      <c r="D59" s="113">
        <v>1.7789291882556131</v>
      </c>
      <c r="E59" s="115">
        <v>206</v>
      </c>
      <c r="F59" s="114">
        <v>134</v>
      </c>
      <c r="G59" s="114">
        <v>166</v>
      </c>
      <c r="H59" s="114">
        <v>125</v>
      </c>
      <c r="I59" s="140">
        <v>187</v>
      </c>
      <c r="J59" s="115">
        <v>19</v>
      </c>
      <c r="K59" s="116">
        <v>10.160427807486631</v>
      </c>
    </row>
    <row r="60" spans="1:11" ht="14.1" customHeight="1" x14ac:dyDescent="0.2">
      <c r="A60" s="306">
        <v>81</v>
      </c>
      <c r="B60" s="307" t="s">
        <v>289</v>
      </c>
      <c r="C60" s="308"/>
      <c r="D60" s="113">
        <v>6.9861830742659761</v>
      </c>
      <c r="E60" s="115">
        <v>809</v>
      </c>
      <c r="F60" s="114">
        <v>1192</v>
      </c>
      <c r="G60" s="114">
        <v>647</v>
      </c>
      <c r="H60" s="114">
        <v>642</v>
      </c>
      <c r="I60" s="140">
        <v>750</v>
      </c>
      <c r="J60" s="115">
        <v>59</v>
      </c>
      <c r="K60" s="116">
        <v>7.8666666666666663</v>
      </c>
    </row>
    <row r="61" spans="1:11" ht="14.1" customHeight="1" x14ac:dyDescent="0.2">
      <c r="A61" s="306" t="s">
        <v>290</v>
      </c>
      <c r="B61" s="307" t="s">
        <v>291</v>
      </c>
      <c r="C61" s="308"/>
      <c r="D61" s="113">
        <v>1.459412780656304</v>
      </c>
      <c r="E61" s="115">
        <v>169</v>
      </c>
      <c r="F61" s="114">
        <v>140</v>
      </c>
      <c r="G61" s="114">
        <v>134</v>
      </c>
      <c r="H61" s="114">
        <v>150</v>
      </c>
      <c r="I61" s="140">
        <v>155</v>
      </c>
      <c r="J61" s="115">
        <v>14</v>
      </c>
      <c r="K61" s="116">
        <v>9.0322580645161299</v>
      </c>
    </row>
    <row r="62" spans="1:11" ht="14.1" customHeight="1" x14ac:dyDescent="0.2">
      <c r="A62" s="306" t="s">
        <v>292</v>
      </c>
      <c r="B62" s="307" t="s">
        <v>293</v>
      </c>
      <c r="C62" s="308"/>
      <c r="D62" s="113">
        <v>3.1260794473229705</v>
      </c>
      <c r="E62" s="115">
        <v>362</v>
      </c>
      <c r="F62" s="114">
        <v>626</v>
      </c>
      <c r="G62" s="114">
        <v>308</v>
      </c>
      <c r="H62" s="114">
        <v>293</v>
      </c>
      <c r="I62" s="140">
        <v>355</v>
      </c>
      <c r="J62" s="115">
        <v>7</v>
      </c>
      <c r="K62" s="116">
        <v>1.971830985915493</v>
      </c>
    </row>
    <row r="63" spans="1:11" ht="14.1" customHeight="1" x14ac:dyDescent="0.2">
      <c r="A63" s="306"/>
      <c r="B63" s="307" t="s">
        <v>294</v>
      </c>
      <c r="C63" s="308"/>
      <c r="D63" s="113">
        <v>2.918825561312608</v>
      </c>
      <c r="E63" s="115">
        <v>338</v>
      </c>
      <c r="F63" s="114">
        <v>593</v>
      </c>
      <c r="G63" s="114">
        <v>284</v>
      </c>
      <c r="H63" s="114">
        <v>271</v>
      </c>
      <c r="I63" s="140">
        <v>326</v>
      </c>
      <c r="J63" s="115">
        <v>12</v>
      </c>
      <c r="K63" s="116">
        <v>3.6809815950920246</v>
      </c>
    </row>
    <row r="64" spans="1:11" ht="14.1" customHeight="1" x14ac:dyDescent="0.2">
      <c r="A64" s="306" t="s">
        <v>295</v>
      </c>
      <c r="B64" s="307" t="s">
        <v>296</v>
      </c>
      <c r="C64" s="308"/>
      <c r="D64" s="113">
        <v>1.3126079447322971</v>
      </c>
      <c r="E64" s="115">
        <v>152</v>
      </c>
      <c r="F64" s="114">
        <v>154</v>
      </c>
      <c r="G64" s="114">
        <v>102</v>
      </c>
      <c r="H64" s="114">
        <v>80</v>
      </c>
      <c r="I64" s="140">
        <v>102</v>
      </c>
      <c r="J64" s="115">
        <v>50</v>
      </c>
      <c r="K64" s="116">
        <v>49.019607843137258</v>
      </c>
    </row>
    <row r="65" spans="1:11" ht="14.1" customHeight="1" x14ac:dyDescent="0.2">
      <c r="A65" s="306" t="s">
        <v>297</v>
      </c>
      <c r="B65" s="307" t="s">
        <v>298</v>
      </c>
      <c r="C65" s="308"/>
      <c r="D65" s="113">
        <v>0.51813471502590669</v>
      </c>
      <c r="E65" s="115">
        <v>60</v>
      </c>
      <c r="F65" s="114">
        <v>179</v>
      </c>
      <c r="G65" s="114">
        <v>57</v>
      </c>
      <c r="H65" s="114">
        <v>57</v>
      </c>
      <c r="I65" s="140">
        <v>75</v>
      </c>
      <c r="J65" s="115">
        <v>-15</v>
      </c>
      <c r="K65" s="116">
        <v>-20</v>
      </c>
    </row>
    <row r="66" spans="1:11" ht="14.1" customHeight="1" x14ac:dyDescent="0.2">
      <c r="A66" s="306">
        <v>82</v>
      </c>
      <c r="B66" s="307" t="s">
        <v>299</v>
      </c>
      <c r="C66" s="308"/>
      <c r="D66" s="113">
        <v>3.1519861830742659</v>
      </c>
      <c r="E66" s="115">
        <v>365</v>
      </c>
      <c r="F66" s="114">
        <v>481</v>
      </c>
      <c r="G66" s="114">
        <v>305</v>
      </c>
      <c r="H66" s="114">
        <v>353</v>
      </c>
      <c r="I66" s="140">
        <v>391</v>
      </c>
      <c r="J66" s="115">
        <v>-26</v>
      </c>
      <c r="K66" s="116">
        <v>-6.6496163682864449</v>
      </c>
    </row>
    <row r="67" spans="1:11" ht="14.1" customHeight="1" x14ac:dyDescent="0.2">
      <c r="A67" s="306" t="s">
        <v>300</v>
      </c>
      <c r="B67" s="307" t="s">
        <v>301</v>
      </c>
      <c r="C67" s="308"/>
      <c r="D67" s="113">
        <v>1.8480138169257341</v>
      </c>
      <c r="E67" s="115">
        <v>214</v>
      </c>
      <c r="F67" s="114">
        <v>394</v>
      </c>
      <c r="G67" s="114">
        <v>214</v>
      </c>
      <c r="H67" s="114">
        <v>257</v>
      </c>
      <c r="I67" s="140">
        <v>277</v>
      </c>
      <c r="J67" s="115">
        <v>-63</v>
      </c>
      <c r="K67" s="116">
        <v>-22.743682310469314</v>
      </c>
    </row>
    <row r="68" spans="1:11" ht="14.1" customHeight="1" x14ac:dyDescent="0.2">
      <c r="A68" s="306" t="s">
        <v>302</v>
      </c>
      <c r="B68" s="307" t="s">
        <v>303</v>
      </c>
      <c r="C68" s="308"/>
      <c r="D68" s="113">
        <v>1.0708117443868739</v>
      </c>
      <c r="E68" s="115">
        <v>124</v>
      </c>
      <c r="F68" s="114">
        <v>57</v>
      </c>
      <c r="G68" s="114">
        <v>59</v>
      </c>
      <c r="H68" s="114">
        <v>68</v>
      </c>
      <c r="I68" s="140">
        <v>80</v>
      </c>
      <c r="J68" s="115">
        <v>44</v>
      </c>
      <c r="K68" s="116">
        <v>55</v>
      </c>
    </row>
    <row r="69" spans="1:11" ht="14.1" customHeight="1" x14ac:dyDescent="0.2">
      <c r="A69" s="306">
        <v>83</v>
      </c>
      <c r="B69" s="307" t="s">
        <v>304</v>
      </c>
      <c r="C69" s="308"/>
      <c r="D69" s="113">
        <v>5.233160621761658</v>
      </c>
      <c r="E69" s="115">
        <v>606</v>
      </c>
      <c r="F69" s="114">
        <v>480</v>
      </c>
      <c r="G69" s="114">
        <v>671</v>
      </c>
      <c r="H69" s="114">
        <v>532</v>
      </c>
      <c r="I69" s="140">
        <v>740</v>
      </c>
      <c r="J69" s="115">
        <v>-134</v>
      </c>
      <c r="K69" s="116">
        <v>-18.108108108108109</v>
      </c>
    </row>
    <row r="70" spans="1:11" ht="14.1" customHeight="1" x14ac:dyDescent="0.2">
      <c r="A70" s="306" t="s">
        <v>305</v>
      </c>
      <c r="B70" s="307" t="s">
        <v>306</v>
      </c>
      <c r="C70" s="308"/>
      <c r="D70" s="113">
        <v>4.3177892918825558</v>
      </c>
      <c r="E70" s="115">
        <v>500</v>
      </c>
      <c r="F70" s="114">
        <v>374</v>
      </c>
      <c r="G70" s="114">
        <v>525</v>
      </c>
      <c r="H70" s="114">
        <v>438</v>
      </c>
      <c r="I70" s="140">
        <v>620</v>
      </c>
      <c r="J70" s="115">
        <v>-120</v>
      </c>
      <c r="K70" s="116">
        <v>-19.35483870967742</v>
      </c>
    </row>
    <row r="71" spans="1:11" ht="14.1" customHeight="1" x14ac:dyDescent="0.2">
      <c r="A71" s="306"/>
      <c r="B71" s="307" t="s">
        <v>307</v>
      </c>
      <c r="C71" s="308"/>
      <c r="D71" s="113">
        <v>2.6597582037996546</v>
      </c>
      <c r="E71" s="115">
        <v>308</v>
      </c>
      <c r="F71" s="114">
        <v>193</v>
      </c>
      <c r="G71" s="114">
        <v>335</v>
      </c>
      <c r="H71" s="114">
        <v>224</v>
      </c>
      <c r="I71" s="140">
        <v>338</v>
      </c>
      <c r="J71" s="115">
        <v>-30</v>
      </c>
      <c r="K71" s="116">
        <v>-8.8757396449704142</v>
      </c>
    </row>
    <row r="72" spans="1:11" ht="14.1" customHeight="1" x14ac:dyDescent="0.2">
      <c r="A72" s="306">
        <v>84</v>
      </c>
      <c r="B72" s="307" t="s">
        <v>308</v>
      </c>
      <c r="C72" s="308"/>
      <c r="D72" s="113">
        <v>2.5129533678756477</v>
      </c>
      <c r="E72" s="115">
        <v>291</v>
      </c>
      <c r="F72" s="114">
        <v>162</v>
      </c>
      <c r="G72" s="114">
        <v>270</v>
      </c>
      <c r="H72" s="114">
        <v>151</v>
      </c>
      <c r="I72" s="140">
        <v>177</v>
      </c>
      <c r="J72" s="115">
        <v>114</v>
      </c>
      <c r="K72" s="116">
        <v>64.406779661016955</v>
      </c>
    </row>
    <row r="73" spans="1:11" ht="14.1" customHeight="1" x14ac:dyDescent="0.2">
      <c r="A73" s="306" t="s">
        <v>309</v>
      </c>
      <c r="B73" s="307" t="s">
        <v>310</v>
      </c>
      <c r="C73" s="308"/>
      <c r="D73" s="113">
        <v>1.2867012089810017</v>
      </c>
      <c r="E73" s="115">
        <v>149</v>
      </c>
      <c r="F73" s="114">
        <v>55</v>
      </c>
      <c r="G73" s="114">
        <v>141</v>
      </c>
      <c r="H73" s="114">
        <v>53</v>
      </c>
      <c r="I73" s="140">
        <v>59</v>
      </c>
      <c r="J73" s="115">
        <v>90</v>
      </c>
      <c r="K73" s="116">
        <v>152.54237288135593</v>
      </c>
    </row>
    <row r="74" spans="1:11" ht="14.1" customHeight="1" x14ac:dyDescent="0.2">
      <c r="A74" s="306" t="s">
        <v>311</v>
      </c>
      <c r="B74" s="307" t="s">
        <v>312</v>
      </c>
      <c r="C74" s="308"/>
      <c r="D74" s="113">
        <v>0.24179620034542315</v>
      </c>
      <c r="E74" s="115">
        <v>28</v>
      </c>
      <c r="F74" s="114">
        <v>15</v>
      </c>
      <c r="G74" s="114">
        <v>29</v>
      </c>
      <c r="H74" s="114">
        <v>12</v>
      </c>
      <c r="I74" s="140">
        <v>19</v>
      </c>
      <c r="J74" s="115">
        <v>9</v>
      </c>
      <c r="K74" s="116">
        <v>47.368421052631582</v>
      </c>
    </row>
    <row r="75" spans="1:11" ht="14.1" customHeight="1" x14ac:dyDescent="0.2">
      <c r="A75" s="306" t="s">
        <v>313</v>
      </c>
      <c r="B75" s="307" t="s">
        <v>314</v>
      </c>
      <c r="C75" s="308"/>
      <c r="D75" s="113">
        <v>0.69084628670120896</v>
      </c>
      <c r="E75" s="115">
        <v>80</v>
      </c>
      <c r="F75" s="114">
        <v>64</v>
      </c>
      <c r="G75" s="114">
        <v>64</v>
      </c>
      <c r="H75" s="114">
        <v>63</v>
      </c>
      <c r="I75" s="140">
        <v>73</v>
      </c>
      <c r="J75" s="115">
        <v>7</v>
      </c>
      <c r="K75" s="116">
        <v>9.5890410958904102</v>
      </c>
    </row>
    <row r="76" spans="1:11" ht="14.1" customHeight="1" x14ac:dyDescent="0.2">
      <c r="A76" s="306">
        <v>91</v>
      </c>
      <c r="B76" s="307" t="s">
        <v>315</v>
      </c>
      <c r="C76" s="308"/>
      <c r="D76" s="113">
        <v>0.17271157167530224</v>
      </c>
      <c r="E76" s="115">
        <v>20</v>
      </c>
      <c r="F76" s="114">
        <v>10</v>
      </c>
      <c r="G76" s="114">
        <v>14</v>
      </c>
      <c r="H76" s="114">
        <v>10</v>
      </c>
      <c r="I76" s="140" t="s">
        <v>514</v>
      </c>
      <c r="J76" s="115" t="s">
        <v>514</v>
      </c>
      <c r="K76" s="116" t="s">
        <v>514</v>
      </c>
    </row>
    <row r="77" spans="1:11" ht="14.1" customHeight="1" x14ac:dyDescent="0.2">
      <c r="A77" s="306">
        <v>92</v>
      </c>
      <c r="B77" s="307" t="s">
        <v>316</v>
      </c>
      <c r="C77" s="308"/>
      <c r="D77" s="113">
        <v>1.5544041450777202</v>
      </c>
      <c r="E77" s="115">
        <v>180</v>
      </c>
      <c r="F77" s="114">
        <v>146</v>
      </c>
      <c r="G77" s="114">
        <v>167</v>
      </c>
      <c r="H77" s="114">
        <v>153</v>
      </c>
      <c r="I77" s="140">
        <v>144</v>
      </c>
      <c r="J77" s="115">
        <v>36</v>
      </c>
      <c r="K77" s="116">
        <v>25</v>
      </c>
    </row>
    <row r="78" spans="1:11" ht="14.1" customHeight="1" x14ac:dyDescent="0.2">
      <c r="A78" s="306">
        <v>93</v>
      </c>
      <c r="B78" s="307" t="s">
        <v>317</v>
      </c>
      <c r="C78" s="308"/>
      <c r="D78" s="113">
        <v>8.6355785837651119E-2</v>
      </c>
      <c r="E78" s="115">
        <v>10</v>
      </c>
      <c r="F78" s="114">
        <v>6</v>
      </c>
      <c r="G78" s="114">
        <v>12</v>
      </c>
      <c r="H78" s="114">
        <v>12</v>
      </c>
      <c r="I78" s="140">
        <v>12</v>
      </c>
      <c r="J78" s="115">
        <v>-2</v>
      </c>
      <c r="K78" s="116">
        <v>-16.666666666666668</v>
      </c>
    </row>
    <row r="79" spans="1:11" ht="14.1" customHeight="1" x14ac:dyDescent="0.2">
      <c r="A79" s="306">
        <v>94</v>
      </c>
      <c r="B79" s="307" t="s">
        <v>318</v>
      </c>
      <c r="C79" s="308"/>
      <c r="D79" s="113">
        <v>0.18998272884283246</v>
      </c>
      <c r="E79" s="115">
        <v>22</v>
      </c>
      <c r="F79" s="114">
        <v>14</v>
      </c>
      <c r="G79" s="114">
        <v>28</v>
      </c>
      <c r="H79" s="114">
        <v>10</v>
      </c>
      <c r="I79" s="140">
        <v>22</v>
      </c>
      <c r="J79" s="115">
        <v>0</v>
      </c>
      <c r="K79" s="116">
        <v>0</v>
      </c>
    </row>
    <row r="80" spans="1:11" ht="14.1" customHeight="1" x14ac:dyDescent="0.2">
      <c r="A80" s="306" t="s">
        <v>319</v>
      </c>
      <c r="B80" s="307" t="s">
        <v>320</v>
      </c>
      <c r="C80" s="308"/>
      <c r="D80" s="113">
        <v>4.317789291882556E-2</v>
      </c>
      <c r="E80" s="115">
        <v>5</v>
      </c>
      <c r="F80" s="114">
        <v>4</v>
      </c>
      <c r="G80" s="114">
        <v>4</v>
      </c>
      <c r="H80" s="114">
        <v>0</v>
      </c>
      <c r="I80" s="140" t="s">
        <v>514</v>
      </c>
      <c r="J80" s="115" t="s">
        <v>514</v>
      </c>
      <c r="K80" s="116" t="s">
        <v>514</v>
      </c>
    </row>
    <row r="81" spans="1:11" ht="14.1" customHeight="1" x14ac:dyDescent="0.2">
      <c r="A81" s="310" t="s">
        <v>321</v>
      </c>
      <c r="B81" s="311" t="s">
        <v>334</v>
      </c>
      <c r="C81" s="312"/>
      <c r="D81" s="125">
        <v>0.31088082901554404</v>
      </c>
      <c r="E81" s="143">
        <v>36</v>
      </c>
      <c r="F81" s="144">
        <v>35</v>
      </c>
      <c r="G81" s="144">
        <v>64</v>
      </c>
      <c r="H81" s="144">
        <v>55</v>
      </c>
      <c r="I81" s="145">
        <v>40</v>
      </c>
      <c r="J81" s="143">
        <v>-4</v>
      </c>
      <c r="K81" s="146">
        <v>-10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121192</v>
      </c>
      <c r="C10" s="114">
        <v>60334</v>
      </c>
      <c r="D10" s="114">
        <v>60858</v>
      </c>
      <c r="E10" s="114">
        <v>92898</v>
      </c>
      <c r="F10" s="114">
        <v>25524</v>
      </c>
      <c r="G10" s="114">
        <v>13398</v>
      </c>
      <c r="H10" s="114">
        <v>37660</v>
      </c>
      <c r="I10" s="115">
        <v>20572</v>
      </c>
      <c r="J10" s="114">
        <v>16817</v>
      </c>
      <c r="K10" s="114">
        <v>3755</v>
      </c>
      <c r="L10" s="423">
        <v>9588</v>
      </c>
      <c r="M10" s="424">
        <v>10832</v>
      </c>
    </row>
    <row r="11" spans="1:13" ht="11.1" customHeight="1" x14ac:dyDescent="0.2">
      <c r="A11" s="422" t="s">
        <v>388</v>
      </c>
      <c r="B11" s="115">
        <v>123639</v>
      </c>
      <c r="C11" s="114">
        <v>62440</v>
      </c>
      <c r="D11" s="114">
        <v>61199</v>
      </c>
      <c r="E11" s="114">
        <v>95108</v>
      </c>
      <c r="F11" s="114">
        <v>25782</v>
      </c>
      <c r="G11" s="114">
        <v>13023</v>
      </c>
      <c r="H11" s="114">
        <v>38915</v>
      </c>
      <c r="I11" s="115">
        <v>20786</v>
      </c>
      <c r="J11" s="114">
        <v>16852</v>
      </c>
      <c r="K11" s="114">
        <v>3934</v>
      </c>
      <c r="L11" s="423">
        <v>9501</v>
      </c>
      <c r="M11" s="424">
        <v>7151</v>
      </c>
    </row>
    <row r="12" spans="1:13" ht="11.1" customHeight="1" x14ac:dyDescent="0.2">
      <c r="A12" s="422" t="s">
        <v>389</v>
      </c>
      <c r="B12" s="115">
        <v>125787</v>
      </c>
      <c r="C12" s="114">
        <v>64011</v>
      </c>
      <c r="D12" s="114">
        <v>61776</v>
      </c>
      <c r="E12" s="114">
        <v>96802</v>
      </c>
      <c r="F12" s="114">
        <v>26215</v>
      </c>
      <c r="G12" s="114">
        <v>13826</v>
      </c>
      <c r="H12" s="114">
        <v>39821</v>
      </c>
      <c r="I12" s="115">
        <v>20479</v>
      </c>
      <c r="J12" s="114">
        <v>16386</v>
      </c>
      <c r="K12" s="114">
        <v>4093</v>
      </c>
      <c r="L12" s="423">
        <v>12077</v>
      </c>
      <c r="M12" s="424">
        <v>10207</v>
      </c>
    </row>
    <row r="13" spans="1:13" s="110" customFormat="1" ht="11.1" customHeight="1" x14ac:dyDescent="0.2">
      <c r="A13" s="422" t="s">
        <v>390</v>
      </c>
      <c r="B13" s="115">
        <v>123786</v>
      </c>
      <c r="C13" s="114">
        <v>62161</v>
      </c>
      <c r="D13" s="114">
        <v>61625</v>
      </c>
      <c r="E13" s="114">
        <v>94448</v>
      </c>
      <c r="F13" s="114">
        <v>26471</v>
      </c>
      <c r="G13" s="114">
        <v>13390</v>
      </c>
      <c r="H13" s="114">
        <v>39742</v>
      </c>
      <c r="I13" s="115">
        <v>20595</v>
      </c>
      <c r="J13" s="114">
        <v>16546</v>
      </c>
      <c r="K13" s="114">
        <v>4049</v>
      </c>
      <c r="L13" s="423">
        <v>6803</v>
      </c>
      <c r="M13" s="424">
        <v>9267</v>
      </c>
    </row>
    <row r="14" spans="1:13" ht="15" customHeight="1" x14ac:dyDescent="0.2">
      <c r="A14" s="422" t="s">
        <v>391</v>
      </c>
      <c r="B14" s="115">
        <v>123098</v>
      </c>
      <c r="C14" s="114">
        <v>61897</v>
      </c>
      <c r="D14" s="114">
        <v>61201</v>
      </c>
      <c r="E14" s="114">
        <v>91771</v>
      </c>
      <c r="F14" s="114">
        <v>28936</v>
      </c>
      <c r="G14" s="114">
        <v>12668</v>
      </c>
      <c r="H14" s="114">
        <v>40142</v>
      </c>
      <c r="I14" s="115">
        <v>20530</v>
      </c>
      <c r="J14" s="114">
        <v>16523</v>
      </c>
      <c r="K14" s="114">
        <v>4007</v>
      </c>
      <c r="L14" s="423">
        <v>9892</v>
      </c>
      <c r="M14" s="424">
        <v>10714</v>
      </c>
    </row>
    <row r="15" spans="1:13" ht="11.1" customHeight="1" x14ac:dyDescent="0.2">
      <c r="A15" s="422" t="s">
        <v>388</v>
      </c>
      <c r="B15" s="115">
        <v>126028</v>
      </c>
      <c r="C15" s="114">
        <v>64224</v>
      </c>
      <c r="D15" s="114">
        <v>61804</v>
      </c>
      <c r="E15" s="114">
        <v>93740</v>
      </c>
      <c r="F15" s="114">
        <v>30232</v>
      </c>
      <c r="G15" s="114">
        <v>12289</v>
      </c>
      <c r="H15" s="114">
        <v>41724</v>
      </c>
      <c r="I15" s="115">
        <v>20472</v>
      </c>
      <c r="J15" s="114">
        <v>16292</v>
      </c>
      <c r="K15" s="114">
        <v>4180</v>
      </c>
      <c r="L15" s="423">
        <v>10355</v>
      </c>
      <c r="M15" s="424">
        <v>7778</v>
      </c>
    </row>
    <row r="16" spans="1:13" ht="11.1" customHeight="1" x14ac:dyDescent="0.2">
      <c r="A16" s="422" t="s">
        <v>389</v>
      </c>
      <c r="B16" s="115">
        <v>127408</v>
      </c>
      <c r="C16" s="114">
        <v>65169</v>
      </c>
      <c r="D16" s="114">
        <v>62239</v>
      </c>
      <c r="E16" s="114">
        <v>95047</v>
      </c>
      <c r="F16" s="114">
        <v>30913</v>
      </c>
      <c r="G16" s="114">
        <v>12976</v>
      </c>
      <c r="H16" s="114">
        <v>42184</v>
      </c>
      <c r="I16" s="115">
        <v>20166</v>
      </c>
      <c r="J16" s="114">
        <v>15844</v>
      </c>
      <c r="K16" s="114">
        <v>4322</v>
      </c>
      <c r="L16" s="423">
        <v>10841</v>
      </c>
      <c r="M16" s="424">
        <v>9551</v>
      </c>
    </row>
    <row r="17" spans="1:13" s="110" customFormat="1" ht="11.1" customHeight="1" x14ac:dyDescent="0.2">
      <c r="A17" s="422" t="s">
        <v>390</v>
      </c>
      <c r="B17" s="115">
        <v>125529</v>
      </c>
      <c r="C17" s="114">
        <v>63236</v>
      </c>
      <c r="D17" s="114">
        <v>62293</v>
      </c>
      <c r="E17" s="114">
        <v>94191</v>
      </c>
      <c r="F17" s="114">
        <v>31104</v>
      </c>
      <c r="G17" s="114">
        <v>12475</v>
      </c>
      <c r="H17" s="114">
        <v>42315</v>
      </c>
      <c r="I17" s="115">
        <v>20157</v>
      </c>
      <c r="J17" s="114">
        <v>15949</v>
      </c>
      <c r="K17" s="114">
        <v>4208</v>
      </c>
      <c r="L17" s="423">
        <v>7315</v>
      </c>
      <c r="M17" s="424">
        <v>9852</v>
      </c>
    </row>
    <row r="18" spans="1:13" ht="15" customHeight="1" x14ac:dyDescent="0.2">
      <c r="A18" s="422" t="s">
        <v>392</v>
      </c>
      <c r="B18" s="115">
        <v>124332</v>
      </c>
      <c r="C18" s="114">
        <v>62619</v>
      </c>
      <c r="D18" s="114">
        <v>61713</v>
      </c>
      <c r="E18" s="114">
        <v>92360</v>
      </c>
      <c r="F18" s="114">
        <v>31588</v>
      </c>
      <c r="G18" s="114">
        <v>11641</v>
      </c>
      <c r="H18" s="114">
        <v>42516</v>
      </c>
      <c r="I18" s="115">
        <v>19950</v>
      </c>
      <c r="J18" s="114">
        <v>15794</v>
      </c>
      <c r="K18" s="114">
        <v>4156</v>
      </c>
      <c r="L18" s="423">
        <v>10253</v>
      </c>
      <c r="M18" s="424">
        <v>11009</v>
      </c>
    </row>
    <row r="19" spans="1:13" ht="11.1" customHeight="1" x14ac:dyDescent="0.2">
      <c r="A19" s="422" t="s">
        <v>388</v>
      </c>
      <c r="B19" s="115">
        <v>126161</v>
      </c>
      <c r="C19" s="114">
        <v>64108</v>
      </c>
      <c r="D19" s="114">
        <v>62053</v>
      </c>
      <c r="E19" s="114">
        <v>93375</v>
      </c>
      <c r="F19" s="114">
        <v>32427</v>
      </c>
      <c r="G19" s="114">
        <v>10983</v>
      </c>
      <c r="H19" s="114">
        <v>43865</v>
      </c>
      <c r="I19" s="115">
        <v>20080</v>
      </c>
      <c r="J19" s="114">
        <v>15716</v>
      </c>
      <c r="K19" s="114">
        <v>4364</v>
      </c>
      <c r="L19" s="423">
        <v>8847</v>
      </c>
      <c r="M19" s="424">
        <v>7098</v>
      </c>
    </row>
    <row r="20" spans="1:13" ht="11.1" customHeight="1" x14ac:dyDescent="0.2">
      <c r="A20" s="422" t="s">
        <v>389</v>
      </c>
      <c r="B20" s="115">
        <v>127229</v>
      </c>
      <c r="C20" s="114">
        <v>64756</v>
      </c>
      <c r="D20" s="114">
        <v>62473</v>
      </c>
      <c r="E20" s="114">
        <v>93836</v>
      </c>
      <c r="F20" s="114">
        <v>32864</v>
      </c>
      <c r="G20" s="114">
        <v>11504</v>
      </c>
      <c r="H20" s="114">
        <v>44558</v>
      </c>
      <c r="I20" s="115">
        <v>20018</v>
      </c>
      <c r="J20" s="114">
        <v>15489</v>
      </c>
      <c r="K20" s="114">
        <v>4529</v>
      </c>
      <c r="L20" s="423">
        <v>9851</v>
      </c>
      <c r="M20" s="424">
        <v>8968</v>
      </c>
    </row>
    <row r="21" spans="1:13" s="110" customFormat="1" ht="11.1" customHeight="1" x14ac:dyDescent="0.2">
      <c r="A21" s="422" t="s">
        <v>390</v>
      </c>
      <c r="B21" s="115">
        <v>125127</v>
      </c>
      <c r="C21" s="114">
        <v>62822</v>
      </c>
      <c r="D21" s="114">
        <v>62305</v>
      </c>
      <c r="E21" s="114">
        <v>92482</v>
      </c>
      <c r="F21" s="114">
        <v>32540</v>
      </c>
      <c r="G21" s="114">
        <v>10931</v>
      </c>
      <c r="H21" s="114">
        <v>44544</v>
      </c>
      <c r="I21" s="115">
        <v>20364</v>
      </c>
      <c r="J21" s="114">
        <v>15760</v>
      </c>
      <c r="K21" s="114">
        <v>4604</v>
      </c>
      <c r="L21" s="423">
        <v>6764</v>
      </c>
      <c r="M21" s="424">
        <v>9313</v>
      </c>
    </row>
    <row r="22" spans="1:13" ht="15" customHeight="1" x14ac:dyDescent="0.2">
      <c r="A22" s="422" t="s">
        <v>393</v>
      </c>
      <c r="B22" s="115">
        <v>123121</v>
      </c>
      <c r="C22" s="114">
        <v>61412</v>
      </c>
      <c r="D22" s="114">
        <v>61709</v>
      </c>
      <c r="E22" s="114">
        <v>90105</v>
      </c>
      <c r="F22" s="114">
        <v>32310</v>
      </c>
      <c r="G22" s="114">
        <v>10009</v>
      </c>
      <c r="H22" s="114">
        <v>44568</v>
      </c>
      <c r="I22" s="115">
        <v>20403</v>
      </c>
      <c r="J22" s="114">
        <v>15858</v>
      </c>
      <c r="K22" s="114">
        <v>4545</v>
      </c>
      <c r="L22" s="423">
        <v>9189</v>
      </c>
      <c r="M22" s="424">
        <v>11338</v>
      </c>
    </row>
    <row r="23" spans="1:13" ht="11.1" customHeight="1" x14ac:dyDescent="0.2">
      <c r="A23" s="422" t="s">
        <v>388</v>
      </c>
      <c r="B23" s="115">
        <v>125217</v>
      </c>
      <c r="C23" s="114">
        <v>63297</v>
      </c>
      <c r="D23" s="114">
        <v>61920</v>
      </c>
      <c r="E23" s="114">
        <v>91473</v>
      </c>
      <c r="F23" s="114">
        <v>32948</v>
      </c>
      <c r="G23" s="114">
        <v>9577</v>
      </c>
      <c r="H23" s="114">
        <v>45861</v>
      </c>
      <c r="I23" s="115">
        <v>20520</v>
      </c>
      <c r="J23" s="114">
        <v>15807</v>
      </c>
      <c r="K23" s="114">
        <v>4713</v>
      </c>
      <c r="L23" s="423">
        <v>9756</v>
      </c>
      <c r="M23" s="424">
        <v>7608</v>
      </c>
    </row>
    <row r="24" spans="1:13" ht="11.1" customHeight="1" x14ac:dyDescent="0.2">
      <c r="A24" s="422" t="s">
        <v>389</v>
      </c>
      <c r="B24" s="115">
        <v>126943</v>
      </c>
      <c r="C24" s="114">
        <v>64643</v>
      </c>
      <c r="D24" s="114">
        <v>62300</v>
      </c>
      <c r="E24" s="114">
        <v>90891</v>
      </c>
      <c r="F24" s="114">
        <v>33358</v>
      </c>
      <c r="G24" s="114">
        <v>10139</v>
      </c>
      <c r="H24" s="114">
        <v>46518</v>
      </c>
      <c r="I24" s="115">
        <v>20582</v>
      </c>
      <c r="J24" s="114">
        <v>15696</v>
      </c>
      <c r="K24" s="114">
        <v>4886</v>
      </c>
      <c r="L24" s="423">
        <v>10465</v>
      </c>
      <c r="M24" s="424">
        <v>8850</v>
      </c>
    </row>
    <row r="25" spans="1:13" s="110" customFormat="1" ht="11.1" customHeight="1" x14ac:dyDescent="0.2">
      <c r="A25" s="422" t="s">
        <v>390</v>
      </c>
      <c r="B25" s="115">
        <v>124261</v>
      </c>
      <c r="C25" s="114">
        <v>62252</v>
      </c>
      <c r="D25" s="114">
        <v>62009</v>
      </c>
      <c r="E25" s="114">
        <v>88180</v>
      </c>
      <c r="F25" s="114">
        <v>33377</v>
      </c>
      <c r="G25" s="114">
        <v>9520</v>
      </c>
      <c r="H25" s="114">
        <v>46351</v>
      </c>
      <c r="I25" s="115">
        <v>20703</v>
      </c>
      <c r="J25" s="114">
        <v>15951</v>
      </c>
      <c r="K25" s="114">
        <v>4752</v>
      </c>
      <c r="L25" s="423">
        <v>7715</v>
      </c>
      <c r="M25" s="424">
        <v>10227</v>
      </c>
    </row>
    <row r="26" spans="1:13" ht="15" customHeight="1" x14ac:dyDescent="0.2">
      <c r="A26" s="422" t="s">
        <v>394</v>
      </c>
      <c r="B26" s="115">
        <v>124381</v>
      </c>
      <c r="C26" s="114">
        <v>62466</v>
      </c>
      <c r="D26" s="114">
        <v>61915</v>
      </c>
      <c r="E26" s="114">
        <v>87979</v>
      </c>
      <c r="F26" s="114">
        <v>33708</v>
      </c>
      <c r="G26" s="114">
        <v>8818</v>
      </c>
      <c r="H26" s="114">
        <v>46961</v>
      </c>
      <c r="I26" s="115">
        <v>20713</v>
      </c>
      <c r="J26" s="114">
        <v>15968</v>
      </c>
      <c r="K26" s="114">
        <v>4745</v>
      </c>
      <c r="L26" s="423">
        <v>10586</v>
      </c>
      <c r="M26" s="424">
        <v>10567</v>
      </c>
    </row>
    <row r="27" spans="1:13" ht="11.1" customHeight="1" x14ac:dyDescent="0.2">
      <c r="A27" s="422" t="s">
        <v>388</v>
      </c>
      <c r="B27" s="115">
        <v>126290</v>
      </c>
      <c r="C27" s="114">
        <v>63928</v>
      </c>
      <c r="D27" s="114">
        <v>62362</v>
      </c>
      <c r="E27" s="114">
        <v>89034</v>
      </c>
      <c r="F27" s="114">
        <v>34586</v>
      </c>
      <c r="G27" s="114">
        <v>8396</v>
      </c>
      <c r="H27" s="114">
        <v>48173</v>
      </c>
      <c r="I27" s="115">
        <v>20787</v>
      </c>
      <c r="J27" s="114">
        <v>15792</v>
      </c>
      <c r="K27" s="114">
        <v>4995</v>
      </c>
      <c r="L27" s="423">
        <v>8840</v>
      </c>
      <c r="M27" s="424">
        <v>7030</v>
      </c>
    </row>
    <row r="28" spans="1:13" ht="11.1" customHeight="1" x14ac:dyDescent="0.2">
      <c r="A28" s="422" t="s">
        <v>389</v>
      </c>
      <c r="B28" s="115">
        <v>128011</v>
      </c>
      <c r="C28" s="114">
        <v>65053</v>
      </c>
      <c r="D28" s="114">
        <v>62958</v>
      </c>
      <c r="E28" s="114">
        <v>92210</v>
      </c>
      <c r="F28" s="114">
        <v>34973</v>
      </c>
      <c r="G28" s="114">
        <v>9058</v>
      </c>
      <c r="H28" s="114">
        <v>48689</v>
      </c>
      <c r="I28" s="115">
        <v>20726</v>
      </c>
      <c r="J28" s="114">
        <v>15531</v>
      </c>
      <c r="K28" s="114">
        <v>5195</v>
      </c>
      <c r="L28" s="423">
        <v>10796</v>
      </c>
      <c r="M28" s="424">
        <v>9429</v>
      </c>
    </row>
    <row r="29" spans="1:13" s="110" customFormat="1" ht="11.1" customHeight="1" x14ac:dyDescent="0.2">
      <c r="A29" s="422" t="s">
        <v>390</v>
      </c>
      <c r="B29" s="115">
        <v>125787</v>
      </c>
      <c r="C29" s="114">
        <v>63031</v>
      </c>
      <c r="D29" s="114">
        <v>62756</v>
      </c>
      <c r="E29" s="114">
        <v>90702</v>
      </c>
      <c r="F29" s="114">
        <v>34907</v>
      </c>
      <c r="G29" s="114">
        <v>8554</v>
      </c>
      <c r="H29" s="114">
        <v>48213</v>
      </c>
      <c r="I29" s="115">
        <v>20953</v>
      </c>
      <c r="J29" s="114">
        <v>15784</v>
      </c>
      <c r="K29" s="114">
        <v>5169</v>
      </c>
      <c r="L29" s="423">
        <v>7060</v>
      </c>
      <c r="M29" s="424">
        <v>9529</v>
      </c>
    </row>
    <row r="30" spans="1:13" ht="15" customHeight="1" x14ac:dyDescent="0.2">
      <c r="A30" s="422" t="s">
        <v>395</v>
      </c>
      <c r="B30" s="115">
        <v>126259</v>
      </c>
      <c r="C30" s="114">
        <v>63383</v>
      </c>
      <c r="D30" s="114">
        <v>62876</v>
      </c>
      <c r="E30" s="114">
        <v>90362</v>
      </c>
      <c r="F30" s="114">
        <v>35744</v>
      </c>
      <c r="G30" s="114">
        <v>8104</v>
      </c>
      <c r="H30" s="114">
        <v>48513</v>
      </c>
      <c r="I30" s="115">
        <v>19547</v>
      </c>
      <c r="J30" s="114">
        <v>14644</v>
      </c>
      <c r="K30" s="114">
        <v>4903</v>
      </c>
      <c r="L30" s="423">
        <v>11223</v>
      </c>
      <c r="M30" s="424">
        <v>11074</v>
      </c>
    </row>
    <row r="31" spans="1:13" ht="11.1" customHeight="1" x14ac:dyDescent="0.2">
      <c r="A31" s="422" t="s">
        <v>388</v>
      </c>
      <c r="B31" s="115">
        <v>128000</v>
      </c>
      <c r="C31" s="114">
        <v>64745</v>
      </c>
      <c r="D31" s="114">
        <v>63255</v>
      </c>
      <c r="E31" s="114">
        <v>91252</v>
      </c>
      <c r="F31" s="114">
        <v>36640</v>
      </c>
      <c r="G31" s="114">
        <v>7636</v>
      </c>
      <c r="H31" s="114">
        <v>49456</v>
      </c>
      <c r="I31" s="115">
        <v>19828</v>
      </c>
      <c r="J31" s="114">
        <v>14569</v>
      </c>
      <c r="K31" s="114">
        <v>5259</v>
      </c>
      <c r="L31" s="423">
        <v>8637</v>
      </c>
      <c r="M31" s="424">
        <v>7011</v>
      </c>
    </row>
    <row r="32" spans="1:13" ht="11.1" customHeight="1" x14ac:dyDescent="0.2">
      <c r="A32" s="422" t="s">
        <v>389</v>
      </c>
      <c r="B32" s="115">
        <v>129694</v>
      </c>
      <c r="C32" s="114">
        <v>65916</v>
      </c>
      <c r="D32" s="114">
        <v>63778</v>
      </c>
      <c r="E32" s="114">
        <v>92461</v>
      </c>
      <c r="F32" s="114">
        <v>37197</v>
      </c>
      <c r="G32" s="114">
        <v>8348</v>
      </c>
      <c r="H32" s="114">
        <v>49872</v>
      </c>
      <c r="I32" s="115">
        <v>19814</v>
      </c>
      <c r="J32" s="114">
        <v>14357</v>
      </c>
      <c r="K32" s="114">
        <v>5457</v>
      </c>
      <c r="L32" s="423">
        <v>11326</v>
      </c>
      <c r="M32" s="424">
        <v>9788</v>
      </c>
    </row>
    <row r="33" spans="1:13" s="110" customFormat="1" ht="11.1" customHeight="1" x14ac:dyDescent="0.2">
      <c r="A33" s="422" t="s">
        <v>390</v>
      </c>
      <c r="B33" s="115">
        <v>128195</v>
      </c>
      <c r="C33" s="114">
        <v>64575</v>
      </c>
      <c r="D33" s="114">
        <v>63620</v>
      </c>
      <c r="E33" s="114">
        <v>90805</v>
      </c>
      <c r="F33" s="114">
        <v>37368</v>
      </c>
      <c r="G33" s="114">
        <v>8004</v>
      </c>
      <c r="H33" s="114">
        <v>49635</v>
      </c>
      <c r="I33" s="115">
        <v>19710</v>
      </c>
      <c r="J33" s="114">
        <v>14423</v>
      </c>
      <c r="K33" s="114">
        <v>5287</v>
      </c>
      <c r="L33" s="423">
        <v>7315</v>
      </c>
      <c r="M33" s="424">
        <v>8996</v>
      </c>
    </row>
    <row r="34" spans="1:13" ht="15" customHeight="1" x14ac:dyDescent="0.2">
      <c r="A34" s="422" t="s">
        <v>396</v>
      </c>
      <c r="B34" s="115">
        <v>128331</v>
      </c>
      <c r="C34" s="114">
        <v>64667</v>
      </c>
      <c r="D34" s="114">
        <v>63664</v>
      </c>
      <c r="E34" s="114">
        <v>90330</v>
      </c>
      <c r="F34" s="114">
        <v>37988</v>
      </c>
      <c r="G34" s="114">
        <v>7614</v>
      </c>
      <c r="H34" s="114">
        <v>50106</v>
      </c>
      <c r="I34" s="115">
        <v>19507</v>
      </c>
      <c r="J34" s="114">
        <v>14196</v>
      </c>
      <c r="K34" s="114">
        <v>5311</v>
      </c>
      <c r="L34" s="423">
        <v>9842</v>
      </c>
      <c r="M34" s="424">
        <v>9562</v>
      </c>
    </row>
    <row r="35" spans="1:13" ht="11.1" customHeight="1" x14ac:dyDescent="0.2">
      <c r="A35" s="422" t="s">
        <v>388</v>
      </c>
      <c r="B35" s="115">
        <v>130030</v>
      </c>
      <c r="C35" s="114">
        <v>65874</v>
      </c>
      <c r="D35" s="114">
        <v>64156</v>
      </c>
      <c r="E35" s="114">
        <v>91158</v>
      </c>
      <c r="F35" s="114">
        <v>38863</v>
      </c>
      <c r="G35" s="114">
        <v>7440</v>
      </c>
      <c r="H35" s="114">
        <v>50993</v>
      </c>
      <c r="I35" s="115">
        <v>19666</v>
      </c>
      <c r="J35" s="114">
        <v>14237</v>
      </c>
      <c r="K35" s="114">
        <v>5429</v>
      </c>
      <c r="L35" s="423">
        <v>9105</v>
      </c>
      <c r="M35" s="424">
        <v>7555</v>
      </c>
    </row>
    <row r="36" spans="1:13" ht="11.1" customHeight="1" x14ac:dyDescent="0.2">
      <c r="A36" s="422" t="s">
        <v>389</v>
      </c>
      <c r="B36" s="115">
        <v>131843</v>
      </c>
      <c r="C36" s="114">
        <v>67034</v>
      </c>
      <c r="D36" s="114">
        <v>64809</v>
      </c>
      <c r="E36" s="114">
        <v>92304</v>
      </c>
      <c r="F36" s="114">
        <v>39536</v>
      </c>
      <c r="G36" s="114">
        <v>8400</v>
      </c>
      <c r="H36" s="114">
        <v>51347</v>
      </c>
      <c r="I36" s="115">
        <v>19830</v>
      </c>
      <c r="J36" s="114">
        <v>14177</v>
      </c>
      <c r="K36" s="114">
        <v>5653</v>
      </c>
      <c r="L36" s="423">
        <v>10603</v>
      </c>
      <c r="M36" s="424">
        <v>9182</v>
      </c>
    </row>
    <row r="37" spans="1:13" s="110" customFormat="1" ht="11.1" customHeight="1" x14ac:dyDescent="0.2">
      <c r="A37" s="422" t="s">
        <v>390</v>
      </c>
      <c r="B37" s="115">
        <v>130710</v>
      </c>
      <c r="C37" s="114">
        <v>65991</v>
      </c>
      <c r="D37" s="114">
        <v>64719</v>
      </c>
      <c r="E37" s="114">
        <v>91213</v>
      </c>
      <c r="F37" s="114">
        <v>39497</v>
      </c>
      <c r="G37" s="114">
        <v>8303</v>
      </c>
      <c r="H37" s="114">
        <v>51007</v>
      </c>
      <c r="I37" s="115">
        <v>19648</v>
      </c>
      <c r="J37" s="114">
        <v>14070</v>
      </c>
      <c r="K37" s="114">
        <v>5578</v>
      </c>
      <c r="L37" s="423">
        <v>7332</v>
      </c>
      <c r="M37" s="424">
        <v>8707</v>
      </c>
    </row>
    <row r="38" spans="1:13" ht="15" customHeight="1" x14ac:dyDescent="0.2">
      <c r="A38" s="425" t="s">
        <v>397</v>
      </c>
      <c r="B38" s="115">
        <v>131133</v>
      </c>
      <c r="C38" s="114">
        <v>66367</v>
      </c>
      <c r="D38" s="114">
        <v>64766</v>
      </c>
      <c r="E38" s="114">
        <v>91288</v>
      </c>
      <c r="F38" s="114">
        <v>39845</v>
      </c>
      <c r="G38" s="114">
        <v>7999</v>
      </c>
      <c r="H38" s="114">
        <v>51347</v>
      </c>
      <c r="I38" s="115">
        <v>19477</v>
      </c>
      <c r="J38" s="114">
        <v>13902</v>
      </c>
      <c r="K38" s="114">
        <v>5575</v>
      </c>
      <c r="L38" s="423">
        <v>10239</v>
      </c>
      <c r="M38" s="424">
        <v>10028</v>
      </c>
    </row>
    <row r="39" spans="1:13" ht="11.1" customHeight="1" x14ac:dyDescent="0.2">
      <c r="A39" s="422" t="s">
        <v>388</v>
      </c>
      <c r="B39" s="115">
        <v>132801</v>
      </c>
      <c r="C39" s="114">
        <v>67536</v>
      </c>
      <c r="D39" s="114">
        <v>65265</v>
      </c>
      <c r="E39" s="114">
        <v>92073</v>
      </c>
      <c r="F39" s="114">
        <v>40728</v>
      </c>
      <c r="G39" s="114">
        <v>7885</v>
      </c>
      <c r="H39" s="114">
        <v>52249</v>
      </c>
      <c r="I39" s="115">
        <v>19901</v>
      </c>
      <c r="J39" s="114">
        <v>14108</v>
      </c>
      <c r="K39" s="114">
        <v>5793</v>
      </c>
      <c r="L39" s="423">
        <v>9504</v>
      </c>
      <c r="M39" s="424">
        <v>7903</v>
      </c>
    </row>
    <row r="40" spans="1:13" ht="11.1" customHeight="1" x14ac:dyDescent="0.2">
      <c r="A40" s="425" t="s">
        <v>389</v>
      </c>
      <c r="B40" s="115">
        <v>134513</v>
      </c>
      <c r="C40" s="114">
        <v>68661</v>
      </c>
      <c r="D40" s="114">
        <v>65852</v>
      </c>
      <c r="E40" s="114">
        <v>93254</v>
      </c>
      <c r="F40" s="114">
        <v>41259</v>
      </c>
      <c r="G40" s="114">
        <v>9003</v>
      </c>
      <c r="H40" s="114">
        <v>52466</v>
      </c>
      <c r="I40" s="115">
        <v>19958</v>
      </c>
      <c r="J40" s="114">
        <v>13947</v>
      </c>
      <c r="K40" s="114">
        <v>6011</v>
      </c>
      <c r="L40" s="423">
        <v>12184</v>
      </c>
      <c r="M40" s="424">
        <v>10732</v>
      </c>
    </row>
    <row r="41" spans="1:13" s="110" customFormat="1" ht="11.1" customHeight="1" x14ac:dyDescent="0.2">
      <c r="A41" s="422" t="s">
        <v>390</v>
      </c>
      <c r="B41" s="115">
        <v>133539</v>
      </c>
      <c r="C41" s="114">
        <v>67771</v>
      </c>
      <c r="D41" s="114">
        <v>65768</v>
      </c>
      <c r="E41" s="114">
        <v>92243</v>
      </c>
      <c r="F41" s="114">
        <v>41296</v>
      </c>
      <c r="G41" s="114">
        <v>8921</v>
      </c>
      <c r="H41" s="114">
        <v>52241</v>
      </c>
      <c r="I41" s="115">
        <v>19990</v>
      </c>
      <c r="J41" s="114">
        <v>14046</v>
      </c>
      <c r="K41" s="114">
        <v>5944</v>
      </c>
      <c r="L41" s="423">
        <v>8271</v>
      </c>
      <c r="M41" s="424">
        <v>9402</v>
      </c>
    </row>
    <row r="42" spans="1:13" ht="15" customHeight="1" x14ac:dyDescent="0.2">
      <c r="A42" s="422" t="s">
        <v>398</v>
      </c>
      <c r="B42" s="115">
        <v>133204</v>
      </c>
      <c r="C42" s="114">
        <v>67666</v>
      </c>
      <c r="D42" s="114">
        <v>65538</v>
      </c>
      <c r="E42" s="114">
        <v>91689</v>
      </c>
      <c r="F42" s="114">
        <v>41515</v>
      </c>
      <c r="G42" s="114">
        <v>8677</v>
      </c>
      <c r="H42" s="114">
        <v>52272</v>
      </c>
      <c r="I42" s="115">
        <v>19783</v>
      </c>
      <c r="J42" s="114">
        <v>13910</v>
      </c>
      <c r="K42" s="114">
        <v>5873</v>
      </c>
      <c r="L42" s="423">
        <v>10577</v>
      </c>
      <c r="M42" s="424">
        <v>11018</v>
      </c>
    </row>
    <row r="43" spans="1:13" ht="11.1" customHeight="1" x14ac:dyDescent="0.2">
      <c r="A43" s="422" t="s">
        <v>388</v>
      </c>
      <c r="B43" s="115">
        <v>134587</v>
      </c>
      <c r="C43" s="114">
        <v>68687</v>
      </c>
      <c r="D43" s="114">
        <v>65900</v>
      </c>
      <c r="E43" s="114">
        <v>92371</v>
      </c>
      <c r="F43" s="114">
        <v>42216</v>
      </c>
      <c r="G43" s="114">
        <v>8671</v>
      </c>
      <c r="H43" s="114">
        <v>52797</v>
      </c>
      <c r="I43" s="115">
        <v>20080</v>
      </c>
      <c r="J43" s="114">
        <v>13980</v>
      </c>
      <c r="K43" s="114">
        <v>6100</v>
      </c>
      <c r="L43" s="423">
        <v>10539</v>
      </c>
      <c r="M43" s="424">
        <v>9115</v>
      </c>
    </row>
    <row r="44" spans="1:13" ht="11.1" customHeight="1" x14ac:dyDescent="0.2">
      <c r="A44" s="422" t="s">
        <v>389</v>
      </c>
      <c r="B44" s="115">
        <v>136416</v>
      </c>
      <c r="C44" s="114">
        <v>69814</v>
      </c>
      <c r="D44" s="114">
        <v>66602</v>
      </c>
      <c r="E44" s="114">
        <v>93547</v>
      </c>
      <c r="F44" s="114">
        <v>42869</v>
      </c>
      <c r="G44" s="114">
        <v>9729</v>
      </c>
      <c r="H44" s="114">
        <v>53088</v>
      </c>
      <c r="I44" s="115">
        <v>20166</v>
      </c>
      <c r="J44" s="114">
        <v>13908</v>
      </c>
      <c r="K44" s="114">
        <v>6258</v>
      </c>
      <c r="L44" s="423">
        <v>12191</v>
      </c>
      <c r="M44" s="424">
        <v>10830</v>
      </c>
    </row>
    <row r="45" spans="1:13" s="110" customFormat="1" ht="11.1" customHeight="1" x14ac:dyDescent="0.2">
      <c r="A45" s="422" t="s">
        <v>390</v>
      </c>
      <c r="B45" s="115">
        <v>135653</v>
      </c>
      <c r="C45" s="114">
        <v>69108</v>
      </c>
      <c r="D45" s="114">
        <v>66545</v>
      </c>
      <c r="E45" s="114">
        <v>92913</v>
      </c>
      <c r="F45" s="114">
        <v>42740</v>
      </c>
      <c r="G45" s="114">
        <v>9704</v>
      </c>
      <c r="H45" s="114">
        <v>52934</v>
      </c>
      <c r="I45" s="115">
        <v>19907</v>
      </c>
      <c r="J45" s="114">
        <v>13760</v>
      </c>
      <c r="K45" s="114">
        <v>6147</v>
      </c>
      <c r="L45" s="423">
        <v>8731</v>
      </c>
      <c r="M45" s="424">
        <v>9717</v>
      </c>
    </row>
    <row r="46" spans="1:13" ht="15" customHeight="1" x14ac:dyDescent="0.2">
      <c r="A46" s="422" t="s">
        <v>399</v>
      </c>
      <c r="B46" s="115">
        <v>135015</v>
      </c>
      <c r="C46" s="114">
        <v>68781</v>
      </c>
      <c r="D46" s="114">
        <v>66234</v>
      </c>
      <c r="E46" s="114">
        <v>92315</v>
      </c>
      <c r="F46" s="114">
        <v>42700</v>
      </c>
      <c r="G46" s="114">
        <v>9337</v>
      </c>
      <c r="H46" s="114">
        <v>52794</v>
      </c>
      <c r="I46" s="115">
        <v>19591</v>
      </c>
      <c r="J46" s="114">
        <v>13459</v>
      </c>
      <c r="K46" s="114">
        <v>6132</v>
      </c>
      <c r="L46" s="423">
        <v>10578</v>
      </c>
      <c r="M46" s="424">
        <v>11367</v>
      </c>
    </row>
    <row r="47" spans="1:13" ht="11.1" customHeight="1" x14ac:dyDescent="0.2">
      <c r="A47" s="422" t="s">
        <v>388</v>
      </c>
      <c r="B47" s="115">
        <v>135952</v>
      </c>
      <c r="C47" s="114">
        <v>69553</v>
      </c>
      <c r="D47" s="114">
        <v>66399</v>
      </c>
      <c r="E47" s="114">
        <v>92595</v>
      </c>
      <c r="F47" s="114">
        <v>43357</v>
      </c>
      <c r="G47" s="114">
        <v>9255</v>
      </c>
      <c r="H47" s="114">
        <v>53273</v>
      </c>
      <c r="I47" s="115">
        <v>19935</v>
      </c>
      <c r="J47" s="114">
        <v>13603</v>
      </c>
      <c r="K47" s="114">
        <v>6332</v>
      </c>
      <c r="L47" s="423">
        <v>10100</v>
      </c>
      <c r="M47" s="424">
        <v>9219</v>
      </c>
    </row>
    <row r="48" spans="1:13" ht="11.1" customHeight="1" x14ac:dyDescent="0.2">
      <c r="A48" s="422" t="s">
        <v>389</v>
      </c>
      <c r="B48" s="115">
        <v>138085</v>
      </c>
      <c r="C48" s="114">
        <v>70732</v>
      </c>
      <c r="D48" s="114">
        <v>67353</v>
      </c>
      <c r="E48" s="114">
        <v>93784</v>
      </c>
      <c r="F48" s="114">
        <v>44301</v>
      </c>
      <c r="G48" s="114">
        <v>10544</v>
      </c>
      <c r="H48" s="114">
        <v>53482</v>
      </c>
      <c r="I48" s="115">
        <v>19676</v>
      </c>
      <c r="J48" s="114">
        <v>13241</v>
      </c>
      <c r="K48" s="114">
        <v>6435</v>
      </c>
      <c r="L48" s="423">
        <v>11951</v>
      </c>
      <c r="M48" s="424">
        <v>10253</v>
      </c>
    </row>
    <row r="49" spans="1:17" s="110" customFormat="1" ht="11.1" customHeight="1" x14ac:dyDescent="0.2">
      <c r="A49" s="422" t="s">
        <v>390</v>
      </c>
      <c r="B49" s="115">
        <v>137079</v>
      </c>
      <c r="C49" s="114">
        <v>69891</v>
      </c>
      <c r="D49" s="114">
        <v>67188</v>
      </c>
      <c r="E49" s="114">
        <v>92903</v>
      </c>
      <c r="F49" s="114">
        <v>44176</v>
      </c>
      <c r="G49" s="114">
        <v>10479</v>
      </c>
      <c r="H49" s="114">
        <v>53009</v>
      </c>
      <c r="I49" s="115">
        <v>19608</v>
      </c>
      <c r="J49" s="114">
        <v>13164</v>
      </c>
      <c r="K49" s="114">
        <v>6444</v>
      </c>
      <c r="L49" s="423">
        <v>9271</v>
      </c>
      <c r="M49" s="424">
        <v>10401</v>
      </c>
    </row>
    <row r="50" spans="1:17" ht="15" customHeight="1" x14ac:dyDescent="0.2">
      <c r="A50" s="422" t="s">
        <v>400</v>
      </c>
      <c r="B50" s="143">
        <v>135728</v>
      </c>
      <c r="C50" s="144">
        <v>69480</v>
      </c>
      <c r="D50" s="144">
        <v>66248</v>
      </c>
      <c r="E50" s="144">
        <v>91879</v>
      </c>
      <c r="F50" s="144">
        <v>43849</v>
      </c>
      <c r="G50" s="144">
        <v>10035</v>
      </c>
      <c r="H50" s="144">
        <v>52692</v>
      </c>
      <c r="I50" s="143">
        <v>18757</v>
      </c>
      <c r="J50" s="144">
        <v>12709</v>
      </c>
      <c r="K50" s="144">
        <v>6048</v>
      </c>
      <c r="L50" s="426">
        <v>10328</v>
      </c>
      <c r="M50" s="427">
        <v>11580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0.52808947154019925</v>
      </c>
      <c r="C6" s="480">
        <f>'Tabelle 3.3'!J11</f>
        <v>-4.2570568118013377</v>
      </c>
      <c r="D6" s="481">
        <f t="shared" ref="D6:E9" si="0">IF(OR(AND(B6&gt;=-50,B6&lt;=50),ISNUMBER(B6)=FALSE),B6,"")</f>
        <v>0.52808947154019925</v>
      </c>
      <c r="E6" s="481">
        <f t="shared" si="0"/>
        <v>-4.2570568118013377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2.0817593018128191</v>
      </c>
      <c r="C7" s="480">
        <f>'Tabelle 3.1'!J23</f>
        <v>-4.2180879373564686</v>
      </c>
      <c r="D7" s="481">
        <f t="shared" si="0"/>
        <v>2.0817593018128191</v>
      </c>
      <c r="E7" s="481">
        <f>IF(OR(AND(C7&gt;=-50,C7&lt;=50),ISNUMBER(C7)=FALSE),C7,"")</f>
        <v>-4.2180879373564686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0.52808947154019925</v>
      </c>
      <c r="C14" s="480">
        <f>'Tabelle 3.3'!J11</f>
        <v>-4.2570568118013377</v>
      </c>
      <c r="D14" s="481">
        <f>IF(OR(AND(B14&gt;=-50,B14&lt;=50),ISNUMBER(B14)=FALSE),B14,"")</f>
        <v>0.52808947154019925</v>
      </c>
      <c r="E14" s="481">
        <f>IF(OR(AND(C14&gt;=-50,C14&lt;=50),ISNUMBER(C14)=FALSE),C14,"")</f>
        <v>-4.2570568118013377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-3.669724770642202</v>
      </c>
      <c r="C15" s="480">
        <f>'Tabelle 3.3'!J12</f>
        <v>5.2738336713995944</v>
      </c>
      <c r="D15" s="481">
        <f t="shared" ref="D15:E45" si="3">IF(OR(AND(B15&gt;=-50,B15&lt;=50),ISNUMBER(B15)=FALSE),B15,"")</f>
        <v>-3.669724770642202</v>
      </c>
      <c r="E15" s="481">
        <f t="shared" si="3"/>
        <v>5.2738336713995944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0.66727327873824693</v>
      </c>
      <c r="C16" s="480">
        <f>'Tabelle 3.3'!J13</f>
        <v>-18.452380952380953</v>
      </c>
      <c r="D16" s="481">
        <f t="shared" si="3"/>
        <v>0.66727327873824693</v>
      </c>
      <c r="E16" s="481">
        <f t="shared" si="3"/>
        <v>-18.452380952380953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-1.5028513921502851</v>
      </c>
      <c r="C17" s="480">
        <f>'Tabelle 3.3'!J14</f>
        <v>-10.751665080875357</v>
      </c>
      <c r="D17" s="481">
        <f t="shared" si="3"/>
        <v>-1.5028513921502851</v>
      </c>
      <c r="E17" s="481">
        <f t="shared" si="3"/>
        <v>-10.751665080875357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3.8021071919377003</v>
      </c>
      <c r="C18" s="480">
        <f>'Tabelle 3.3'!J15</f>
        <v>-6.0702875399361025</v>
      </c>
      <c r="D18" s="481">
        <f t="shared" si="3"/>
        <v>3.8021071919377003</v>
      </c>
      <c r="E18" s="481">
        <f t="shared" si="3"/>
        <v>-6.0702875399361025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-3.8634747570514341</v>
      </c>
      <c r="C19" s="480">
        <f>'Tabelle 3.3'!J16</f>
        <v>-7.8239608801955987</v>
      </c>
      <c r="D19" s="481">
        <f t="shared" si="3"/>
        <v>-3.8634747570514341</v>
      </c>
      <c r="E19" s="481">
        <f t="shared" si="3"/>
        <v>-7.8239608801955987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0.44351073762838467</v>
      </c>
      <c r="C20" s="480">
        <f>'Tabelle 3.3'!J17</f>
        <v>-18.844984802431611</v>
      </c>
      <c r="D20" s="481">
        <f t="shared" si="3"/>
        <v>0.44351073762838467</v>
      </c>
      <c r="E20" s="481">
        <f t="shared" si="3"/>
        <v>-18.844984802431611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0.54311435161074328</v>
      </c>
      <c r="C21" s="480">
        <f>'Tabelle 3.3'!J18</f>
        <v>0.68965517241379315</v>
      </c>
      <c r="D21" s="481">
        <f t="shared" si="3"/>
        <v>0.54311435161074328</v>
      </c>
      <c r="E21" s="481">
        <f t="shared" si="3"/>
        <v>0.68965517241379315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1.2950291240174179</v>
      </c>
      <c r="C22" s="480">
        <f>'Tabelle 3.3'!J19</f>
        <v>0.87689713322091067</v>
      </c>
      <c r="D22" s="481">
        <f t="shared" si="3"/>
        <v>1.2950291240174179</v>
      </c>
      <c r="E22" s="481">
        <f t="shared" si="3"/>
        <v>0.87689713322091067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-0.36269430051813473</v>
      </c>
      <c r="C23" s="480">
        <f>'Tabelle 3.3'!J20</f>
        <v>-0.99478919943154898</v>
      </c>
      <c r="D23" s="481">
        <f t="shared" si="3"/>
        <v>-0.36269430051813473</v>
      </c>
      <c r="E23" s="481">
        <f t="shared" si="3"/>
        <v>-0.99478919943154898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-6.8103645952763125</v>
      </c>
      <c r="C24" s="480">
        <f>'Tabelle 3.3'!J21</f>
        <v>-10.233393177737881</v>
      </c>
      <c r="D24" s="481">
        <f t="shared" si="3"/>
        <v>-6.8103645952763125</v>
      </c>
      <c r="E24" s="481">
        <f t="shared" si="3"/>
        <v>-10.233393177737881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1.6417910447761195</v>
      </c>
      <c r="C25" s="480">
        <f>'Tabelle 3.3'!J22</f>
        <v>-30.991735537190081</v>
      </c>
      <c r="D25" s="481">
        <f t="shared" si="3"/>
        <v>1.6417910447761195</v>
      </c>
      <c r="E25" s="481">
        <f t="shared" si="3"/>
        <v>-30.991735537190081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-2.7298850574712645</v>
      </c>
      <c r="C26" s="480">
        <f>'Tabelle 3.3'!J23</f>
        <v>8.6206896551724146</v>
      </c>
      <c r="D26" s="481">
        <f t="shared" si="3"/>
        <v>-2.7298850574712645</v>
      </c>
      <c r="E26" s="481">
        <f t="shared" si="3"/>
        <v>8.6206896551724146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1.1673791515948702</v>
      </c>
      <c r="C27" s="480">
        <f>'Tabelle 3.3'!J24</f>
        <v>-7.5949367088607591</v>
      </c>
      <c r="D27" s="481">
        <f t="shared" si="3"/>
        <v>1.1673791515948702</v>
      </c>
      <c r="E27" s="481">
        <f t="shared" si="3"/>
        <v>-7.5949367088607591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3.4125810487999092E-2</v>
      </c>
      <c r="C28" s="480">
        <f>'Tabelle 3.3'!J25</f>
        <v>-8.4228620541469699</v>
      </c>
      <c r="D28" s="481">
        <f t="shared" si="3"/>
        <v>3.4125810487999092E-2</v>
      </c>
      <c r="E28" s="481">
        <f t="shared" si="3"/>
        <v>-8.4228620541469699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-4.9244060475161984</v>
      </c>
      <c r="C29" s="480">
        <f>'Tabelle 3.3'!J26</f>
        <v>44.545454545454547</v>
      </c>
      <c r="D29" s="481">
        <f t="shared" si="3"/>
        <v>-4.9244060475161984</v>
      </c>
      <c r="E29" s="481">
        <f t="shared" si="3"/>
        <v>44.545454545454547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0.87181903864278987</v>
      </c>
      <c r="C30" s="480">
        <f>'Tabelle 3.3'!J27</f>
        <v>-1.9455252918287937</v>
      </c>
      <c r="D30" s="481">
        <f t="shared" si="3"/>
        <v>0.87181903864278987</v>
      </c>
      <c r="E30" s="481">
        <f t="shared" si="3"/>
        <v>-1.9455252918287937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6.9656883009508057</v>
      </c>
      <c r="C31" s="480">
        <f>'Tabelle 3.3'!J28</f>
        <v>-8.4951456310679614</v>
      </c>
      <c r="D31" s="481">
        <f t="shared" si="3"/>
        <v>6.9656883009508057</v>
      </c>
      <c r="E31" s="481">
        <f t="shared" si="3"/>
        <v>-8.4951456310679614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1.8468710776403083</v>
      </c>
      <c r="C32" s="480">
        <f>'Tabelle 3.3'!J29</f>
        <v>-1.20817843866171</v>
      </c>
      <c r="D32" s="481">
        <f t="shared" si="3"/>
        <v>1.8468710776403083</v>
      </c>
      <c r="E32" s="481">
        <f t="shared" si="3"/>
        <v>-1.20817843866171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2.1166082326970521</v>
      </c>
      <c r="C33" s="480">
        <f>'Tabelle 3.3'!J30</f>
        <v>2.2850924918389555</v>
      </c>
      <c r="D33" s="481">
        <f t="shared" si="3"/>
        <v>2.1166082326970521</v>
      </c>
      <c r="E33" s="481">
        <f t="shared" si="3"/>
        <v>2.2850924918389555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2.6052521884118383</v>
      </c>
      <c r="C34" s="480">
        <f>'Tabelle 3.3'!J31</f>
        <v>-4.0214477211796247</v>
      </c>
      <c r="D34" s="481">
        <f t="shared" si="3"/>
        <v>2.6052521884118383</v>
      </c>
      <c r="E34" s="481">
        <f t="shared" si="3"/>
        <v>-4.0214477211796247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-3.669724770642202</v>
      </c>
      <c r="C37" s="480">
        <f>'Tabelle 3.3'!J34</f>
        <v>5.2738336713995944</v>
      </c>
      <c r="D37" s="481">
        <f t="shared" si="3"/>
        <v>-3.669724770642202</v>
      </c>
      <c r="E37" s="481">
        <f t="shared" si="3"/>
        <v>5.2738336713995944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-0.40767310305596816</v>
      </c>
      <c r="C38" s="480">
        <f>'Tabelle 3.3'!J35</f>
        <v>-5.0206069689022108</v>
      </c>
      <c r="D38" s="481">
        <f t="shared" si="3"/>
        <v>-0.40767310305596816</v>
      </c>
      <c r="E38" s="481">
        <f t="shared" si="3"/>
        <v>-5.0206069689022108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0.94093775487875231</v>
      </c>
      <c r="C39" s="480">
        <f>'Tabelle 3.3'!J36</f>
        <v>-4.4190151561263615</v>
      </c>
      <c r="D39" s="481">
        <f t="shared" si="3"/>
        <v>0.94093775487875231</v>
      </c>
      <c r="E39" s="481">
        <f t="shared" si="3"/>
        <v>-4.4190151561263615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0.94093775487875231</v>
      </c>
      <c r="C45" s="480">
        <f>'Tabelle 3.3'!J36</f>
        <v>-4.4190151561263615</v>
      </c>
      <c r="D45" s="481">
        <f t="shared" si="3"/>
        <v>0.94093775487875231</v>
      </c>
      <c r="E45" s="481">
        <f t="shared" si="3"/>
        <v>-4.4190151561263615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124381</v>
      </c>
      <c r="C51" s="487">
        <v>15968</v>
      </c>
      <c r="D51" s="487">
        <v>4745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126290</v>
      </c>
      <c r="C52" s="487">
        <v>15792</v>
      </c>
      <c r="D52" s="487">
        <v>4995</v>
      </c>
      <c r="E52" s="488">
        <f t="shared" ref="E52:G70" si="11">IF($A$51=37802,IF(COUNTBLANK(B$51:B$70)&gt;0,#N/A,B52/B$51*100),IF(COUNTBLANK(B$51:B$75)&gt;0,#N/A,B52/B$51*100))</f>
        <v>101.53480033124029</v>
      </c>
      <c r="F52" s="488">
        <f t="shared" si="11"/>
        <v>98.897795591182373</v>
      </c>
      <c r="G52" s="488">
        <f t="shared" si="11"/>
        <v>105.26870389884088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128011</v>
      </c>
      <c r="C53" s="487">
        <v>15531</v>
      </c>
      <c r="D53" s="487">
        <v>5195</v>
      </c>
      <c r="E53" s="488">
        <f t="shared" si="11"/>
        <v>102.91845217517147</v>
      </c>
      <c r="F53" s="488">
        <f t="shared" si="11"/>
        <v>97.263276553106209</v>
      </c>
      <c r="G53" s="488">
        <f t="shared" si="11"/>
        <v>109.48366701791359</v>
      </c>
      <c r="H53" s="489">
        <f>IF(ISERROR(L53)=TRUE,IF(MONTH(A53)=MONTH(MAX(A$51:A$75)),A53,""),"")</f>
        <v>41883</v>
      </c>
      <c r="I53" s="488">
        <f t="shared" si="12"/>
        <v>102.91845217517147</v>
      </c>
      <c r="J53" s="488">
        <f t="shared" si="10"/>
        <v>97.263276553106209</v>
      </c>
      <c r="K53" s="488">
        <f t="shared" si="10"/>
        <v>109.48366701791359</v>
      </c>
      <c r="L53" s="488" t="e">
        <f t="shared" si="13"/>
        <v>#N/A</v>
      </c>
    </row>
    <row r="54" spans="1:14" ht="15" customHeight="1" x14ac:dyDescent="0.2">
      <c r="A54" s="490" t="s">
        <v>463</v>
      </c>
      <c r="B54" s="487">
        <v>125787</v>
      </c>
      <c r="C54" s="487">
        <v>15784</v>
      </c>
      <c r="D54" s="487">
        <v>5169</v>
      </c>
      <c r="E54" s="488">
        <f t="shared" si="11"/>
        <v>101.13039772955676</v>
      </c>
      <c r="F54" s="488">
        <f t="shared" si="11"/>
        <v>98.847695390781567</v>
      </c>
      <c r="G54" s="488">
        <f t="shared" si="11"/>
        <v>108.93572181243414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126259</v>
      </c>
      <c r="C55" s="487">
        <v>14644</v>
      </c>
      <c r="D55" s="487">
        <v>4903</v>
      </c>
      <c r="E55" s="488">
        <f t="shared" si="11"/>
        <v>101.5098769104606</v>
      </c>
      <c r="F55" s="488">
        <f t="shared" si="11"/>
        <v>91.708416833667343</v>
      </c>
      <c r="G55" s="488">
        <f t="shared" si="11"/>
        <v>103.32982086406743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128000</v>
      </c>
      <c r="C56" s="487">
        <v>14569</v>
      </c>
      <c r="D56" s="487">
        <v>5259</v>
      </c>
      <c r="E56" s="488">
        <f t="shared" si="11"/>
        <v>102.90960838070123</v>
      </c>
      <c r="F56" s="488">
        <f t="shared" si="11"/>
        <v>91.238727454909821</v>
      </c>
      <c r="G56" s="488">
        <f t="shared" si="11"/>
        <v>110.83245521601685</v>
      </c>
      <c r="H56" s="489" t="str">
        <f t="shared" si="14"/>
        <v/>
      </c>
      <c r="I56" s="488" t="str">
        <f t="shared" si="12"/>
        <v/>
      </c>
      <c r="J56" s="488" t="str">
        <f t="shared" si="10"/>
        <v/>
      </c>
      <c r="K56" s="488" t="str">
        <f t="shared" si="10"/>
        <v/>
      </c>
      <c r="L56" s="488" t="e">
        <f t="shared" si="13"/>
        <v>#N/A</v>
      </c>
    </row>
    <row r="57" spans="1:14" ht="15" customHeight="1" x14ac:dyDescent="0.2">
      <c r="A57" s="490">
        <v>42248</v>
      </c>
      <c r="B57" s="487">
        <v>129694</v>
      </c>
      <c r="C57" s="487">
        <v>14357</v>
      </c>
      <c r="D57" s="487">
        <v>5457</v>
      </c>
      <c r="E57" s="488">
        <f t="shared" si="11"/>
        <v>104.27155272911457</v>
      </c>
      <c r="F57" s="488">
        <f t="shared" si="11"/>
        <v>89.911072144288568</v>
      </c>
      <c r="G57" s="488">
        <f t="shared" si="11"/>
        <v>115.00526870389885</v>
      </c>
      <c r="H57" s="489">
        <f t="shared" si="14"/>
        <v>42248</v>
      </c>
      <c r="I57" s="488">
        <f t="shared" si="12"/>
        <v>104.27155272911457</v>
      </c>
      <c r="J57" s="488">
        <f t="shared" si="10"/>
        <v>89.911072144288568</v>
      </c>
      <c r="K57" s="488">
        <f t="shared" si="10"/>
        <v>115.00526870389885</v>
      </c>
      <c r="L57" s="488" t="e">
        <f t="shared" si="13"/>
        <v>#N/A</v>
      </c>
    </row>
    <row r="58" spans="1:14" ht="15" customHeight="1" x14ac:dyDescent="0.2">
      <c r="A58" s="490" t="s">
        <v>466</v>
      </c>
      <c r="B58" s="487">
        <v>128195</v>
      </c>
      <c r="C58" s="487">
        <v>14423</v>
      </c>
      <c r="D58" s="487">
        <v>5287</v>
      </c>
      <c r="E58" s="488">
        <f t="shared" si="11"/>
        <v>103.0663847372187</v>
      </c>
      <c r="F58" s="488">
        <f t="shared" si="11"/>
        <v>90.324398797595194</v>
      </c>
      <c r="G58" s="488">
        <f t="shared" si="11"/>
        <v>111.42255005268704</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128331</v>
      </c>
      <c r="C59" s="487">
        <v>14196</v>
      </c>
      <c r="D59" s="487">
        <v>5311</v>
      </c>
      <c r="E59" s="488">
        <f t="shared" si="11"/>
        <v>103.17572619612321</v>
      </c>
      <c r="F59" s="488">
        <f t="shared" si="11"/>
        <v>88.902805611222448</v>
      </c>
      <c r="G59" s="488">
        <f t="shared" si="11"/>
        <v>111.92834562697576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130030</v>
      </c>
      <c r="C60" s="487">
        <v>14237</v>
      </c>
      <c r="D60" s="487">
        <v>5429</v>
      </c>
      <c r="E60" s="488">
        <f t="shared" si="11"/>
        <v>104.54169045111392</v>
      </c>
      <c r="F60" s="488">
        <f t="shared" si="11"/>
        <v>89.159569138276552</v>
      </c>
      <c r="G60" s="488">
        <f t="shared" si="11"/>
        <v>114.41517386722866</v>
      </c>
      <c r="H60" s="489" t="str">
        <f t="shared" si="14"/>
        <v/>
      </c>
      <c r="I60" s="488" t="str">
        <f t="shared" si="12"/>
        <v/>
      </c>
      <c r="J60" s="488" t="str">
        <f t="shared" si="10"/>
        <v/>
      </c>
      <c r="K60" s="488" t="str">
        <f t="shared" si="10"/>
        <v/>
      </c>
      <c r="L60" s="488" t="e">
        <f t="shared" si="13"/>
        <v>#N/A</v>
      </c>
    </row>
    <row r="61" spans="1:14" ht="15" customHeight="1" x14ac:dyDescent="0.2">
      <c r="A61" s="490">
        <v>42614</v>
      </c>
      <c r="B61" s="487">
        <v>131843</v>
      </c>
      <c r="C61" s="487">
        <v>14177</v>
      </c>
      <c r="D61" s="487">
        <v>5653</v>
      </c>
      <c r="E61" s="488">
        <f t="shared" si="11"/>
        <v>105.9993085760687</v>
      </c>
      <c r="F61" s="488">
        <f t="shared" si="11"/>
        <v>88.783817635270552</v>
      </c>
      <c r="G61" s="488">
        <f t="shared" si="11"/>
        <v>119.13593256059009</v>
      </c>
      <c r="H61" s="489">
        <f t="shared" si="14"/>
        <v>42614</v>
      </c>
      <c r="I61" s="488">
        <f t="shared" si="12"/>
        <v>105.9993085760687</v>
      </c>
      <c r="J61" s="488">
        <f t="shared" si="10"/>
        <v>88.783817635270552</v>
      </c>
      <c r="K61" s="488">
        <f t="shared" si="10"/>
        <v>119.13593256059009</v>
      </c>
      <c r="L61" s="488" t="e">
        <f t="shared" si="13"/>
        <v>#N/A</v>
      </c>
    </row>
    <row r="62" spans="1:14" ht="15" customHeight="1" x14ac:dyDescent="0.2">
      <c r="A62" s="490" t="s">
        <v>469</v>
      </c>
      <c r="B62" s="487">
        <v>130710</v>
      </c>
      <c r="C62" s="487">
        <v>14070</v>
      </c>
      <c r="D62" s="487">
        <v>5578</v>
      </c>
      <c r="E62" s="488">
        <f t="shared" si="11"/>
        <v>105.08839774563639</v>
      </c>
      <c r="F62" s="488">
        <f t="shared" si="11"/>
        <v>88.113727454909821</v>
      </c>
      <c r="G62" s="488">
        <f t="shared" si="11"/>
        <v>117.55532139093783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131133</v>
      </c>
      <c r="C63" s="487">
        <v>13902</v>
      </c>
      <c r="D63" s="487">
        <v>5575</v>
      </c>
      <c r="E63" s="488">
        <f t="shared" si="11"/>
        <v>105.42848184208199</v>
      </c>
      <c r="F63" s="488">
        <f t="shared" si="11"/>
        <v>87.061623246492985</v>
      </c>
      <c r="G63" s="488">
        <f t="shared" si="11"/>
        <v>117.49209694415174</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132801</v>
      </c>
      <c r="C64" s="487">
        <v>14108</v>
      </c>
      <c r="D64" s="487">
        <v>5793</v>
      </c>
      <c r="E64" s="488">
        <f t="shared" si="11"/>
        <v>106.76952267629301</v>
      </c>
      <c r="F64" s="488">
        <f t="shared" si="11"/>
        <v>88.351703406813627</v>
      </c>
      <c r="G64" s="488">
        <f t="shared" si="11"/>
        <v>122.086406743941</v>
      </c>
      <c r="H64" s="489" t="str">
        <f t="shared" si="14"/>
        <v/>
      </c>
      <c r="I64" s="488" t="str">
        <f t="shared" si="12"/>
        <v/>
      </c>
      <c r="J64" s="488" t="str">
        <f t="shared" si="10"/>
        <v/>
      </c>
      <c r="K64" s="488" t="str">
        <f t="shared" si="10"/>
        <v/>
      </c>
      <c r="L64" s="488" t="e">
        <f t="shared" si="13"/>
        <v>#N/A</v>
      </c>
    </row>
    <row r="65" spans="1:12" ht="15" customHeight="1" x14ac:dyDescent="0.2">
      <c r="A65" s="490">
        <v>42979</v>
      </c>
      <c r="B65" s="487">
        <v>134513</v>
      </c>
      <c r="C65" s="487">
        <v>13947</v>
      </c>
      <c r="D65" s="487">
        <v>6011</v>
      </c>
      <c r="E65" s="488">
        <f t="shared" si="11"/>
        <v>108.14593868838489</v>
      </c>
      <c r="F65" s="488">
        <f t="shared" si="11"/>
        <v>87.343436873747493</v>
      </c>
      <c r="G65" s="488">
        <f t="shared" si="11"/>
        <v>126.68071654373023</v>
      </c>
      <c r="H65" s="489">
        <f t="shared" si="14"/>
        <v>42979</v>
      </c>
      <c r="I65" s="488">
        <f t="shared" si="12"/>
        <v>108.14593868838489</v>
      </c>
      <c r="J65" s="488">
        <f t="shared" si="10"/>
        <v>87.343436873747493</v>
      </c>
      <c r="K65" s="488">
        <f t="shared" si="10"/>
        <v>126.68071654373023</v>
      </c>
      <c r="L65" s="488" t="e">
        <f t="shared" si="13"/>
        <v>#N/A</v>
      </c>
    </row>
    <row r="66" spans="1:12" ht="15" customHeight="1" x14ac:dyDescent="0.2">
      <c r="A66" s="490" t="s">
        <v>472</v>
      </c>
      <c r="B66" s="487">
        <v>133539</v>
      </c>
      <c r="C66" s="487">
        <v>14046</v>
      </c>
      <c r="D66" s="487">
        <v>5944</v>
      </c>
      <c r="E66" s="488">
        <f t="shared" si="11"/>
        <v>107.36286088711297</v>
      </c>
      <c r="F66" s="488">
        <f t="shared" si="11"/>
        <v>87.963426853707418</v>
      </c>
      <c r="G66" s="488">
        <f t="shared" si="11"/>
        <v>125.26870389884088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133204</v>
      </c>
      <c r="C67" s="487">
        <v>13910</v>
      </c>
      <c r="D67" s="487">
        <v>5873</v>
      </c>
      <c r="E67" s="488">
        <f t="shared" si="11"/>
        <v>107.09352714642912</v>
      </c>
      <c r="F67" s="488">
        <f t="shared" si="11"/>
        <v>87.111723446893791</v>
      </c>
      <c r="G67" s="488">
        <f t="shared" si="11"/>
        <v>123.77239199157006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134587</v>
      </c>
      <c r="C68" s="487">
        <v>13980</v>
      </c>
      <c r="D68" s="487">
        <v>6100</v>
      </c>
      <c r="E68" s="488">
        <f t="shared" si="11"/>
        <v>108.20543330572998</v>
      </c>
      <c r="F68" s="488">
        <f t="shared" si="11"/>
        <v>87.550100200400806</v>
      </c>
      <c r="G68" s="488">
        <f t="shared" si="11"/>
        <v>128.5563751317176</v>
      </c>
      <c r="H68" s="489" t="str">
        <f t="shared" si="14"/>
        <v/>
      </c>
      <c r="I68" s="488" t="str">
        <f t="shared" si="12"/>
        <v/>
      </c>
      <c r="J68" s="488" t="str">
        <f t="shared" si="12"/>
        <v/>
      </c>
      <c r="K68" s="488" t="str">
        <f t="shared" si="12"/>
        <v/>
      </c>
      <c r="L68" s="488" t="e">
        <f t="shared" si="13"/>
        <v>#N/A</v>
      </c>
    </row>
    <row r="69" spans="1:12" ht="15" customHeight="1" x14ac:dyDescent="0.2">
      <c r="A69" s="490">
        <v>43344</v>
      </c>
      <c r="B69" s="487">
        <v>136416</v>
      </c>
      <c r="C69" s="487">
        <v>13908</v>
      </c>
      <c r="D69" s="487">
        <v>6258</v>
      </c>
      <c r="E69" s="488">
        <f t="shared" si="11"/>
        <v>109.67591513173234</v>
      </c>
      <c r="F69" s="488">
        <f t="shared" si="11"/>
        <v>87.099198396793582</v>
      </c>
      <c r="G69" s="488">
        <f t="shared" si="11"/>
        <v>131.88619599578504</v>
      </c>
      <c r="H69" s="489">
        <f t="shared" si="14"/>
        <v>43344</v>
      </c>
      <c r="I69" s="488">
        <f t="shared" si="12"/>
        <v>109.67591513173234</v>
      </c>
      <c r="J69" s="488">
        <f t="shared" si="12"/>
        <v>87.099198396793582</v>
      </c>
      <c r="K69" s="488">
        <f t="shared" si="12"/>
        <v>131.88619599578504</v>
      </c>
      <c r="L69" s="488" t="e">
        <f t="shared" si="13"/>
        <v>#N/A</v>
      </c>
    </row>
    <row r="70" spans="1:12" ht="15" customHeight="1" x14ac:dyDescent="0.2">
      <c r="A70" s="490" t="s">
        <v>475</v>
      </c>
      <c r="B70" s="487">
        <v>135653</v>
      </c>
      <c r="C70" s="487">
        <v>13760</v>
      </c>
      <c r="D70" s="487">
        <v>6147</v>
      </c>
      <c r="E70" s="488">
        <f t="shared" si="11"/>
        <v>109.0624773880255</v>
      </c>
      <c r="F70" s="488">
        <f t="shared" si="11"/>
        <v>86.172344689378761</v>
      </c>
      <c r="G70" s="488">
        <f t="shared" si="11"/>
        <v>129.54689146469968</v>
      </c>
      <c r="H70" s="489" t="str">
        <f t="shared" si="14"/>
        <v/>
      </c>
      <c r="I70" s="488" t="str">
        <f t="shared" si="12"/>
        <v/>
      </c>
      <c r="J70" s="488" t="str">
        <f t="shared" si="12"/>
        <v/>
      </c>
      <c r="K70" s="488" t="str">
        <f t="shared" si="12"/>
        <v/>
      </c>
      <c r="L70" s="488" t="e">
        <f t="shared" si="13"/>
        <v>#N/A</v>
      </c>
    </row>
    <row r="71" spans="1:12" ht="15" customHeight="1" x14ac:dyDescent="0.2">
      <c r="A71" s="490" t="s">
        <v>476</v>
      </c>
      <c r="B71" s="487">
        <v>135015</v>
      </c>
      <c r="C71" s="487">
        <v>13459</v>
      </c>
      <c r="D71" s="487">
        <v>6132</v>
      </c>
      <c r="E71" s="491">
        <f t="shared" ref="E71:G75" si="15">IF($A$51=37802,IF(COUNTBLANK(B$51:B$70)&gt;0,#N/A,IF(ISBLANK(B71)=FALSE,B71/B$51*100,#N/A)),IF(COUNTBLANK(B$51:B$75)&gt;0,#N/A,B71/B$51*100))</f>
        <v>108.54953730875295</v>
      </c>
      <c r="F71" s="491">
        <f t="shared" si="15"/>
        <v>84.287324649298597</v>
      </c>
      <c r="G71" s="491">
        <f t="shared" si="15"/>
        <v>129.23076923076923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135952</v>
      </c>
      <c r="C72" s="487">
        <v>13603</v>
      </c>
      <c r="D72" s="487">
        <v>6332</v>
      </c>
      <c r="E72" s="491">
        <f t="shared" si="15"/>
        <v>109.30286780135231</v>
      </c>
      <c r="F72" s="491">
        <f t="shared" si="15"/>
        <v>85.18912825651303</v>
      </c>
      <c r="G72" s="491">
        <f t="shared" si="15"/>
        <v>133.44573234984193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138085</v>
      </c>
      <c r="C73" s="487">
        <v>13241</v>
      </c>
      <c r="D73" s="487">
        <v>6435</v>
      </c>
      <c r="E73" s="491">
        <f t="shared" si="15"/>
        <v>111.01775994725882</v>
      </c>
      <c r="F73" s="491">
        <f t="shared" si="15"/>
        <v>82.922094188376747</v>
      </c>
      <c r="G73" s="491">
        <f t="shared" si="15"/>
        <v>135.61643835616439</v>
      </c>
      <c r="H73" s="492">
        <f>IF(A$51=37802,IF(ISERROR(L73)=TRUE,IF(ISBLANK(A73)=FALSE,IF(MONTH(A73)=MONTH(MAX(A$51:A$75)),A73,""),""),""),IF(ISERROR(L73)=TRUE,IF(MONTH(A73)=MONTH(MAX(A$51:A$75)),A73,""),""))</f>
        <v>43709</v>
      </c>
      <c r="I73" s="488">
        <f t="shared" si="12"/>
        <v>111.01775994725882</v>
      </c>
      <c r="J73" s="488">
        <f t="shared" si="12"/>
        <v>82.922094188376747</v>
      </c>
      <c r="K73" s="488">
        <f t="shared" si="12"/>
        <v>135.61643835616439</v>
      </c>
      <c r="L73" s="488" t="e">
        <f t="shared" si="13"/>
        <v>#N/A</v>
      </c>
    </row>
    <row r="74" spans="1:12" ht="15" customHeight="1" x14ac:dyDescent="0.2">
      <c r="A74" s="490" t="s">
        <v>478</v>
      </c>
      <c r="B74" s="487">
        <v>137079</v>
      </c>
      <c r="C74" s="487">
        <v>13164</v>
      </c>
      <c r="D74" s="487">
        <v>6444</v>
      </c>
      <c r="E74" s="491">
        <f t="shared" si="15"/>
        <v>110.20895474389177</v>
      </c>
      <c r="F74" s="491">
        <f t="shared" si="15"/>
        <v>82.439879759519044</v>
      </c>
      <c r="G74" s="491">
        <f t="shared" si="15"/>
        <v>135.80611169652266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135728</v>
      </c>
      <c r="C75" s="493">
        <v>12709</v>
      </c>
      <c r="D75" s="493">
        <v>6048</v>
      </c>
      <c r="E75" s="491">
        <f t="shared" si="15"/>
        <v>109.12277598668607</v>
      </c>
      <c r="F75" s="491">
        <f t="shared" si="15"/>
        <v>79.590430861723448</v>
      </c>
      <c r="G75" s="491">
        <f t="shared" si="15"/>
        <v>127.4604847207587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111.01775994725882</v>
      </c>
      <c r="J77" s="488">
        <f>IF(J75&lt;&gt;"",J75,IF(J74&lt;&gt;"",J74,IF(J73&lt;&gt;"",J73,IF(J72&lt;&gt;"",J72,IF(J71&lt;&gt;"",J71,IF(J70&lt;&gt;"",J70,""))))))</f>
        <v>82.922094188376747</v>
      </c>
      <c r="K77" s="488">
        <f>IF(K75&lt;&gt;"",K75,IF(K74&lt;&gt;"",K74,IF(K73&lt;&gt;"",K73,IF(K72&lt;&gt;"",K72,IF(K71&lt;&gt;"",K71,IF(K70&lt;&gt;"",K70,""))))))</f>
        <v>135.61643835616439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+11,0%</v>
      </c>
      <c r="J79" s="488" t="str">
        <f>"GeB - ausschließlich: "&amp;IF(J77&gt;100,"+","")&amp;TEXT(J77-100,"0,0")&amp;"%"</f>
        <v>GeB - ausschließlich: -17,1%</v>
      </c>
      <c r="K79" s="488" t="str">
        <f>"GeB - im Nebenjob: "&amp;IF(K77&gt;100,"+","")&amp;TEXT(K77-100,"0,0")&amp;"%"</f>
        <v>GeB - im Nebenjob: +35,6%</v>
      </c>
    </row>
    <row r="81" spans="9:9" ht="15" customHeight="1" x14ac:dyDescent="0.2">
      <c r="I81" s="488" t="str">
        <f>IF(ISERROR(HLOOKUP(1,I$78:K$79,2,FALSE)),"",HLOOKUP(1,I$78:K$79,2,FALSE))</f>
        <v>GeB - im Nebenjob: +35,6%</v>
      </c>
    </row>
    <row r="82" spans="9:9" ht="15" customHeight="1" x14ac:dyDescent="0.2">
      <c r="I82" s="488" t="str">
        <f>IF(ISERROR(HLOOKUP(2,I$78:K$79,2,FALSE)),"",HLOOKUP(2,I$78:K$79,2,FALSE))</f>
        <v>SvB: +11,0%</v>
      </c>
    </row>
    <row r="83" spans="9:9" ht="15" customHeight="1" x14ac:dyDescent="0.2">
      <c r="I83" s="488" t="str">
        <f>IF(ISERROR(HLOOKUP(3,I$78:K$79,2,FALSE)),"",HLOOKUP(3,I$78:K$79,2,FALSE))</f>
        <v>GeB - ausschließlich: -17,1%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135728</v>
      </c>
      <c r="E12" s="114">
        <v>137079</v>
      </c>
      <c r="F12" s="114">
        <v>138085</v>
      </c>
      <c r="G12" s="114">
        <v>135952</v>
      </c>
      <c r="H12" s="114">
        <v>135015</v>
      </c>
      <c r="I12" s="115">
        <v>713</v>
      </c>
      <c r="J12" s="116">
        <v>0.52808947154019925</v>
      </c>
      <c r="N12" s="117"/>
    </row>
    <row r="13" spans="1:15" s="110" customFormat="1" ht="13.5" customHeight="1" x14ac:dyDescent="0.2">
      <c r="A13" s="118" t="s">
        <v>105</v>
      </c>
      <c r="B13" s="119" t="s">
        <v>106</v>
      </c>
      <c r="C13" s="113">
        <v>51.19061652717199</v>
      </c>
      <c r="D13" s="114">
        <v>69480</v>
      </c>
      <c r="E13" s="114">
        <v>69891</v>
      </c>
      <c r="F13" s="114">
        <v>70732</v>
      </c>
      <c r="G13" s="114">
        <v>69553</v>
      </c>
      <c r="H13" s="114">
        <v>68781</v>
      </c>
      <c r="I13" s="115">
        <v>699</v>
      </c>
      <c r="J13" s="116">
        <v>1.0162690277838355</v>
      </c>
    </row>
    <row r="14" spans="1:15" s="110" customFormat="1" ht="13.5" customHeight="1" x14ac:dyDescent="0.2">
      <c r="A14" s="120"/>
      <c r="B14" s="119" t="s">
        <v>107</v>
      </c>
      <c r="C14" s="113">
        <v>48.80938347282801</v>
      </c>
      <c r="D14" s="114">
        <v>66248</v>
      </c>
      <c r="E14" s="114">
        <v>67188</v>
      </c>
      <c r="F14" s="114">
        <v>67353</v>
      </c>
      <c r="G14" s="114">
        <v>66399</v>
      </c>
      <c r="H14" s="114">
        <v>66234</v>
      </c>
      <c r="I14" s="115">
        <v>14</v>
      </c>
      <c r="J14" s="116">
        <v>2.1137180300147961E-2</v>
      </c>
    </row>
    <row r="15" spans="1:15" s="110" customFormat="1" ht="13.5" customHeight="1" x14ac:dyDescent="0.2">
      <c r="A15" s="118" t="s">
        <v>105</v>
      </c>
      <c r="B15" s="121" t="s">
        <v>108</v>
      </c>
      <c r="C15" s="113">
        <v>7.3934633973830017</v>
      </c>
      <c r="D15" s="114">
        <v>10035</v>
      </c>
      <c r="E15" s="114">
        <v>10479</v>
      </c>
      <c r="F15" s="114">
        <v>10544</v>
      </c>
      <c r="G15" s="114">
        <v>9255</v>
      </c>
      <c r="H15" s="114">
        <v>9337</v>
      </c>
      <c r="I15" s="115">
        <v>698</v>
      </c>
      <c r="J15" s="116">
        <v>7.4756345721323765</v>
      </c>
    </row>
    <row r="16" spans="1:15" s="110" customFormat="1" ht="13.5" customHeight="1" x14ac:dyDescent="0.2">
      <c r="A16" s="118"/>
      <c r="B16" s="121" t="s">
        <v>109</v>
      </c>
      <c r="C16" s="113">
        <v>66.016592007544503</v>
      </c>
      <c r="D16" s="114">
        <v>89603</v>
      </c>
      <c r="E16" s="114">
        <v>90385</v>
      </c>
      <c r="F16" s="114">
        <v>91370</v>
      </c>
      <c r="G16" s="114">
        <v>91104</v>
      </c>
      <c r="H16" s="114">
        <v>90748</v>
      </c>
      <c r="I16" s="115">
        <v>-1145</v>
      </c>
      <c r="J16" s="116">
        <v>-1.2617357958302111</v>
      </c>
    </row>
    <row r="17" spans="1:10" s="110" customFormat="1" ht="13.5" customHeight="1" x14ac:dyDescent="0.2">
      <c r="A17" s="118"/>
      <c r="B17" s="121" t="s">
        <v>110</v>
      </c>
      <c r="C17" s="113">
        <v>25.456795944830837</v>
      </c>
      <c r="D17" s="114">
        <v>34552</v>
      </c>
      <c r="E17" s="114">
        <v>34656</v>
      </c>
      <c r="F17" s="114">
        <v>34666</v>
      </c>
      <c r="G17" s="114">
        <v>34178</v>
      </c>
      <c r="H17" s="114">
        <v>33590</v>
      </c>
      <c r="I17" s="115">
        <v>962</v>
      </c>
      <c r="J17" s="116">
        <v>2.8639476034534086</v>
      </c>
    </row>
    <row r="18" spans="1:10" s="110" customFormat="1" ht="13.5" customHeight="1" x14ac:dyDescent="0.2">
      <c r="A18" s="120"/>
      <c r="B18" s="121" t="s">
        <v>111</v>
      </c>
      <c r="C18" s="113">
        <v>1.1331486502416599</v>
      </c>
      <c r="D18" s="114">
        <v>1538</v>
      </c>
      <c r="E18" s="114">
        <v>1559</v>
      </c>
      <c r="F18" s="114">
        <v>1505</v>
      </c>
      <c r="G18" s="114">
        <v>1415</v>
      </c>
      <c r="H18" s="114">
        <v>1340</v>
      </c>
      <c r="I18" s="115">
        <v>198</v>
      </c>
      <c r="J18" s="116">
        <v>14.776119402985074</v>
      </c>
    </row>
    <row r="19" spans="1:10" s="110" customFormat="1" ht="13.5" customHeight="1" x14ac:dyDescent="0.2">
      <c r="A19" s="120"/>
      <c r="B19" s="121" t="s">
        <v>112</v>
      </c>
      <c r="C19" s="113">
        <v>0.35585877637628199</v>
      </c>
      <c r="D19" s="114">
        <v>483</v>
      </c>
      <c r="E19" s="114">
        <v>493</v>
      </c>
      <c r="F19" s="114">
        <v>494</v>
      </c>
      <c r="G19" s="114">
        <v>407</v>
      </c>
      <c r="H19" s="114">
        <v>370</v>
      </c>
      <c r="I19" s="115">
        <v>113</v>
      </c>
      <c r="J19" s="116">
        <v>30.54054054054054</v>
      </c>
    </row>
    <row r="20" spans="1:10" s="110" customFormat="1" ht="13.5" customHeight="1" x14ac:dyDescent="0.2">
      <c r="A20" s="118" t="s">
        <v>113</v>
      </c>
      <c r="B20" s="122" t="s">
        <v>114</v>
      </c>
      <c r="C20" s="113">
        <v>67.693475185665449</v>
      </c>
      <c r="D20" s="114">
        <v>91879</v>
      </c>
      <c r="E20" s="114">
        <v>92903</v>
      </c>
      <c r="F20" s="114">
        <v>93784</v>
      </c>
      <c r="G20" s="114">
        <v>92595</v>
      </c>
      <c r="H20" s="114">
        <v>92315</v>
      </c>
      <c r="I20" s="115">
        <v>-436</v>
      </c>
      <c r="J20" s="116">
        <v>-0.47229594323782703</v>
      </c>
    </row>
    <row r="21" spans="1:10" s="110" customFormat="1" ht="13.5" customHeight="1" x14ac:dyDescent="0.2">
      <c r="A21" s="120"/>
      <c r="B21" s="122" t="s">
        <v>115</v>
      </c>
      <c r="C21" s="113">
        <v>32.306524814334551</v>
      </c>
      <c r="D21" s="114">
        <v>43849</v>
      </c>
      <c r="E21" s="114">
        <v>44176</v>
      </c>
      <c r="F21" s="114">
        <v>44301</v>
      </c>
      <c r="G21" s="114">
        <v>43357</v>
      </c>
      <c r="H21" s="114">
        <v>42700</v>
      </c>
      <c r="I21" s="115">
        <v>1149</v>
      </c>
      <c r="J21" s="116">
        <v>2.6908665105386418</v>
      </c>
    </row>
    <row r="22" spans="1:10" s="110" customFormat="1" ht="13.5" customHeight="1" x14ac:dyDescent="0.2">
      <c r="A22" s="118" t="s">
        <v>113</v>
      </c>
      <c r="B22" s="122" t="s">
        <v>116</v>
      </c>
      <c r="C22" s="113">
        <v>92.595485087822709</v>
      </c>
      <c r="D22" s="114">
        <v>125678</v>
      </c>
      <c r="E22" s="114">
        <v>126924</v>
      </c>
      <c r="F22" s="114">
        <v>128020</v>
      </c>
      <c r="G22" s="114">
        <v>126264</v>
      </c>
      <c r="H22" s="114">
        <v>125793</v>
      </c>
      <c r="I22" s="115">
        <v>-115</v>
      </c>
      <c r="J22" s="116">
        <v>-9.1420031321297682E-2</v>
      </c>
    </row>
    <row r="23" spans="1:10" s="110" customFormat="1" ht="13.5" customHeight="1" x14ac:dyDescent="0.2">
      <c r="A23" s="123"/>
      <c r="B23" s="124" t="s">
        <v>117</v>
      </c>
      <c r="C23" s="125">
        <v>7.3684132971826006</v>
      </c>
      <c r="D23" s="114">
        <v>10001</v>
      </c>
      <c r="E23" s="114">
        <v>10110</v>
      </c>
      <c r="F23" s="114">
        <v>10018</v>
      </c>
      <c r="G23" s="114">
        <v>9640</v>
      </c>
      <c r="H23" s="114">
        <v>9176</v>
      </c>
      <c r="I23" s="115">
        <v>825</v>
      </c>
      <c r="J23" s="116">
        <v>8.9908456843940723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18757</v>
      </c>
      <c r="E26" s="114">
        <v>19608</v>
      </c>
      <c r="F26" s="114">
        <v>19676</v>
      </c>
      <c r="G26" s="114">
        <v>19935</v>
      </c>
      <c r="H26" s="140">
        <v>19591</v>
      </c>
      <c r="I26" s="115">
        <v>-834</v>
      </c>
      <c r="J26" s="116">
        <v>-4.2570568118013377</v>
      </c>
    </row>
    <row r="27" spans="1:10" s="110" customFormat="1" ht="13.5" customHeight="1" x14ac:dyDescent="0.2">
      <c r="A27" s="118" t="s">
        <v>105</v>
      </c>
      <c r="B27" s="119" t="s">
        <v>106</v>
      </c>
      <c r="C27" s="113">
        <v>46.803859892306875</v>
      </c>
      <c r="D27" s="115">
        <v>8779</v>
      </c>
      <c r="E27" s="114">
        <v>9112</v>
      </c>
      <c r="F27" s="114">
        <v>9086</v>
      </c>
      <c r="G27" s="114">
        <v>9229</v>
      </c>
      <c r="H27" s="140">
        <v>9124</v>
      </c>
      <c r="I27" s="115">
        <v>-345</v>
      </c>
      <c r="J27" s="116">
        <v>-3.7812362998684788</v>
      </c>
    </row>
    <row r="28" spans="1:10" s="110" customFormat="1" ht="13.5" customHeight="1" x14ac:dyDescent="0.2">
      <c r="A28" s="120"/>
      <c r="B28" s="119" t="s">
        <v>107</v>
      </c>
      <c r="C28" s="113">
        <v>53.196140107693125</v>
      </c>
      <c r="D28" s="115">
        <v>9978</v>
      </c>
      <c r="E28" s="114">
        <v>10496</v>
      </c>
      <c r="F28" s="114">
        <v>10590</v>
      </c>
      <c r="G28" s="114">
        <v>10706</v>
      </c>
      <c r="H28" s="140">
        <v>10467</v>
      </c>
      <c r="I28" s="115">
        <v>-489</v>
      </c>
      <c r="J28" s="116">
        <v>-4.6718257380338208</v>
      </c>
    </row>
    <row r="29" spans="1:10" s="110" customFormat="1" ht="13.5" customHeight="1" x14ac:dyDescent="0.2">
      <c r="A29" s="118" t="s">
        <v>105</v>
      </c>
      <c r="B29" s="121" t="s">
        <v>108</v>
      </c>
      <c r="C29" s="113">
        <v>14.298661832915711</v>
      </c>
      <c r="D29" s="115">
        <v>2682</v>
      </c>
      <c r="E29" s="114">
        <v>2796</v>
      </c>
      <c r="F29" s="114">
        <v>2814</v>
      </c>
      <c r="G29" s="114">
        <v>2967</v>
      </c>
      <c r="H29" s="140">
        <v>2683</v>
      </c>
      <c r="I29" s="115">
        <v>-1</v>
      </c>
      <c r="J29" s="116">
        <v>-3.7271710771524413E-2</v>
      </c>
    </row>
    <row r="30" spans="1:10" s="110" customFormat="1" ht="13.5" customHeight="1" x14ac:dyDescent="0.2">
      <c r="A30" s="118"/>
      <c r="B30" s="121" t="s">
        <v>109</v>
      </c>
      <c r="C30" s="113">
        <v>39.65986031881431</v>
      </c>
      <c r="D30" s="115">
        <v>7439</v>
      </c>
      <c r="E30" s="114">
        <v>7829</v>
      </c>
      <c r="F30" s="114">
        <v>7844</v>
      </c>
      <c r="G30" s="114">
        <v>7950</v>
      </c>
      <c r="H30" s="140">
        <v>7976</v>
      </c>
      <c r="I30" s="115">
        <v>-537</v>
      </c>
      <c r="J30" s="116">
        <v>-6.7326980942828483</v>
      </c>
    </row>
    <row r="31" spans="1:10" s="110" customFormat="1" ht="13.5" customHeight="1" x14ac:dyDescent="0.2">
      <c r="A31" s="118"/>
      <c r="B31" s="121" t="s">
        <v>110</v>
      </c>
      <c r="C31" s="113">
        <v>22.882124007037373</v>
      </c>
      <c r="D31" s="115">
        <v>4292</v>
      </c>
      <c r="E31" s="114">
        <v>4469</v>
      </c>
      <c r="F31" s="114">
        <v>4554</v>
      </c>
      <c r="G31" s="114">
        <v>4602</v>
      </c>
      <c r="H31" s="140">
        <v>4708</v>
      </c>
      <c r="I31" s="115">
        <v>-416</v>
      </c>
      <c r="J31" s="116">
        <v>-8.836023789294817</v>
      </c>
    </row>
    <row r="32" spans="1:10" s="110" customFormat="1" ht="13.5" customHeight="1" x14ac:dyDescent="0.2">
      <c r="A32" s="120"/>
      <c r="B32" s="121" t="s">
        <v>111</v>
      </c>
      <c r="C32" s="113">
        <v>23.159353841232605</v>
      </c>
      <c r="D32" s="115">
        <v>4344</v>
      </c>
      <c r="E32" s="114">
        <v>4514</v>
      </c>
      <c r="F32" s="114">
        <v>4464</v>
      </c>
      <c r="G32" s="114">
        <v>4416</v>
      </c>
      <c r="H32" s="140">
        <v>4224</v>
      </c>
      <c r="I32" s="115">
        <v>120</v>
      </c>
      <c r="J32" s="116">
        <v>2.8409090909090908</v>
      </c>
    </row>
    <row r="33" spans="1:10" s="110" customFormat="1" ht="13.5" customHeight="1" x14ac:dyDescent="0.2">
      <c r="A33" s="120"/>
      <c r="B33" s="121" t="s">
        <v>112</v>
      </c>
      <c r="C33" s="113">
        <v>2.7136535693341153</v>
      </c>
      <c r="D33" s="115">
        <v>509</v>
      </c>
      <c r="E33" s="114">
        <v>522</v>
      </c>
      <c r="F33" s="114">
        <v>524</v>
      </c>
      <c r="G33" s="114">
        <v>465</v>
      </c>
      <c r="H33" s="140">
        <v>423</v>
      </c>
      <c r="I33" s="115">
        <v>86</v>
      </c>
      <c r="J33" s="116">
        <v>20.33096926713948</v>
      </c>
    </row>
    <row r="34" spans="1:10" s="110" customFormat="1" ht="13.5" customHeight="1" x14ac:dyDescent="0.2">
      <c r="A34" s="118" t="s">
        <v>113</v>
      </c>
      <c r="B34" s="122" t="s">
        <v>116</v>
      </c>
      <c r="C34" s="113">
        <v>93.661033214266681</v>
      </c>
      <c r="D34" s="115">
        <v>17568</v>
      </c>
      <c r="E34" s="114">
        <v>18329</v>
      </c>
      <c r="F34" s="114">
        <v>18442</v>
      </c>
      <c r="G34" s="114">
        <v>18714</v>
      </c>
      <c r="H34" s="140">
        <v>18395</v>
      </c>
      <c r="I34" s="115">
        <v>-827</v>
      </c>
      <c r="J34" s="116">
        <v>-4.4957868986137539</v>
      </c>
    </row>
    <row r="35" spans="1:10" s="110" customFormat="1" ht="13.5" customHeight="1" x14ac:dyDescent="0.2">
      <c r="A35" s="118"/>
      <c r="B35" s="119" t="s">
        <v>117</v>
      </c>
      <c r="C35" s="113">
        <v>6.1310444100869006</v>
      </c>
      <c r="D35" s="115">
        <v>1150</v>
      </c>
      <c r="E35" s="114">
        <v>1236</v>
      </c>
      <c r="F35" s="114">
        <v>1193</v>
      </c>
      <c r="G35" s="114">
        <v>1181</v>
      </c>
      <c r="H35" s="140">
        <v>1154</v>
      </c>
      <c r="I35" s="115">
        <v>-4</v>
      </c>
      <c r="J35" s="116">
        <v>-0.34662045060658581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12709</v>
      </c>
      <c r="E37" s="114">
        <v>13164</v>
      </c>
      <c r="F37" s="114">
        <v>13241</v>
      </c>
      <c r="G37" s="114">
        <v>13603</v>
      </c>
      <c r="H37" s="140">
        <v>13459</v>
      </c>
      <c r="I37" s="115">
        <v>-750</v>
      </c>
      <c r="J37" s="116">
        <v>-5.5724793818262874</v>
      </c>
    </row>
    <row r="38" spans="1:10" s="110" customFormat="1" ht="13.5" customHeight="1" x14ac:dyDescent="0.2">
      <c r="A38" s="118" t="s">
        <v>105</v>
      </c>
      <c r="B38" s="119" t="s">
        <v>106</v>
      </c>
      <c r="C38" s="113">
        <v>49.870170745141237</v>
      </c>
      <c r="D38" s="115">
        <v>6338</v>
      </c>
      <c r="E38" s="114">
        <v>6517</v>
      </c>
      <c r="F38" s="114">
        <v>6489</v>
      </c>
      <c r="G38" s="114">
        <v>6698</v>
      </c>
      <c r="H38" s="140">
        <v>6679</v>
      </c>
      <c r="I38" s="115">
        <v>-341</v>
      </c>
      <c r="J38" s="116">
        <v>-5.1055547237610419</v>
      </c>
    </row>
    <row r="39" spans="1:10" s="110" customFormat="1" ht="13.5" customHeight="1" x14ac:dyDescent="0.2">
      <c r="A39" s="120"/>
      <c r="B39" s="119" t="s">
        <v>107</v>
      </c>
      <c r="C39" s="113">
        <v>50.129829254858763</v>
      </c>
      <c r="D39" s="115">
        <v>6371</v>
      </c>
      <c r="E39" s="114">
        <v>6647</v>
      </c>
      <c r="F39" s="114">
        <v>6752</v>
      </c>
      <c r="G39" s="114">
        <v>6905</v>
      </c>
      <c r="H39" s="140">
        <v>6780</v>
      </c>
      <c r="I39" s="115">
        <v>-409</v>
      </c>
      <c r="J39" s="116">
        <v>-6.0324483775811206</v>
      </c>
    </row>
    <row r="40" spans="1:10" s="110" customFormat="1" ht="13.5" customHeight="1" x14ac:dyDescent="0.2">
      <c r="A40" s="118" t="s">
        <v>105</v>
      </c>
      <c r="B40" s="121" t="s">
        <v>108</v>
      </c>
      <c r="C40" s="113">
        <v>16.869934691950586</v>
      </c>
      <c r="D40" s="115">
        <v>2144</v>
      </c>
      <c r="E40" s="114">
        <v>2182</v>
      </c>
      <c r="F40" s="114">
        <v>2202</v>
      </c>
      <c r="G40" s="114">
        <v>2421</v>
      </c>
      <c r="H40" s="140">
        <v>2169</v>
      </c>
      <c r="I40" s="115">
        <v>-25</v>
      </c>
      <c r="J40" s="116">
        <v>-1.152604887044721</v>
      </c>
    </row>
    <row r="41" spans="1:10" s="110" customFormat="1" ht="13.5" customHeight="1" x14ac:dyDescent="0.2">
      <c r="A41" s="118"/>
      <c r="B41" s="121" t="s">
        <v>109</v>
      </c>
      <c r="C41" s="113">
        <v>25.249822960107011</v>
      </c>
      <c r="D41" s="115">
        <v>3209</v>
      </c>
      <c r="E41" s="114">
        <v>3340</v>
      </c>
      <c r="F41" s="114">
        <v>3372</v>
      </c>
      <c r="G41" s="114">
        <v>3488</v>
      </c>
      <c r="H41" s="140">
        <v>3636</v>
      </c>
      <c r="I41" s="115">
        <v>-427</v>
      </c>
      <c r="J41" s="116">
        <v>-11.743674367436745</v>
      </c>
    </row>
    <row r="42" spans="1:10" s="110" customFormat="1" ht="13.5" customHeight="1" x14ac:dyDescent="0.2">
      <c r="A42" s="118"/>
      <c r="B42" s="121" t="s">
        <v>110</v>
      </c>
      <c r="C42" s="113">
        <v>24.407899913447164</v>
      </c>
      <c r="D42" s="115">
        <v>3102</v>
      </c>
      <c r="E42" s="114">
        <v>3222</v>
      </c>
      <c r="F42" s="114">
        <v>3294</v>
      </c>
      <c r="G42" s="114">
        <v>3366</v>
      </c>
      <c r="H42" s="140">
        <v>3501</v>
      </c>
      <c r="I42" s="115">
        <v>-399</v>
      </c>
      <c r="J42" s="116">
        <v>-11.396743787489289</v>
      </c>
    </row>
    <row r="43" spans="1:10" s="110" customFormat="1" ht="13.5" customHeight="1" x14ac:dyDescent="0.2">
      <c r="A43" s="120"/>
      <c r="B43" s="121" t="s">
        <v>111</v>
      </c>
      <c r="C43" s="113">
        <v>33.472342434495239</v>
      </c>
      <c r="D43" s="115">
        <v>4254</v>
      </c>
      <c r="E43" s="114">
        <v>4420</v>
      </c>
      <c r="F43" s="114">
        <v>4373</v>
      </c>
      <c r="G43" s="114">
        <v>4328</v>
      </c>
      <c r="H43" s="140">
        <v>4153</v>
      </c>
      <c r="I43" s="115">
        <v>101</v>
      </c>
      <c r="J43" s="116">
        <v>2.4319768841801106</v>
      </c>
    </row>
    <row r="44" spans="1:10" s="110" customFormat="1" ht="13.5" customHeight="1" x14ac:dyDescent="0.2">
      <c r="A44" s="120"/>
      <c r="B44" s="121" t="s">
        <v>112</v>
      </c>
      <c r="C44" s="113">
        <v>3.8319301282555669</v>
      </c>
      <c r="D44" s="115">
        <v>487</v>
      </c>
      <c r="E44" s="114">
        <v>499</v>
      </c>
      <c r="F44" s="114">
        <v>502</v>
      </c>
      <c r="G44" s="114">
        <v>443</v>
      </c>
      <c r="H44" s="140">
        <v>413</v>
      </c>
      <c r="I44" s="115">
        <v>74</v>
      </c>
      <c r="J44" s="116">
        <v>17.917675544794189</v>
      </c>
    </row>
    <row r="45" spans="1:10" s="110" customFormat="1" ht="13.5" customHeight="1" x14ac:dyDescent="0.2">
      <c r="A45" s="118" t="s">
        <v>113</v>
      </c>
      <c r="B45" s="122" t="s">
        <v>116</v>
      </c>
      <c r="C45" s="113">
        <v>92.910535840742781</v>
      </c>
      <c r="D45" s="115">
        <v>11808</v>
      </c>
      <c r="E45" s="114">
        <v>12181</v>
      </c>
      <c r="F45" s="114">
        <v>12287</v>
      </c>
      <c r="G45" s="114">
        <v>12673</v>
      </c>
      <c r="H45" s="140">
        <v>12525</v>
      </c>
      <c r="I45" s="115">
        <v>-717</v>
      </c>
      <c r="J45" s="116">
        <v>-5.7245508982035931</v>
      </c>
    </row>
    <row r="46" spans="1:10" s="110" customFormat="1" ht="13.5" customHeight="1" x14ac:dyDescent="0.2">
      <c r="A46" s="118"/>
      <c r="B46" s="119" t="s">
        <v>117</v>
      </c>
      <c r="C46" s="113">
        <v>6.7825950114092377</v>
      </c>
      <c r="D46" s="115">
        <v>862</v>
      </c>
      <c r="E46" s="114">
        <v>940</v>
      </c>
      <c r="F46" s="114">
        <v>913</v>
      </c>
      <c r="G46" s="114">
        <v>890</v>
      </c>
      <c r="H46" s="140">
        <v>892</v>
      </c>
      <c r="I46" s="115">
        <v>-30</v>
      </c>
      <c r="J46" s="116">
        <v>-3.3632286995515694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6048</v>
      </c>
      <c r="E48" s="114">
        <v>6444</v>
      </c>
      <c r="F48" s="114">
        <v>6435</v>
      </c>
      <c r="G48" s="114">
        <v>6332</v>
      </c>
      <c r="H48" s="140">
        <v>6132</v>
      </c>
      <c r="I48" s="115">
        <v>-84</v>
      </c>
      <c r="J48" s="116">
        <v>-1.3698630136986301</v>
      </c>
    </row>
    <row r="49" spans="1:12" s="110" customFormat="1" ht="13.5" customHeight="1" x14ac:dyDescent="0.2">
      <c r="A49" s="118" t="s">
        <v>105</v>
      </c>
      <c r="B49" s="119" t="s">
        <v>106</v>
      </c>
      <c r="C49" s="113">
        <v>40.360449735449734</v>
      </c>
      <c r="D49" s="115">
        <v>2441</v>
      </c>
      <c r="E49" s="114">
        <v>2595</v>
      </c>
      <c r="F49" s="114">
        <v>2597</v>
      </c>
      <c r="G49" s="114">
        <v>2531</v>
      </c>
      <c r="H49" s="140">
        <v>2445</v>
      </c>
      <c r="I49" s="115">
        <v>-4</v>
      </c>
      <c r="J49" s="116">
        <v>-0.16359918200408999</v>
      </c>
    </row>
    <row r="50" spans="1:12" s="110" customFormat="1" ht="13.5" customHeight="1" x14ac:dyDescent="0.2">
      <c r="A50" s="120"/>
      <c r="B50" s="119" t="s">
        <v>107</v>
      </c>
      <c r="C50" s="113">
        <v>59.639550264550266</v>
      </c>
      <c r="D50" s="115">
        <v>3607</v>
      </c>
      <c r="E50" s="114">
        <v>3849</v>
      </c>
      <c r="F50" s="114">
        <v>3838</v>
      </c>
      <c r="G50" s="114">
        <v>3801</v>
      </c>
      <c r="H50" s="140">
        <v>3687</v>
      </c>
      <c r="I50" s="115">
        <v>-80</v>
      </c>
      <c r="J50" s="116">
        <v>-2.1697857336588013</v>
      </c>
    </row>
    <row r="51" spans="1:12" s="110" customFormat="1" ht="13.5" customHeight="1" x14ac:dyDescent="0.2">
      <c r="A51" s="118" t="s">
        <v>105</v>
      </c>
      <c r="B51" s="121" t="s">
        <v>108</v>
      </c>
      <c r="C51" s="113">
        <v>8.8955026455026456</v>
      </c>
      <c r="D51" s="115">
        <v>538</v>
      </c>
      <c r="E51" s="114">
        <v>614</v>
      </c>
      <c r="F51" s="114">
        <v>612</v>
      </c>
      <c r="G51" s="114">
        <v>546</v>
      </c>
      <c r="H51" s="140">
        <v>514</v>
      </c>
      <c r="I51" s="115">
        <v>24</v>
      </c>
      <c r="J51" s="116">
        <v>4.6692607003891053</v>
      </c>
    </row>
    <row r="52" spans="1:12" s="110" customFormat="1" ht="13.5" customHeight="1" x14ac:dyDescent="0.2">
      <c r="A52" s="118"/>
      <c r="B52" s="121" t="s">
        <v>109</v>
      </c>
      <c r="C52" s="113">
        <v>69.94047619047619</v>
      </c>
      <c r="D52" s="115">
        <v>4230</v>
      </c>
      <c r="E52" s="114">
        <v>4489</v>
      </c>
      <c r="F52" s="114">
        <v>4472</v>
      </c>
      <c r="G52" s="114">
        <v>4462</v>
      </c>
      <c r="H52" s="140">
        <v>4340</v>
      </c>
      <c r="I52" s="115">
        <v>-110</v>
      </c>
      <c r="J52" s="116">
        <v>-2.5345622119815667</v>
      </c>
    </row>
    <row r="53" spans="1:12" s="110" customFormat="1" ht="13.5" customHeight="1" x14ac:dyDescent="0.2">
      <c r="A53" s="118"/>
      <c r="B53" s="121" t="s">
        <v>110</v>
      </c>
      <c r="C53" s="113">
        <v>19.675925925925927</v>
      </c>
      <c r="D53" s="115">
        <v>1190</v>
      </c>
      <c r="E53" s="114">
        <v>1247</v>
      </c>
      <c r="F53" s="114">
        <v>1260</v>
      </c>
      <c r="G53" s="114">
        <v>1236</v>
      </c>
      <c r="H53" s="140">
        <v>1207</v>
      </c>
      <c r="I53" s="115">
        <v>-17</v>
      </c>
      <c r="J53" s="116">
        <v>-1.408450704225352</v>
      </c>
    </row>
    <row r="54" spans="1:12" s="110" customFormat="1" ht="13.5" customHeight="1" x14ac:dyDescent="0.2">
      <c r="A54" s="120"/>
      <c r="B54" s="121" t="s">
        <v>111</v>
      </c>
      <c r="C54" s="113">
        <v>1.4880952380952381</v>
      </c>
      <c r="D54" s="115">
        <v>90</v>
      </c>
      <c r="E54" s="114">
        <v>94</v>
      </c>
      <c r="F54" s="114">
        <v>91</v>
      </c>
      <c r="G54" s="114">
        <v>88</v>
      </c>
      <c r="H54" s="140">
        <v>71</v>
      </c>
      <c r="I54" s="115">
        <v>19</v>
      </c>
      <c r="J54" s="116">
        <v>26.760563380281692</v>
      </c>
    </row>
    <row r="55" spans="1:12" s="110" customFormat="1" ht="13.5" customHeight="1" x14ac:dyDescent="0.2">
      <c r="A55" s="120"/>
      <c r="B55" s="121" t="s">
        <v>112</v>
      </c>
      <c r="C55" s="113">
        <v>0.36375661375661378</v>
      </c>
      <c r="D55" s="115">
        <v>22</v>
      </c>
      <c r="E55" s="114">
        <v>23</v>
      </c>
      <c r="F55" s="114">
        <v>22</v>
      </c>
      <c r="G55" s="114">
        <v>22</v>
      </c>
      <c r="H55" s="140">
        <v>10</v>
      </c>
      <c r="I55" s="115">
        <v>12</v>
      </c>
      <c r="J55" s="116">
        <v>120</v>
      </c>
    </row>
    <row r="56" spans="1:12" s="110" customFormat="1" ht="13.5" customHeight="1" x14ac:dyDescent="0.2">
      <c r="A56" s="118" t="s">
        <v>113</v>
      </c>
      <c r="B56" s="122" t="s">
        <v>116</v>
      </c>
      <c r="C56" s="113">
        <v>95.238095238095241</v>
      </c>
      <c r="D56" s="115">
        <v>5760</v>
      </c>
      <c r="E56" s="114">
        <v>6148</v>
      </c>
      <c r="F56" s="114">
        <v>6155</v>
      </c>
      <c r="G56" s="114">
        <v>6041</v>
      </c>
      <c r="H56" s="140">
        <v>5870</v>
      </c>
      <c r="I56" s="115">
        <v>-110</v>
      </c>
      <c r="J56" s="116">
        <v>-1.8739352640545144</v>
      </c>
    </row>
    <row r="57" spans="1:12" s="110" customFormat="1" ht="13.5" customHeight="1" x14ac:dyDescent="0.2">
      <c r="A57" s="142"/>
      <c r="B57" s="124" t="s">
        <v>117</v>
      </c>
      <c r="C57" s="125">
        <v>4.7619047619047619</v>
      </c>
      <c r="D57" s="143">
        <v>288</v>
      </c>
      <c r="E57" s="144">
        <v>296</v>
      </c>
      <c r="F57" s="144">
        <v>280</v>
      </c>
      <c r="G57" s="144">
        <v>291</v>
      </c>
      <c r="H57" s="145">
        <v>262</v>
      </c>
      <c r="I57" s="143">
        <v>26</v>
      </c>
      <c r="J57" s="146">
        <v>9.9236641221374047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135728</v>
      </c>
      <c r="E12" s="236">
        <v>137079</v>
      </c>
      <c r="F12" s="114">
        <v>138085</v>
      </c>
      <c r="G12" s="114">
        <v>135952</v>
      </c>
      <c r="H12" s="140">
        <v>135015</v>
      </c>
      <c r="I12" s="115">
        <v>713</v>
      </c>
      <c r="J12" s="116">
        <v>0.52808947154019925</v>
      </c>
    </row>
    <row r="13" spans="1:15" s="110" customFormat="1" ht="12" customHeight="1" x14ac:dyDescent="0.2">
      <c r="A13" s="118" t="s">
        <v>105</v>
      </c>
      <c r="B13" s="119" t="s">
        <v>106</v>
      </c>
      <c r="C13" s="113">
        <v>51.19061652717199</v>
      </c>
      <c r="D13" s="115">
        <v>69480</v>
      </c>
      <c r="E13" s="114">
        <v>69891</v>
      </c>
      <c r="F13" s="114">
        <v>70732</v>
      </c>
      <c r="G13" s="114">
        <v>69553</v>
      </c>
      <c r="H13" s="140">
        <v>68781</v>
      </c>
      <c r="I13" s="115">
        <v>699</v>
      </c>
      <c r="J13" s="116">
        <v>1.0162690277838355</v>
      </c>
    </row>
    <row r="14" spans="1:15" s="110" customFormat="1" ht="12" customHeight="1" x14ac:dyDescent="0.2">
      <c r="A14" s="118"/>
      <c r="B14" s="119" t="s">
        <v>107</v>
      </c>
      <c r="C14" s="113">
        <v>48.80938347282801</v>
      </c>
      <c r="D14" s="115">
        <v>66248</v>
      </c>
      <c r="E14" s="114">
        <v>67188</v>
      </c>
      <c r="F14" s="114">
        <v>67353</v>
      </c>
      <c r="G14" s="114">
        <v>66399</v>
      </c>
      <c r="H14" s="140">
        <v>66234</v>
      </c>
      <c r="I14" s="115">
        <v>14</v>
      </c>
      <c r="J14" s="116">
        <v>2.1137180300147961E-2</v>
      </c>
    </row>
    <row r="15" spans="1:15" s="110" customFormat="1" ht="12" customHeight="1" x14ac:dyDescent="0.2">
      <c r="A15" s="118" t="s">
        <v>105</v>
      </c>
      <c r="B15" s="121" t="s">
        <v>108</v>
      </c>
      <c r="C15" s="113">
        <v>7.3934633973830017</v>
      </c>
      <c r="D15" s="115">
        <v>10035</v>
      </c>
      <c r="E15" s="114">
        <v>10479</v>
      </c>
      <c r="F15" s="114">
        <v>10544</v>
      </c>
      <c r="G15" s="114">
        <v>9255</v>
      </c>
      <c r="H15" s="140">
        <v>9337</v>
      </c>
      <c r="I15" s="115">
        <v>698</v>
      </c>
      <c r="J15" s="116">
        <v>7.4756345721323765</v>
      </c>
    </row>
    <row r="16" spans="1:15" s="110" customFormat="1" ht="12" customHeight="1" x14ac:dyDescent="0.2">
      <c r="A16" s="118"/>
      <c r="B16" s="121" t="s">
        <v>109</v>
      </c>
      <c r="C16" s="113">
        <v>66.016592007544503</v>
      </c>
      <c r="D16" s="115">
        <v>89603</v>
      </c>
      <c r="E16" s="114">
        <v>90385</v>
      </c>
      <c r="F16" s="114">
        <v>91370</v>
      </c>
      <c r="G16" s="114">
        <v>91104</v>
      </c>
      <c r="H16" s="140">
        <v>90748</v>
      </c>
      <c r="I16" s="115">
        <v>-1145</v>
      </c>
      <c r="J16" s="116">
        <v>-1.2617357958302111</v>
      </c>
    </row>
    <row r="17" spans="1:10" s="110" customFormat="1" ht="12" customHeight="1" x14ac:dyDescent="0.2">
      <c r="A17" s="118"/>
      <c r="B17" s="121" t="s">
        <v>110</v>
      </c>
      <c r="C17" s="113">
        <v>25.456795944830837</v>
      </c>
      <c r="D17" s="115">
        <v>34552</v>
      </c>
      <c r="E17" s="114">
        <v>34656</v>
      </c>
      <c r="F17" s="114">
        <v>34666</v>
      </c>
      <c r="G17" s="114">
        <v>34178</v>
      </c>
      <c r="H17" s="140">
        <v>33590</v>
      </c>
      <c r="I17" s="115">
        <v>962</v>
      </c>
      <c r="J17" s="116">
        <v>2.8639476034534086</v>
      </c>
    </row>
    <row r="18" spans="1:10" s="110" customFormat="1" ht="12" customHeight="1" x14ac:dyDescent="0.2">
      <c r="A18" s="120"/>
      <c r="B18" s="121" t="s">
        <v>111</v>
      </c>
      <c r="C18" s="113">
        <v>1.1331486502416599</v>
      </c>
      <c r="D18" s="115">
        <v>1538</v>
      </c>
      <c r="E18" s="114">
        <v>1559</v>
      </c>
      <c r="F18" s="114">
        <v>1505</v>
      </c>
      <c r="G18" s="114">
        <v>1415</v>
      </c>
      <c r="H18" s="140">
        <v>1340</v>
      </c>
      <c r="I18" s="115">
        <v>198</v>
      </c>
      <c r="J18" s="116">
        <v>14.776119402985074</v>
      </c>
    </row>
    <row r="19" spans="1:10" s="110" customFormat="1" ht="12" customHeight="1" x14ac:dyDescent="0.2">
      <c r="A19" s="120"/>
      <c r="B19" s="121" t="s">
        <v>112</v>
      </c>
      <c r="C19" s="113">
        <v>0.35585877637628199</v>
      </c>
      <c r="D19" s="115">
        <v>483</v>
      </c>
      <c r="E19" s="114">
        <v>493</v>
      </c>
      <c r="F19" s="114">
        <v>494</v>
      </c>
      <c r="G19" s="114">
        <v>407</v>
      </c>
      <c r="H19" s="140">
        <v>370</v>
      </c>
      <c r="I19" s="115">
        <v>113</v>
      </c>
      <c r="J19" s="116">
        <v>30.54054054054054</v>
      </c>
    </row>
    <row r="20" spans="1:10" s="110" customFormat="1" ht="12" customHeight="1" x14ac:dyDescent="0.2">
      <c r="A20" s="118" t="s">
        <v>113</v>
      </c>
      <c r="B20" s="119" t="s">
        <v>181</v>
      </c>
      <c r="C20" s="113">
        <v>67.693475185665449</v>
      </c>
      <c r="D20" s="115">
        <v>91879</v>
      </c>
      <c r="E20" s="114">
        <v>92903</v>
      </c>
      <c r="F20" s="114">
        <v>93784</v>
      </c>
      <c r="G20" s="114">
        <v>92595</v>
      </c>
      <c r="H20" s="140">
        <v>92315</v>
      </c>
      <c r="I20" s="115">
        <v>-436</v>
      </c>
      <c r="J20" s="116">
        <v>-0.47229594323782703</v>
      </c>
    </row>
    <row r="21" spans="1:10" s="110" customFormat="1" ht="12" customHeight="1" x14ac:dyDescent="0.2">
      <c r="A21" s="118"/>
      <c r="B21" s="119" t="s">
        <v>182</v>
      </c>
      <c r="C21" s="113">
        <v>32.306524814334551</v>
      </c>
      <c r="D21" s="115">
        <v>43849</v>
      </c>
      <c r="E21" s="114">
        <v>44176</v>
      </c>
      <c r="F21" s="114">
        <v>44301</v>
      </c>
      <c r="G21" s="114">
        <v>43357</v>
      </c>
      <c r="H21" s="140">
        <v>42700</v>
      </c>
      <c r="I21" s="115">
        <v>1149</v>
      </c>
      <c r="J21" s="116">
        <v>2.6908665105386418</v>
      </c>
    </row>
    <row r="22" spans="1:10" s="110" customFormat="1" ht="12" customHeight="1" x14ac:dyDescent="0.2">
      <c r="A22" s="118" t="s">
        <v>113</v>
      </c>
      <c r="B22" s="119" t="s">
        <v>116</v>
      </c>
      <c r="C22" s="113">
        <v>92.595485087822709</v>
      </c>
      <c r="D22" s="115">
        <v>125678</v>
      </c>
      <c r="E22" s="114">
        <v>126924</v>
      </c>
      <c r="F22" s="114">
        <v>128020</v>
      </c>
      <c r="G22" s="114">
        <v>126264</v>
      </c>
      <c r="H22" s="140">
        <v>125793</v>
      </c>
      <c r="I22" s="115">
        <v>-115</v>
      </c>
      <c r="J22" s="116">
        <v>-9.1420031321297682E-2</v>
      </c>
    </row>
    <row r="23" spans="1:10" s="110" customFormat="1" ht="12" customHeight="1" x14ac:dyDescent="0.2">
      <c r="A23" s="118"/>
      <c r="B23" s="119" t="s">
        <v>117</v>
      </c>
      <c r="C23" s="113">
        <v>7.3684132971826006</v>
      </c>
      <c r="D23" s="115">
        <v>10001</v>
      </c>
      <c r="E23" s="114">
        <v>10110</v>
      </c>
      <c r="F23" s="114">
        <v>10018</v>
      </c>
      <c r="G23" s="114">
        <v>9640</v>
      </c>
      <c r="H23" s="140">
        <v>9176</v>
      </c>
      <c r="I23" s="115">
        <v>825</v>
      </c>
      <c r="J23" s="116">
        <v>8.9908456843940723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2414449</v>
      </c>
      <c r="E25" s="236">
        <v>2417263</v>
      </c>
      <c r="F25" s="236">
        <v>2416375</v>
      </c>
      <c r="G25" s="236">
        <v>2382076</v>
      </c>
      <c r="H25" s="241">
        <v>2365211</v>
      </c>
      <c r="I25" s="235">
        <v>49238</v>
      </c>
      <c r="J25" s="116">
        <v>2.0817593018128191</v>
      </c>
    </row>
    <row r="26" spans="1:10" s="110" customFormat="1" ht="12" customHeight="1" x14ac:dyDescent="0.2">
      <c r="A26" s="118" t="s">
        <v>105</v>
      </c>
      <c r="B26" s="119" t="s">
        <v>106</v>
      </c>
      <c r="C26" s="113">
        <v>51.005426082721151</v>
      </c>
      <c r="D26" s="115">
        <v>1231500</v>
      </c>
      <c r="E26" s="114">
        <v>1231973</v>
      </c>
      <c r="F26" s="114">
        <v>1235311</v>
      </c>
      <c r="G26" s="114">
        <v>1215246</v>
      </c>
      <c r="H26" s="140">
        <v>1202899</v>
      </c>
      <c r="I26" s="115">
        <v>28601</v>
      </c>
      <c r="J26" s="116">
        <v>2.3776726059295088</v>
      </c>
    </row>
    <row r="27" spans="1:10" s="110" customFormat="1" ht="12" customHeight="1" x14ac:dyDescent="0.2">
      <c r="A27" s="118"/>
      <c r="B27" s="119" t="s">
        <v>107</v>
      </c>
      <c r="C27" s="113">
        <v>48.994573917278849</v>
      </c>
      <c r="D27" s="115">
        <v>1182949</v>
      </c>
      <c r="E27" s="114">
        <v>1185290</v>
      </c>
      <c r="F27" s="114">
        <v>1181064</v>
      </c>
      <c r="G27" s="114">
        <v>1166830</v>
      </c>
      <c r="H27" s="140">
        <v>1162312</v>
      </c>
      <c r="I27" s="115">
        <v>20637</v>
      </c>
      <c r="J27" s="116">
        <v>1.7755129431684435</v>
      </c>
    </row>
    <row r="28" spans="1:10" s="110" customFormat="1" ht="12" customHeight="1" x14ac:dyDescent="0.2">
      <c r="A28" s="118" t="s">
        <v>105</v>
      </c>
      <c r="B28" s="121" t="s">
        <v>108</v>
      </c>
      <c r="C28" s="113">
        <v>7.9808270955402243</v>
      </c>
      <c r="D28" s="115">
        <v>192693</v>
      </c>
      <c r="E28" s="114">
        <v>198152</v>
      </c>
      <c r="F28" s="114">
        <v>197003</v>
      </c>
      <c r="G28" s="114">
        <v>182188</v>
      </c>
      <c r="H28" s="140">
        <v>184430</v>
      </c>
      <c r="I28" s="115">
        <v>8263</v>
      </c>
      <c r="J28" s="116">
        <v>4.4802906251694408</v>
      </c>
    </row>
    <row r="29" spans="1:10" s="110" customFormat="1" ht="12" customHeight="1" x14ac:dyDescent="0.2">
      <c r="A29" s="118"/>
      <c r="B29" s="121" t="s">
        <v>109</v>
      </c>
      <c r="C29" s="113">
        <v>70.518532385649891</v>
      </c>
      <c r="D29" s="115">
        <v>1702634</v>
      </c>
      <c r="E29" s="114">
        <v>1703679</v>
      </c>
      <c r="F29" s="114">
        <v>1708556</v>
      </c>
      <c r="G29" s="114">
        <v>1698755</v>
      </c>
      <c r="H29" s="140">
        <v>1689210</v>
      </c>
      <c r="I29" s="115">
        <v>13424</v>
      </c>
      <c r="J29" s="116">
        <v>0.79469100940676407</v>
      </c>
    </row>
    <row r="30" spans="1:10" s="110" customFormat="1" ht="12" customHeight="1" x14ac:dyDescent="0.2">
      <c r="A30" s="118"/>
      <c r="B30" s="121" t="s">
        <v>110</v>
      </c>
      <c r="C30" s="113">
        <v>20.313371705097104</v>
      </c>
      <c r="D30" s="115">
        <v>490456</v>
      </c>
      <c r="E30" s="114">
        <v>486727</v>
      </c>
      <c r="F30" s="114">
        <v>483027</v>
      </c>
      <c r="G30" s="114">
        <v>474761</v>
      </c>
      <c r="H30" s="140">
        <v>466188</v>
      </c>
      <c r="I30" s="115">
        <v>24268</v>
      </c>
      <c r="J30" s="116">
        <v>5.2056251984178061</v>
      </c>
    </row>
    <row r="31" spans="1:10" s="110" customFormat="1" ht="12" customHeight="1" x14ac:dyDescent="0.2">
      <c r="A31" s="120"/>
      <c r="B31" s="121" t="s">
        <v>111</v>
      </c>
      <c r="C31" s="113">
        <v>1.1872688137127767</v>
      </c>
      <c r="D31" s="115">
        <v>28666</v>
      </c>
      <c r="E31" s="114">
        <v>28704</v>
      </c>
      <c r="F31" s="114">
        <v>27788</v>
      </c>
      <c r="G31" s="114">
        <v>26369</v>
      </c>
      <c r="H31" s="140">
        <v>25381</v>
      </c>
      <c r="I31" s="115">
        <v>3285</v>
      </c>
      <c r="J31" s="116">
        <v>12.94275245262204</v>
      </c>
    </row>
    <row r="32" spans="1:10" s="110" customFormat="1" ht="12" customHeight="1" x14ac:dyDescent="0.2">
      <c r="A32" s="120"/>
      <c r="B32" s="121" t="s">
        <v>112</v>
      </c>
      <c r="C32" s="113">
        <v>0.35772136831219048</v>
      </c>
      <c r="D32" s="115">
        <v>8637</v>
      </c>
      <c r="E32" s="114">
        <v>8484</v>
      </c>
      <c r="F32" s="114">
        <v>8488</v>
      </c>
      <c r="G32" s="114">
        <v>7336</v>
      </c>
      <c r="H32" s="140">
        <v>6895</v>
      </c>
      <c r="I32" s="115">
        <v>1742</v>
      </c>
      <c r="J32" s="116">
        <v>25.264684554024655</v>
      </c>
    </row>
    <row r="33" spans="1:10" s="110" customFormat="1" ht="12" customHeight="1" x14ac:dyDescent="0.2">
      <c r="A33" s="118" t="s">
        <v>113</v>
      </c>
      <c r="B33" s="119" t="s">
        <v>181</v>
      </c>
      <c r="C33" s="113">
        <v>66.938543742278256</v>
      </c>
      <c r="D33" s="115">
        <v>1616197</v>
      </c>
      <c r="E33" s="114">
        <v>1617157</v>
      </c>
      <c r="F33" s="114">
        <v>1622399</v>
      </c>
      <c r="G33" s="114">
        <v>1601357</v>
      </c>
      <c r="H33" s="140">
        <v>1595712</v>
      </c>
      <c r="I33" s="115">
        <v>20485</v>
      </c>
      <c r="J33" s="116">
        <v>1.2837529579272451</v>
      </c>
    </row>
    <row r="34" spans="1:10" s="110" customFormat="1" ht="12" customHeight="1" x14ac:dyDescent="0.2">
      <c r="A34" s="118"/>
      <c r="B34" s="119" t="s">
        <v>182</v>
      </c>
      <c r="C34" s="113">
        <v>33.061456257721744</v>
      </c>
      <c r="D34" s="115">
        <v>798252</v>
      </c>
      <c r="E34" s="114">
        <v>800106</v>
      </c>
      <c r="F34" s="114">
        <v>793976</v>
      </c>
      <c r="G34" s="114">
        <v>780719</v>
      </c>
      <c r="H34" s="140">
        <v>769499</v>
      </c>
      <c r="I34" s="115">
        <v>28753</v>
      </c>
      <c r="J34" s="116">
        <v>3.7365870520949347</v>
      </c>
    </row>
    <row r="35" spans="1:10" s="110" customFormat="1" ht="12" customHeight="1" x14ac:dyDescent="0.2">
      <c r="A35" s="118" t="s">
        <v>113</v>
      </c>
      <c r="B35" s="119" t="s">
        <v>116</v>
      </c>
      <c r="C35" s="113">
        <v>87.164193569630172</v>
      </c>
      <c r="D35" s="115">
        <v>2104535</v>
      </c>
      <c r="E35" s="114">
        <v>2111047</v>
      </c>
      <c r="F35" s="114">
        <v>2115055</v>
      </c>
      <c r="G35" s="114">
        <v>2083765</v>
      </c>
      <c r="H35" s="140">
        <v>2076677</v>
      </c>
      <c r="I35" s="115">
        <v>27858</v>
      </c>
      <c r="J35" s="116">
        <v>1.3414700504700539</v>
      </c>
    </row>
    <row r="36" spans="1:10" s="110" customFormat="1" ht="12" customHeight="1" x14ac:dyDescent="0.2">
      <c r="A36" s="118"/>
      <c r="B36" s="119" t="s">
        <v>117</v>
      </c>
      <c r="C36" s="113">
        <v>12.680864246873718</v>
      </c>
      <c r="D36" s="115">
        <v>306173</v>
      </c>
      <c r="E36" s="114">
        <v>302573</v>
      </c>
      <c r="F36" s="114">
        <v>297769</v>
      </c>
      <c r="G36" s="114">
        <v>294643</v>
      </c>
      <c r="H36" s="140">
        <v>284982</v>
      </c>
      <c r="I36" s="115">
        <v>21191</v>
      </c>
      <c r="J36" s="116">
        <v>7.435908232800668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169176</v>
      </c>
      <c r="E64" s="236">
        <v>170152</v>
      </c>
      <c r="F64" s="236">
        <v>170869</v>
      </c>
      <c r="G64" s="236">
        <v>168497</v>
      </c>
      <c r="H64" s="140">
        <v>167913</v>
      </c>
      <c r="I64" s="115">
        <v>1263</v>
      </c>
      <c r="J64" s="116">
        <v>0.75217523360311589</v>
      </c>
    </row>
    <row r="65" spans="1:12" s="110" customFormat="1" ht="12" customHeight="1" x14ac:dyDescent="0.2">
      <c r="A65" s="118" t="s">
        <v>105</v>
      </c>
      <c r="B65" s="119" t="s">
        <v>106</v>
      </c>
      <c r="C65" s="113">
        <v>50.586962689743224</v>
      </c>
      <c r="D65" s="235">
        <v>85581</v>
      </c>
      <c r="E65" s="236">
        <v>85945</v>
      </c>
      <c r="F65" s="236">
        <v>86696</v>
      </c>
      <c r="G65" s="236">
        <v>85271</v>
      </c>
      <c r="H65" s="140">
        <v>84790</v>
      </c>
      <c r="I65" s="115">
        <v>791</v>
      </c>
      <c r="J65" s="116">
        <v>0.93289302983842437</v>
      </c>
    </row>
    <row r="66" spans="1:12" s="110" customFormat="1" ht="12" customHeight="1" x14ac:dyDescent="0.2">
      <c r="A66" s="118"/>
      <c r="B66" s="119" t="s">
        <v>107</v>
      </c>
      <c r="C66" s="113">
        <v>49.413037310256776</v>
      </c>
      <c r="D66" s="235">
        <v>83595</v>
      </c>
      <c r="E66" s="236">
        <v>84207</v>
      </c>
      <c r="F66" s="236">
        <v>84173</v>
      </c>
      <c r="G66" s="236">
        <v>83226</v>
      </c>
      <c r="H66" s="140">
        <v>83123</v>
      </c>
      <c r="I66" s="115">
        <v>472</v>
      </c>
      <c r="J66" s="116">
        <v>0.56783321102462614</v>
      </c>
    </row>
    <row r="67" spans="1:12" s="110" customFormat="1" ht="12" customHeight="1" x14ac:dyDescent="0.2">
      <c r="A67" s="118" t="s">
        <v>105</v>
      </c>
      <c r="B67" s="121" t="s">
        <v>108</v>
      </c>
      <c r="C67" s="113">
        <v>7.1523147491369938</v>
      </c>
      <c r="D67" s="235">
        <v>12100</v>
      </c>
      <c r="E67" s="236">
        <v>12549</v>
      </c>
      <c r="F67" s="236">
        <v>12420</v>
      </c>
      <c r="G67" s="236">
        <v>10989</v>
      </c>
      <c r="H67" s="140">
        <v>11179</v>
      </c>
      <c r="I67" s="115">
        <v>921</v>
      </c>
      <c r="J67" s="116">
        <v>8.2386617765453085</v>
      </c>
    </row>
    <row r="68" spans="1:12" s="110" customFormat="1" ht="12" customHeight="1" x14ac:dyDescent="0.2">
      <c r="A68" s="118"/>
      <c r="B68" s="121" t="s">
        <v>109</v>
      </c>
      <c r="C68" s="113">
        <v>65.391072019671824</v>
      </c>
      <c r="D68" s="235">
        <v>110626</v>
      </c>
      <c r="E68" s="236">
        <v>111004</v>
      </c>
      <c r="F68" s="236">
        <v>112026</v>
      </c>
      <c r="G68" s="236">
        <v>111916</v>
      </c>
      <c r="H68" s="140">
        <v>111935</v>
      </c>
      <c r="I68" s="115">
        <v>-1309</v>
      </c>
      <c r="J68" s="116">
        <v>-1.1694286862911512</v>
      </c>
    </row>
    <row r="69" spans="1:12" s="110" customFormat="1" ht="12" customHeight="1" x14ac:dyDescent="0.2">
      <c r="A69" s="118"/>
      <c r="B69" s="121" t="s">
        <v>110</v>
      </c>
      <c r="C69" s="113">
        <v>26.321109377216626</v>
      </c>
      <c r="D69" s="235">
        <v>44529</v>
      </c>
      <c r="E69" s="236">
        <v>44627</v>
      </c>
      <c r="F69" s="236">
        <v>44515</v>
      </c>
      <c r="G69" s="236">
        <v>43815</v>
      </c>
      <c r="H69" s="140">
        <v>43102</v>
      </c>
      <c r="I69" s="115">
        <v>1427</v>
      </c>
      <c r="J69" s="116">
        <v>3.3107512412417055</v>
      </c>
    </row>
    <row r="70" spans="1:12" s="110" customFormat="1" ht="12" customHeight="1" x14ac:dyDescent="0.2">
      <c r="A70" s="120"/>
      <c r="B70" s="121" t="s">
        <v>111</v>
      </c>
      <c r="C70" s="113">
        <v>1.135503853974559</v>
      </c>
      <c r="D70" s="235">
        <v>1921</v>
      </c>
      <c r="E70" s="236">
        <v>1972</v>
      </c>
      <c r="F70" s="236">
        <v>1908</v>
      </c>
      <c r="G70" s="236">
        <v>1777</v>
      </c>
      <c r="H70" s="140">
        <v>1697</v>
      </c>
      <c r="I70" s="115">
        <v>224</v>
      </c>
      <c r="J70" s="116">
        <v>13.199764289923394</v>
      </c>
    </row>
    <row r="71" spans="1:12" s="110" customFormat="1" ht="12" customHeight="1" x14ac:dyDescent="0.2">
      <c r="A71" s="120"/>
      <c r="B71" s="121" t="s">
        <v>112</v>
      </c>
      <c r="C71" s="113">
        <v>0.36530004255922827</v>
      </c>
      <c r="D71" s="235">
        <v>618</v>
      </c>
      <c r="E71" s="236">
        <v>623</v>
      </c>
      <c r="F71" s="236">
        <v>638</v>
      </c>
      <c r="G71" s="236">
        <v>519</v>
      </c>
      <c r="H71" s="140">
        <v>468</v>
      </c>
      <c r="I71" s="115">
        <v>150</v>
      </c>
      <c r="J71" s="116">
        <v>32.051282051282051</v>
      </c>
    </row>
    <row r="72" spans="1:12" s="110" customFormat="1" ht="12" customHeight="1" x14ac:dyDescent="0.2">
      <c r="A72" s="118" t="s">
        <v>113</v>
      </c>
      <c r="B72" s="119" t="s">
        <v>181</v>
      </c>
      <c r="C72" s="113">
        <v>69.271646096373004</v>
      </c>
      <c r="D72" s="235">
        <v>117191</v>
      </c>
      <c r="E72" s="236">
        <v>118046</v>
      </c>
      <c r="F72" s="236">
        <v>118903</v>
      </c>
      <c r="G72" s="236">
        <v>117553</v>
      </c>
      <c r="H72" s="140">
        <v>117457</v>
      </c>
      <c r="I72" s="115">
        <v>-266</v>
      </c>
      <c r="J72" s="116">
        <v>-0.22646585558970517</v>
      </c>
    </row>
    <row r="73" spans="1:12" s="110" customFormat="1" ht="12" customHeight="1" x14ac:dyDescent="0.2">
      <c r="A73" s="118"/>
      <c r="B73" s="119" t="s">
        <v>182</v>
      </c>
      <c r="C73" s="113">
        <v>30.728353903626992</v>
      </c>
      <c r="D73" s="115">
        <v>51985</v>
      </c>
      <c r="E73" s="114">
        <v>52106</v>
      </c>
      <c r="F73" s="114">
        <v>51966</v>
      </c>
      <c r="G73" s="114">
        <v>50944</v>
      </c>
      <c r="H73" s="140">
        <v>50456</v>
      </c>
      <c r="I73" s="115">
        <v>1529</v>
      </c>
      <c r="J73" s="116">
        <v>3.0303630886316792</v>
      </c>
    </row>
    <row r="74" spans="1:12" s="110" customFormat="1" ht="12" customHeight="1" x14ac:dyDescent="0.2">
      <c r="A74" s="118" t="s">
        <v>113</v>
      </c>
      <c r="B74" s="119" t="s">
        <v>116</v>
      </c>
      <c r="C74" s="113">
        <v>96.193313472360146</v>
      </c>
      <c r="D74" s="115">
        <v>162736</v>
      </c>
      <c r="E74" s="114">
        <v>163867</v>
      </c>
      <c r="F74" s="114">
        <v>164770</v>
      </c>
      <c r="G74" s="114">
        <v>162489</v>
      </c>
      <c r="H74" s="140">
        <v>162147</v>
      </c>
      <c r="I74" s="115">
        <v>589</v>
      </c>
      <c r="J74" s="116">
        <v>0.36325063060062784</v>
      </c>
    </row>
    <row r="75" spans="1:12" s="110" customFormat="1" ht="12" customHeight="1" x14ac:dyDescent="0.2">
      <c r="A75" s="142"/>
      <c r="B75" s="124" t="s">
        <v>117</v>
      </c>
      <c r="C75" s="125">
        <v>3.7676739017354706</v>
      </c>
      <c r="D75" s="143">
        <v>6374</v>
      </c>
      <c r="E75" s="144">
        <v>6224</v>
      </c>
      <c r="F75" s="144">
        <v>6039</v>
      </c>
      <c r="G75" s="144">
        <v>5943</v>
      </c>
      <c r="H75" s="145">
        <v>5699</v>
      </c>
      <c r="I75" s="143">
        <v>675</v>
      </c>
      <c r="J75" s="146">
        <v>11.844183190033339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135728</v>
      </c>
      <c r="G11" s="114">
        <v>137079</v>
      </c>
      <c r="H11" s="114">
        <v>138085</v>
      </c>
      <c r="I11" s="114">
        <v>135952</v>
      </c>
      <c r="J11" s="140">
        <v>135015</v>
      </c>
      <c r="K11" s="114">
        <v>713</v>
      </c>
      <c r="L11" s="116">
        <v>0.52808947154019925</v>
      </c>
    </row>
    <row r="12" spans="1:17" s="110" customFormat="1" ht="24.95" customHeight="1" x14ac:dyDescent="0.2">
      <c r="A12" s="604" t="s">
        <v>185</v>
      </c>
      <c r="B12" s="605"/>
      <c r="C12" s="605"/>
      <c r="D12" s="606"/>
      <c r="E12" s="113">
        <v>51.19061652717199</v>
      </c>
      <c r="F12" s="115">
        <v>69480</v>
      </c>
      <c r="G12" s="114">
        <v>69891</v>
      </c>
      <c r="H12" s="114">
        <v>70732</v>
      </c>
      <c r="I12" s="114">
        <v>69553</v>
      </c>
      <c r="J12" s="140">
        <v>68781</v>
      </c>
      <c r="K12" s="114">
        <v>699</v>
      </c>
      <c r="L12" s="116">
        <v>1.0162690277838355</v>
      </c>
    </row>
    <row r="13" spans="1:17" s="110" customFormat="1" ht="15" customHeight="1" x14ac:dyDescent="0.2">
      <c r="A13" s="120"/>
      <c r="B13" s="612" t="s">
        <v>107</v>
      </c>
      <c r="C13" s="612"/>
      <c r="E13" s="113">
        <v>48.80938347282801</v>
      </c>
      <c r="F13" s="115">
        <v>66248</v>
      </c>
      <c r="G13" s="114">
        <v>67188</v>
      </c>
      <c r="H13" s="114">
        <v>67353</v>
      </c>
      <c r="I13" s="114">
        <v>66399</v>
      </c>
      <c r="J13" s="140">
        <v>66234</v>
      </c>
      <c r="K13" s="114">
        <v>14</v>
      </c>
      <c r="L13" s="116">
        <v>2.1137180300147961E-2</v>
      </c>
    </row>
    <row r="14" spans="1:17" s="110" customFormat="1" ht="24.95" customHeight="1" x14ac:dyDescent="0.2">
      <c r="A14" s="604" t="s">
        <v>186</v>
      </c>
      <c r="B14" s="605"/>
      <c r="C14" s="605"/>
      <c r="D14" s="606"/>
      <c r="E14" s="113">
        <v>7.3934633973830017</v>
      </c>
      <c r="F14" s="115">
        <v>10035</v>
      </c>
      <c r="G14" s="114">
        <v>10479</v>
      </c>
      <c r="H14" s="114">
        <v>10544</v>
      </c>
      <c r="I14" s="114">
        <v>9255</v>
      </c>
      <c r="J14" s="140">
        <v>9337</v>
      </c>
      <c r="K14" s="114">
        <v>698</v>
      </c>
      <c r="L14" s="116">
        <v>7.4756345721323765</v>
      </c>
    </row>
    <row r="15" spans="1:17" s="110" customFormat="1" ht="15" customHeight="1" x14ac:dyDescent="0.2">
      <c r="A15" s="120"/>
      <c r="B15" s="119"/>
      <c r="C15" s="258" t="s">
        <v>106</v>
      </c>
      <c r="E15" s="113">
        <v>59.471848530144491</v>
      </c>
      <c r="F15" s="115">
        <v>5968</v>
      </c>
      <c r="G15" s="114">
        <v>6170</v>
      </c>
      <c r="H15" s="114">
        <v>6319</v>
      </c>
      <c r="I15" s="114">
        <v>5520</v>
      </c>
      <c r="J15" s="140">
        <v>5518</v>
      </c>
      <c r="K15" s="114">
        <v>450</v>
      </c>
      <c r="L15" s="116">
        <v>8.1551286698079011</v>
      </c>
    </row>
    <row r="16" spans="1:17" s="110" customFormat="1" ht="15" customHeight="1" x14ac:dyDescent="0.2">
      <c r="A16" s="120"/>
      <c r="B16" s="119"/>
      <c r="C16" s="258" t="s">
        <v>107</v>
      </c>
      <c r="E16" s="113">
        <v>40.528151469855509</v>
      </c>
      <c r="F16" s="115">
        <v>4067</v>
      </c>
      <c r="G16" s="114">
        <v>4309</v>
      </c>
      <c r="H16" s="114">
        <v>4225</v>
      </c>
      <c r="I16" s="114">
        <v>3735</v>
      </c>
      <c r="J16" s="140">
        <v>3819</v>
      </c>
      <c r="K16" s="114">
        <v>248</v>
      </c>
      <c r="L16" s="116">
        <v>6.493846556690233</v>
      </c>
    </row>
    <row r="17" spans="1:12" s="110" customFormat="1" ht="15" customHeight="1" x14ac:dyDescent="0.2">
      <c r="A17" s="120"/>
      <c r="B17" s="121" t="s">
        <v>109</v>
      </c>
      <c r="C17" s="258"/>
      <c r="E17" s="113">
        <v>66.016592007544503</v>
      </c>
      <c r="F17" s="115">
        <v>89603</v>
      </c>
      <c r="G17" s="114">
        <v>90385</v>
      </c>
      <c r="H17" s="114">
        <v>91370</v>
      </c>
      <c r="I17" s="114">
        <v>91104</v>
      </c>
      <c r="J17" s="140">
        <v>90748</v>
      </c>
      <c r="K17" s="114">
        <v>-1145</v>
      </c>
      <c r="L17" s="116">
        <v>-1.2617357958302111</v>
      </c>
    </row>
    <row r="18" spans="1:12" s="110" customFormat="1" ht="15" customHeight="1" x14ac:dyDescent="0.2">
      <c r="A18" s="120"/>
      <c r="B18" s="119"/>
      <c r="C18" s="258" t="s">
        <v>106</v>
      </c>
      <c r="E18" s="113">
        <v>51.17685791770365</v>
      </c>
      <c r="F18" s="115">
        <v>45856</v>
      </c>
      <c r="G18" s="114">
        <v>46074</v>
      </c>
      <c r="H18" s="114">
        <v>46752</v>
      </c>
      <c r="I18" s="114">
        <v>46670</v>
      </c>
      <c r="J18" s="140">
        <v>46312</v>
      </c>
      <c r="K18" s="114">
        <v>-456</v>
      </c>
      <c r="L18" s="116">
        <v>-0.98462601485576096</v>
      </c>
    </row>
    <row r="19" spans="1:12" s="110" customFormat="1" ht="15" customHeight="1" x14ac:dyDescent="0.2">
      <c r="A19" s="120"/>
      <c r="B19" s="119"/>
      <c r="C19" s="258" t="s">
        <v>107</v>
      </c>
      <c r="E19" s="113">
        <v>48.82314208229635</v>
      </c>
      <c r="F19" s="115">
        <v>43747</v>
      </c>
      <c r="G19" s="114">
        <v>44311</v>
      </c>
      <c r="H19" s="114">
        <v>44618</v>
      </c>
      <c r="I19" s="114">
        <v>44434</v>
      </c>
      <c r="J19" s="140">
        <v>44436</v>
      </c>
      <c r="K19" s="114">
        <v>-689</v>
      </c>
      <c r="L19" s="116">
        <v>-1.5505446034746602</v>
      </c>
    </row>
    <row r="20" spans="1:12" s="110" customFormat="1" ht="15" customHeight="1" x14ac:dyDescent="0.2">
      <c r="A20" s="120"/>
      <c r="B20" s="121" t="s">
        <v>110</v>
      </c>
      <c r="C20" s="258"/>
      <c r="E20" s="113">
        <v>25.456795944830837</v>
      </c>
      <c r="F20" s="115">
        <v>34552</v>
      </c>
      <c r="G20" s="114">
        <v>34656</v>
      </c>
      <c r="H20" s="114">
        <v>34666</v>
      </c>
      <c r="I20" s="114">
        <v>34178</v>
      </c>
      <c r="J20" s="140">
        <v>33590</v>
      </c>
      <c r="K20" s="114">
        <v>962</v>
      </c>
      <c r="L20" s="116">
        <v>2.8639476034534086</v>
      </c>
    </row>
    <row r="21" spans="1:12" s="110" customFormat="1" ht="15" customHeight="1" x14ac:dyDescent="0.2">
      <c r="A21" s="120"/>
      <c r="B21" s="119"/>
      <c r="C21" s="258" t="s">
        <v>106</v>
      </c>
      <c r="E21" s="113">
        <v>48.31268812225052</v>
      </c>
      <c r="F21" s="115">
        <v>16693</v>
      </c>
      <c r="G21" s="114">
        <v>16691</v>
      </c>
      <c r="H21" s="114">
        <v>16732</v>
      </c>
      <c r="I21" s="114">
        <v>16490</v>
      </c>
      <c r="J21" s="140">
        <v>16124</v>
      </c>
      <c r="K21" s="114">
        <v>569</v>
      </c>
      <c r="L21" s="116">
        <v>3.5289010171173407</v>
      </c>
    </row>
    <row r="22" spans="1:12" s="110" customFormat="1" ht="15" customHeight="1" x14ac:dyDescent="0.2">
      <c r="A22" s="120"/>
      <c r="B22" s="119"/>
      <c r="C22" s="258" t="s">
        <v>107</v>
      </c>
      <c r="E22" s="113">
        <v>51.68731187774948</v>
      </c>
      <c r="F22" s="115">
        <v>17859</v>
      </c>
      <c r="G22" s="114">
        <v>17965</v>
      </c>
      <c r="H22" s="114">
        <v>17934</v>
      </c>
      <c r="I22" s="114">
        <v>17688</v>
      </c>
      <c r="J22" s="140">
        <v>17466</v>
      </c>
      <c r="K22" s="114">
        <v>393</v>
      </c>
      <c r="L22" s="116">
        <v>2.2500858811405013</v>
      </c>
    </row>
    <row r="23" spans="1:12" s="110" customFormat="1" ht="15" customHeight="1" x14ac:dyDescent="0.2">
      <c r="A23" s="120"/>
      <c r="B23" s="121" t="s">
        <v>111</v>
      </c>
      <c r="C23" s="258"/>
      <c r="E23" s="113">
        <v>1.1331486502416599</v>
      </c>
      <c r="F23" s="115">
        <v>1538</v>
      </c>
      <c r="G23" s="114">
        <v>1559</v>
      </c>
      <c r="H23" s="114">
        <v>1505</v>
      </c>
      <c r="I23" s="114">
        <v>1415</v>
      </c>
      <c r="J23" s="140">
        <v>1340</v>
      </c>
      <c r="K23" s="114">
        <v>198</v>
      </c>
      <c r="L23" s="116">
        <v>14.776119402985074</v>
      </c>
    </row>
    <row r="24" spans="1:12" s="110" customFormat="1" ht="15" customHeight="1" x14ac:dyDescent="0.2">
      <c r="A24" s="120"/>
      <c r="B24" s="119"/>
      <c r="C24" s="258" t="s">
        <v>106</v>
      </c>
      <c r="E24" s="113">
        <v>62.613784135240572</v>
      </c>
      <c r="F24" s="115">
        <v>963</v>
      </c>
      <c r="G24" s="114">
        <v>956</v>
      </c>
      <c r="H24" s="114">
        <v>929</v>
      </c>
      <c r="I24" s="114">
        <v>873</v>
      </c>
      <c r="J24" s="140">
        <v>827</v>
      </c>
      <c r="K24" s="114">
        <v>136</v>
      </c>
      <c r="L24" s="116">
        <v>16.444981862152357</v>
      </c>
    </row>
    <row r="25" spans="1:12" s="110" customFormat="1" ht="15" customHeight="1" x14ac:dyDescent="0.2">
      <c r="A25" s="120"/>
      <c r="B25" s="119"/>
      <c r="C25" s="258" t="s">
        <v>107</v>
      </c>
      <c r="E25" s="113">
        <v>37.386215864759428</v>
      </c>
      <c r="F25" s="115">
        <v>575</v>
      </c>
      <c r="G25" s="114">
        <v>603</v>
      </c>
      <c r="H25" s="114">
        <v>576</v>
      </c>
      <c r="I25" s="114">
        <v>542</v>
      </c>
      <c r="J25" s="140">
        <v>513</v>
      </c>
      <c r="K25" s="114">
        <v>62</v>
      </c>
      <c r="L25" s="116">
        <v>12.085769980506823</v>
      </c>
    </row>
    <row r="26" spans="1:12" s="110" customFormat="1" ht="15" customHeight="1" x14ac:dyDescent="0.2">
      <c r="A26" s="120"/>
      <c r="C26" s="121" t="s">
        <v>187</v>
      </c>
      <c r="D26" s="110" t="s">
        <v>188</v>
      </c>
      <c r="E26" s="113">
        <v>0.35585877637628199</v>
      </c>
      <c r="F26" s="115">
        <v>483</v>
      </c>
      <c r="G26" s="114">
        <v>493</v>
      </c>
      <c r="H26" s="114">
        <v>494</v>
      </c>
      <c r="I26" s="114">
        <v>407</v>
      </c>
      <c r="J26" s="140">
        <v>370</v>
      </c>
      <c r="K26" s="114">
        <v>113</v>
      </c>
      <c r="L26" s="116">
        <v>30.54054054054054</v>
      </c>
    </row>
    <row r="27" spans="1:12" s="110" customFormat="1" ht="15" customHeight="1" x14ac:dyDescent="0.2">
      <c r="A27" s="120"/>
      <c r="B27" s="119"/>
      <c r="D27" s="259" t="s">
        <v>106</v>
      </c>
      <c r="E27" s="113">
        <v>56.935817805383024</v>
      </c>
      <c r="F27" s="115">
        <v>275</v>
      </c>
      <c r="G27" s="114">
        <v>253</v>
      </c>
      <c r="H27" s="114">
        <v>268</v>
      </c>
      <c r="I27" s="114">
        <v>221</v>
      </c>
      <c r="J27" s="140">
        <v>205</v>
      </c>
      <c r="K27" s="114">
        <v>70</v>
      </c>
      <c r="L27" s="116">
        <v>34.146341463414636</v>
      </c>
    </row>
    <row r="28" spans="1:12" s="110" customFormat="1" ht="15" customHeight="1" x14ac:dyDescent="0.2">
      <c r="A28" s="120"/>
      <c r="B28" s="119"/>
      <c r="D28" s="259" t="s">
        <v>107</v>
      </c>
      <c r="E28" s="113">
        <v>43.064182194616976</v>
      </c>
      <c r="F28" s="115">
        <v>208</v>
      </c>
      <c r="G28" s="114">
        <v>240</v>
      </c>
      <c r="H28" s="114">
        <v>226</v>
      </c>
      <c r="I28" s="114">
        <v>186</v>
      </c>
      <c r="J28" s="140">
        <v>165</v>
      </c>
      <c r="K28" s="114">
        <v>43</v>
      </c>
      <c r="L28" s="116">
        <v>26.060606060606062</v>
      </c>
    </row>
    <row r="29" spans="1:12" s="110" customFormat="1" ht="24.95" customHeight="1" x14ac:dyDescent="0.2">
      <c r="A29" s="604" t="s">
        <v>189</v>
      </c>
      <c r="B29" s="605"/>
      <c r="C29" s="605"/>
      <c r="D29" s="606"/>
      <c r="E29" s="113">
        <v>92.595485087822709</v>
      </c>
      <c r="F29" s="115">
        <v>125678</v>
      </c>
      <c r="G29" s="114">
        <v>126924</v>
      </c>
      <c r="H29" s="114">
        <v>128020</v>
      </c>
      <c r="I29" s="114">
        <v>126264</v>
      </c>
      <c r="J29" s="140">
        <v>125793</v>
      </c>
      <c r="K29" s="114">
        <v>-115</v>
      </c>
      <c r="L29" s="116">
        <v>-9.1420031321297682E-2</v>
      </c>
    </row>
    <row r="30" spans="1:12" s="110" customFormat="1" ht="15" customHeight="1" x14ac:dyDescent="0.2">
      <c r="A30" s="120"/>
      <c r="B30" s="119"/>
      <c r="C30" s="258" t="s">
        <v>106</v>
      </c>
      <c r="E30" s="113">
        <v>50.101847578732951</v>
      </c>
      <c r="F30" s="115">
        <v>62967</v>
      </c>
      <c r="G30" s="114">
        <v>63399</v>
      </c>
      <c r="H30" s="114">
        <v>64300</v>
      </c>
      <c r="I30" s="114">
        <v>63308</v>
      </c>
      <c r="J30" s="140">
        <v>62858</v>
      </c>
      <c r="K30" s="114">
        <v>109</v>
      </c>
      <c r="L30" s="116">
        <v>0.17340672627191447</v>
      </c>
    </row>
    <row r="31" spans="1:12" s="110" customFormat="1" ht="15" customHeight="1" x14ac:dyDescent="0.2">
      <c r="A31" s="120"/>
      <c r="B31" s="119"/>
      <c r="C31" s="258" t="s">
        <v>107</v>
      </c>
      <c r="E31" s="113">
        <v>49.898152421267049</v>
      </c>
      <c r="F31" s="115">
        <v>62711</v>
      </c>
      <c r="G31" s="114">
        <v>63525</v>
      </c>
      <c r="H31" s="114">
        <v>63720</v>
      </c>
      <c r="I31" s="114">
        <v>62956</v>
      </c>
      <c r="J31" s="140">
        <v>62935</v>
      </c>
      <c r="K31" s="114">
        <v>-224</v>
      </c>
      <c r="L31" s="116">
        <v>-0.35592277746881701</v>
      </c>
    </row>
    <row r="32" spans="1:12" s="110" customFormat="1" ht="15" customHeight="1" x14ac:dyDescent="0.2">
      <c r="A32" s="120"/>
      <c r="B32" s="119" t="s">
        <v>117</v>
      </c>
      <c r="C32" s="258"/>
      <c r="E32" s="113">
        <v>7.3684132971826006</v>
      </c>
      <c r="F32" s="115">
        <v>10001</v>
      </c>
      <c r="G32" s="114">
        <v>10110</v>
      </c>
      <c r="H32" s="114">
        <v>10018</v>
      </c>
      <c r="I32" s="114">
        <v>9640</v>
      </c>
      <c r="J32" s="140">
        <v>9176</v>
      </c>
      <c r="K32" s="114">
        <v>825</v>
      </c>
      <c r="L32" s="116">
        <v>8.9908456843940723</v>
      </c>
    </row>
    <row r="33" spans="1:12" s="110" customFormat="1" ht="15" customHeight="1" x14ac:dyDescent="0.2">
      <c r="A33" s="120"/>
      <c r="B33" s="119"/>
      <c r="C33" s="258" t="s">
        <v>106</v>
      </c>
      <c r="E33" s="113">
        <v>64.743525647435263</v>
      </c>
      <c r="F33" s="115">
        <v>6475</v>
      </c>
      <c r="G33" s="114">
        <v>6457</v>
      </c>
      <c r="H33" s="114">
        <v>6395</v>
      </c>
      <c r="I33" s="114">
        <v>6208</v>
      </c>
      <c r="J33" s="140">
        <v>5891</v>
      </c>
      <c r="K33" s="114">
        <v>584</v>
      </c>
      <c r="L33" s="116">
        <v>9.913427261924971</v>
      </c>
    </row>
    <row r="34" spans="1:12" s="110" customFormat="1" ht="15" customHeight="1" x14ac:dyDescent="0.2">
      <c r="A34" s="120"/>
      <c r="B34" s="119"/>
      <c r="C34" s="258" t="s">
        <v>107</v>
      </c>
      <c r="E34" s="113">
        <v>35.256474352564744</v>
      </c>
      <c r="F34" s="115">
        <v>3526</v>
      </c>
      <c r="G34" s="114">
        <v>3653</v>
      </c>
      <c r="H34" s="114">
        <v>3623</v>
      </c>
      <c r="I34" s="114">
        <v>3432</v>
      </c>
      <c r="J34" s="140">
        <v>3285</v>
      </c>
      <c r="K34" s="114">
        <v>241</v>
      </c>
      <c r="L34" s="116">
        <v>7.3363774733637745</v>
      </c>
    </row>
    <row r="35" spans="1:12" s="110" customFormat="1" ht="24.95" customHeight="1" x14ac:dyDescent="0.2">
      <c r="A35" s="604" t="s">
        <v>190</v>
      </c>
      <c r="B35" s="605"/>
      <c r="C35" s="605"/>
      <c r="D35" s="606"/>
      <c r="E35" s="113">
        <v>67.693475185665449</v>
      </c>
      <c r="F35" s="115">
        <v>91879</v>
      </c>
      <c r="G35" s="114">
        <v>92903</v>
      </c>
      <c r="H35" s="114">
        <v>93784</v>
      </c>
      <c r="I35" s="114">
        <v>92595</v>
      </c>
      <c r="J35" s="140">
        <v>92315</v>
      </c>
      <c r="K35" s="114">
        <v>-436</v>
      </c>
      <c r="L35" s="116">
        <v>-0.47229594323782703</v>
      </c>
    </row>
    <row r="36" spans="1:12" s="110" customFormat="1" ht="15" customHeight="1" x14ac:dyDescent="0.2">
      <c r="A36" s="120"/>
      <c r="B36" s="119"/>
      <c r="C36" s="258" t="s">
        <v>106</v>
      </c>
      <c r="E36" s="113">
        <v>63.887286539905745</v>
      </c>
      <c r="F36" s="115">
        <v>58699</v>
      </c>
      <c r="G36" s="114">
        <v>59141</v>
      </c>
      <c r="H36" s="114">
        <v>59867</v>
      </c>
      <c r="I36" s="114">
        <v>58970</v>
      </c>
      <c r="J36" s="140">
        <v>58603</v>
      </c>
      <c r="K36" s="114">
        <v>96</v>
      </c>
      <c r="L36" s="116">
        <v>0.16381413920789037</v>
      </c>
    </row>
    <row r="37" spans="1:12" s="110" customFormat="1" ht="15" customHeight="1" x14ac:dyDescent="0.2">
      <c r="A37" s="120"/>
      <c r="B37" s="119"/>
      <c r="C37" s="258" t="s">
        <v>107</v>
      </c>
      <c r="E37" s="113">
        <v>36.112713460094255</v>
      </c>
      <c r="F37" s="115">
        <v>33180</v>
      </c>
      <c r="G37" s="114">
        <v>33762</v>
      </c>
      <c r="H37" s="114">
        <v>33917</v>
      </c>
      <c r="I37" s="114">
        <v>33625</v>
      </c>
      <c r="J37" s="140">
        <v>33712</v>
      </c>
      <c r="K37" s="114">
        <v>-532</v>
      </c>
      <c r="L37" s="116">
        <v>-1.5780730897009967</v>
      </c>
    </row>
    <row r="38" spans="1:12" s="110" customFormat="1" ht="15" customHeight="1" x14ac:dyDescent="0.2">
      <c r="A38" s="120"/>
      <c r="B38" s="119" t="s">
        <v>182</v>
      </c>
      <c r="C38" s="258"/>
      <c r="E38" s="113">
        <v>32.306524814334551</v>
      </c>
      <c r="F38" s="115">
        <v>43849</v>
      </c>
      <c r="G38" s="114">
        <v>44176</v>
      </c>
      <c r="H38" s="114">
        <v>44301</v>
      </c>
      <c r="I38" s="114">
        <v>43357</v>
      </c>
      <c r="J38" s="140">
        <v>42700</v>
      </c>
      <c r="K38" s="114">
        <v>1149</v>
      </c>
      <c r="L38" s="116">
        <v>2.6908665105386418</v>
      </c>
    </row>
    <row r="39" spans="1:12" s="110" customFormat="1" ht="15" customHeight="1" x14ac:dyDescent="0.2">
      <c r="A39" s="120"/>
      <c r="B39" s="119"/>
      <c r="C39" s="258" t="s">
        <v>106</v>
      </c>
      <c r="E39" s="113">
        <v>24.586649638532236</v>
      </c>
      <c r="F39" s="115">
        <v>10781</v>
      </c>
      <c r="G39" s="114">
        <v>10750</v>
      </c>
      <c r="H39" s="114">
        <v>10865</v>
      </c>
      <c r="I39" s="114">
        <v>10583</v>
      </c>
      <c r="J39" s="140">
        <v>10178</v>
      </c>
      <c r="K39" s="114">
        <v>603</v>
      </c>
      <c r="L39" s="116">
        <v>5.9245431322460211</v>
      </c>
    </row>
    <row r="40" spans="1:12" s="110" customFormat="1" ht="15" customHeight="1" x14ac:dyDescent="0.2">
      <c r="A40" s="120"/>
      <c r="B40" s="119"/>
      <c r="C40" s="258" t="s">
        <v>107</v>
      </c>
      <c r="E40" s="113">
        <v>75.413350361467764</v>
      </c>
      <c r="F40" s="115">
        <v>33068</v>
      </c>
      <c r="G40" s="114">
        <v>33426</v>
      </c>
      <c r="H40" s="114">
        <v>33436</v>
      </c>
      <c r="I40" s="114">
        <v>32774</v>
      </c>
      <c r="J40" s="140">
        <v>32522</v>
      </c>
      <c r="K40" s="114">
        <v>546</v>
      </c>
      <c r="L40" s="116">
        <v>1.6788635385277659</v>
      </c>
    </row>
    <row r="41" spans="1:12" s="110" customFormat="1" ht="24.75" customHeight="1" x14ac:dyDescent="0.2">
      <c r="A41" s="604" t="s">
        <v>518</v>
      </c>
      <c r="B41" s="605"/>
      <c r="C41" s="605"/>
      <c r="D41" s="606"/>
      <c r="E41" s="113">
        <v>3.3500825179771305</v>
      </c>
      <c r="F41" s="115">
        <v>4547</v>
      </c>
      <c r="G41" s="114">
        <v>4964</v>
      </c>
      <c r="H41" s="114">
        <v>4885</v>
      </c>
      <c r="I41" s="114">
        <v>3933</v>
      </c>
      <c r="J41" s="140">
        <v>4363</v>
      </c>
      <c r="K41" s="114">
        <v>184</v>
      </c>
      <c r="L41" s="116">
        <v>4.217281686912675</v>
      </c>
    </row>
    <row r="42" spans="1:12" s="110" customFormat="1" ht="15" customHeight="1" x14ac:dyDescent="0.2">
      <c r="A42" s="120"/>
      <c r="B42" s="119"/>
      <c r="C42" s="258" t="s">
        <v>106</v>
      </c>
      <c r="E42" s="113">
        <v>60.435451946338247</v>
      </c>
      <c r="F42" s="115">
        <v>2748</v>
      </c>
      <c r="G42" s="114">
        <v>3043</v>
      </c>
      <c r="H42" s="114">
        <v>3056</v>
      </c>
      <c r="I42" s="114">
        <v>2411</v>
      </c>
      <c r="J42" s="140">
        <v>2665</v>
      </c>
      <c r="K42" s="114">
        <v>83</v>
      </c>
      <c r="L42" s="116">
        <v>3.1144465290806753</v>
      </c>
    </row>
    <row r="43" spans="1:12" s="110" customFormat="1" ht="15" customHeight="1" x14ac:dyDescent="0.2">
      <c r="A43" s="123"/>
      <c r="B43" s="124"/>
      <c r="C43" s="260" t="s">
        <v>107</v>
      </c>
      <c r="D43" s="261"/>
      <c r="E43" s="125">
        <v>39.564548053661753</v>
      </c>
      <c r="F43" s="143">
        <v>1799</v>
      </c>
      <c r="G43" s="144">
        <v>1921</v>
      </c>
      <c r="H43" s="144">
        <v>1829</v>
      </c>
      <c r="I43" s="144">
        <v>1522</v>
      </c>
      <c r="J43" s="145">
        <v>1698</v>
      </c>
      <c r="K43" s="144">
        <v>101</v>
      </c>
      <c r="L43" s="146">
        <v>5.9481743227326263</v>
      </c>
    </row>
    <row r="44" spans="1:12" s="110" customFormat="1" ht="45.75" customHeight="1" x14ac:dyDescent="0.2">
      <c r="A44" s="604" t="s">
        <v>191</v>
      </c>
      <c r="B44" s="605"/>
      <c r="C44" s="605"/>
      <c r="D44" s="606"/>
      <c r="E44" s="113">
        <v>2.0224272073558884</v>
      </c>
      <c r="F44" s="115">
        <v>2745</v>
      </c>
      <c r="G44" s="114">
        <v>2771</v>
      </c>
      <c r="H44" s="114">
        <v>2775</v>
      </c>
      <c r="I44" s="114">
        <v>2674</v>
      </c>
      <c r="J44" s="140">
        <v>2717</v>
      </c>
      <c r="K44" s="114">
        <v>28</v>
      </c>
      <c r="L44" s="116">
        <v>1.0305483989694515</v>
      </c>
    </row>
    <row r="45" spans="1:12" s="110" customFormat="1" ht="15" customHeight="1" x14ac:dyDescent="0.2">
      <c r="A45" s="120"/>
      <c r="B45" s="119"/>
      <c r="C45" s="258" t="s">
        <v>106</v>
      </c>
      <c r="E45" s="113">
        <v>60.036429872495447</v>
      </c>
      <c r="F45" s="115">
        <v>1648</v>
      </c>
      <c r="G45" s="114">
        <v>1656</v>
      </c>
      <c r="H45" s="114">
        <v>1659</v>
      </c>
      <c r="I45" s="114">
        <v>1592</v>
      </c>
      <c r="J45" s="140">
        <v>1607</v>
      </c>
      <c r="K45" s="114">
        <v>41</v>
      </c>
      <c r="L45" s="116">
        <v>2.5513378967019289</v>
      </c>
    </row>
    <row r="46" spans="1:12" s="110" customFormat="1" ht="15" customHeight="1" x14ac:dyDescent="0.2">
      <c r="A46" s="123"/>
      <c r="B46" s="124"/>
      <c r="C46" s="260" t="s">
        <v>107</v>
      </c>
      <c r="D46" s="261"/>
      <c r="E46" s="125">
        <v>39.963570127504553</v>
      </c>
      <c r="F46" s="143">
        <v>1097</v>
      </c>
      <c r="G46" s="144">
        <v>1115</v>
      </c>
      <c r="H46" s="144">
        <v>1116</v>
      </c>
      <c r="I46" s="144">
        <v>1082</v>
      </c>
      <c r="J46" s="145">
        <v>1110</v>
      </c>
      <c r="K46" s="144">
        <v>-13</v>
      </c>
      <c r="L46" s="146">
        <v>-1.1711711711711712</v>
      </c>
    </row>
    <row r="47" spans="1:12" s="110" customFormat="1" ht="39" customHeight="1" x14ac:dyDescent="0.2">
      <c r="A47" s="604" t="s">
        <v>519</v>
      </c>
      <c r="B47" s="607"/>
      <c r="C47" s="607"/>
      <c r="D47" s="608"/>
      <c r="E47" s="113">
        <v>0.31312625250501003</v>
      </c>
      <c r="F47" s="115">
        <v>425</v>
      </c>
      <c r="G47" s="114">
        <v>450</v>
      </c>
      <c r="H47" s="114">
        <v>421</v>
      </c>
      <c r="I47" s="114">
        <v>422</v>
      </c>
      <c r="J47" s="140">
        <v>421</v>
      </c>
      <c r="K47" s="114">
        <v>4</v>
      </c>
      <c r="L47" s="116">
        <v>0.95011876484560565</v>
      </c>
    </row>
    <row r="48" spans="1:12" s="110" customFormat="1" ht="15" customHeight="1" x14ac:dyDescent="0.2">
      <c r="A48" s="120"/>
      <c r="B48" s="119"/>
      <c r="C48" s="258" t="s">
        <v>106</v>
      </c>
      <c r="E48" s="113">
        <v>45.647058823529413</v>
      </c>
      <c r="F48" s="115">
        <v>194</v>
      </c>
      <c r="G48" s="114">
        <v>195</v>
      </c>
      <c r="H48" s="114">
        <v>181</v>
      </c>
      <c r="I48" s="114">
        <v>189</v>
      </c>
      <c r="J48" s="140">
        <v>195</v>
      </c>
      <c r="K48" s="114">
        <v>-1</v>
      </c>
      <c r="L48" s="116">
        <v>-0.51282051282051277</v>
      </c>
    </row>
    <row r="49" spans="1:12" s="110" customFormat="1" ht="15" customHeight="1" x14ac:dyDescent="0.2">
      <c r="A49" s="123"/>
      <c r="B49" s="124"/>
      <c r="C49" s="260" t="s">
        <v>107</v>
      </c>
      <c r="D49" s="261"/>
      <c r="E49" s="125">
        <v>54.352941176470587</v>
      </c>
      <c r="F49" s="143">
        <v>231</v>
      </c>
      <c r="G49" s="144">
        <v>255</v>
      </c>
      <c r="H49" s="144">
        <v>240</v>
      </c>
      <c r="I49" s="144">
        <v>233</v>
      </c>
      <c r="J49" s="145">
        <v>226</v>
      </c>
      <c r="K49" s="144">
        <v>5</v>
      </c>
      <c r="L49" s="146">
        <v>2.2123893805309733</v>
      </c>
    </row>
    <row r="50" spans="1:12" s="110" customFormat="1" ht="24.95" customHeight="1" x14ac:dyDescent="0.2">
      <c r="A50" s="609" t="s">
        <v>192</v>
      </c>
      <c r="B50" s="610"/>
      <c r="C50" s="610"/>
      <c r="D50" s="611"/>
      <c r="E50" s="262">
        <v>7.7714252033478726</v>
      </c>
      <c r="F50" s="263">
        <v>10548</v>
      </c>
      <c r="G50" s="264">
        <v>10955</v>
      </c>
      <c r="H50" s="264">
        <v>10858</v>
      </c>
      <c r="I50" s="264">
        <v>9851</v>
      </c>
      <c r="J50" s="265">
        <v>9895</v>
      </c>
      <c r="K50" s="263">
        <v>653</v>
      </c>
      <c r="L50" s="266">
        <v>6.599292572006064</v>
      </c>
    </row>
    <row r="51" spans="1:12" s="110" customFormat="1" ht="15" customHeight="1" x14ac:dyDescent="0.2">
      <c r="A51" s="120"/>
      <c r="B51" s="119"/>
      <c r="C51" s="258" t="s">
        <v>106</v>
      </c>
      <c r="E51" s="113">
        <v>60.85513841486538</v>
      </c>
      <c r="F51" s="115">
        <v>6419</v>
      </c>
      <c r="G51" s="114">
        <v>6595</v>
      </c>
      <c r="H51" s="114">
        <v>6652</v>
      </c>
      <c r="I51" s="114">
        <v>6001</v>
      </c>
      <c r="J51" s="140">
        <v>5987</v>
      </c>
      <c r="K51" s="114">
        <v>432</v>
      </c>
      <c r="L51" s="116">
        <v>7.21563387339235</v>
      </c>
    </row>
    <row r="52" spans="1:12" s="110" customFormat="1" ht="15" customHeight="1" x14ac:dyDescent="0.2">
      <c r="A52" s="120"/>
      <c r="B52" s="119"/>
      <c r="C52" s="258" t="s">
        <v>107</v>
      </c>
      <c r="E52" s="113">
        <v>39.14486158513462</v>
      </c>
      <c r="F52" s="115">
        <v>4129</v>
      </c>
      <c r="G52" s="114">
        <v>4360</v>
      </c>
      <c r="H52" s="114">
        <v>4206</v>
      </c>
      <c r="I52" s="114">
        <v>3850</v>
      </c>
      <c r="J52" s="140">
        <v>3908</v>
      </c>
      <c r="K52" s="114">
        <v>221</v>
      </c>
      <c r="L52" s="116">
        <v>5.6550665301944729</v>
      </c>
    </row>
    <row r="53" spans="1:12" s="110" customFormat="1" ht="15" customHeight="1" x14ac:dyDescent="0.2">
      <c r="A53" s="120"/>
      <c r="B53" s="119"/>
      <c r="C53" s="258" t="s">
        <v>187</v>
      </c>
      <c r="D53" s="110" t="s">
        <v>193</v>
      </c>
      <c r="E53" s="113">
        <v>30.991657186196434</v>
      </c>
      <c r="F53" s="115">
        <v>3269</v>
      </c>
      <c r="G53" s="114">
        <v>3663</v>
      </c>
      <c r="H53" s="114">
        <v>3576</v>
      </c>
      <c r="I53" s="114">
        <v>2734</v>
      </c>
      <c r="J53" s="140">
        <v>3017</v>
      </c>
      <c r="K53" s="114">
        <v>252</v>
      </c>
      <c r="L53" s="116">
        <v>8.3526682134570773</v>
      </c>
    </row>
    <row r="54" spans="1:12" s="110" customFormat="1" ht="15" customHeight="1" x14ac:dyDescent="0.2">
      <c r="A54" s="120"/>
      <c r="B54" s="119"/>
      <c r="D54" s="267" t="s">
        <v>194</v>
      </c>
      <c r="E54" s="113">
        <v>61.792597124502905</v>
      </c>
      <c r="F54" s="115">
        <v>2020</v>
      </c>
      <c r="G54" s="114">
        <v>2259</v>
      </c>
      <c r="H54" s="114">
        <v>2285</v>
      </c>
      <c r="I54" s="114">
        <v>1735</v>
      </c>
      <c r="J54" s="140">
        <v>1894</v>
      </c>
      <c r="K54" s="114">
        <v>126</v>
      </c>
      <c r="L54" s="116">
        <v>6.6525871172122493</v>
      </c>
    </row>
    <row r="55" spans="1:12" s="110" customFormat="1" ht="15" customHeight="1" x14ac:dyDescent="0.2">
      <c r="A55" s="120"/>
      <c r="B55" s="119"/>
      <c r="D55" s="267" t="s">
        <v>195</v>
      </c>
      <c r="E55" s="113">
        <v>38.207402875497095</v>
      </c>
      <c r="F55" s="115">
        <v>1249</v>
      </c>
      <c r="G55" s="114">
        <v>1404</v>
      </c>
      <c r="H55" s="114">
        <v>1291</v>
      </c>
      <c r="I55" s="114">
        <v>999</v>
      </c>
      <c r="J55" s="140">
        <v>1123</v>
      </c>
      <c r="K55" s="114">
        <v>126</v>
      </c>
      <c r="L55" s="116">
        <v>11.219946571682993</v>
      </c>
    </row>
    <row r="56" spans="1:12" s="110" customFormat="1" ht="15" customHeight="1" x14ac:dyDescent="0.2">
      <c r="A56" s="120"/>
      <c r="B56" s="119" t="s">
        <v>196</v>
      </c>
      <c r="C56" s="258"/>
      <c r="E56" s="113">
        <v>68.781681009076976</v>
      </c>
      <c r="F56" s="115">
        <v>93356</v>
      </c>
      <c r="G56" s="114">
        <v>93830</v>
      </c>
      <c r="H56" s="114">
        <v>94758</v>
      </c>
      <c r="I56" s="114">
        <v>94018</v>
      </c>
      <c r="J56" s="140">
        <v>93275</v>
      </c>
      <c r="K56" s="114">
        <v>81</v>
      </c>
      <c r="L56" s="116">
        <v>8.6839989279013666E-2</v>
      </c>
    </row>
    <row r="57" spans="1:12" s="110" customFormat="1" ht="15" customHeight="1" x14ac:dyDescent="0.2">
      <c r="A57" s="120"/>
      <c r="B57" s="119"/>
      <c r="C57" s="258" t="s">
        <v>106</v>
      </c>
      <c r="E57" s="113">
        <v>49.920733536141221</v>
      </c>
      <c r="F57" s="115">
        <v>46604</v>
      </c>
      <c r="G57" s="114">
        <v>46657</v>
      </c>
      <c r="H57" s="114">
        <v>47285</v>
      </c>
      <c r="I57" s="114">
        <v>46951</v>
      </c>
      <c r="J57" s="140">
        <v>46361</v>
      </c>
      <c r="K57" s="114">
        <v>243</v>
      </c>
      <c r="L57" s="116">
        <v>0.52414745152175324</v>
      </c>
    </row>
    <row r="58" spans="1:12" s="110" customFormat="1" ht="15" customHeight="1" x14ac:dyDescent="0.2">
      <c r="A58" s="120"/>
      <c r="B58" s="119"/>
      <c r="C58" s="258" t="s">
        <v>107</v>
      </c>
      <c r="E58" s="113">
        <v>50.079266463858779</v>
      </c>
      <c r="F58" s="115">
        <v>46752</v>
      </c>
      <c r="G58" s="114">
        <v>47173</v>
      </c>
      <c r="H58" s="114">
        <v>47473</v>
      </c>
      <c r="I58" s="114">
        <v>47067</v>
      </c>
      <c r="J58" s="140">
        <v>46914</v>
      </c>
      <c r="K58" s="114">
        <v>-162</v>
      </c>
      <c r="L58" s="116">
        <v>-0.34531269983373836</v>
      </c>
    </row>
    <row r="59" spans="1:12" s="110" customFormat="1" ht="15" customHeight="1" x14ac:dyDescent="0.2">
      <c r="A59" s="120"/>
      <c r="B59" s="119"/>
      <c r="C59" s="258" t="s">
        <v>105</v>
      </c>
      <c r="D59" s="110" t="s">
        <v>197</v>
      </c>
      <c r="E59" s="113">
        <v>89.563605981404521</v>
      </c>
      <c r="F59" s="115">
        <v>83613</v>
      </c>
      <c r="G59" s="114">
        <v>84026</v>
      </c>
      <c r="H59" s="114">
        <v>84926</v>
      </c>
      <c r="I59" s="114">
        <v>84298</v>
      </c>
      <c r="J59" s="140">
        <v>83592</v>
      </c>
      <c r="K59" s="114">
        <v>21</v>
      </c>
      <c r="L59" s="116">
        <v>2.5122021246052253E-2</v>
      </c>
    </row>
    <row r="60" spans="1:12" s="110" customFormat="1" ht="15" customHeight="1" x14ac:dyDescent="0.2">
      <c r="A60" s="120"/>
      <c r="B60" s="119"/>
      <c r="C60" s="258"/>
      <c r="D60" s="267" t="s">
        <v>198</v>
      </c>
      <c r="E60" s="113">
        <v>50.640450647626565</v>
      </c>
      <c r="F60" s="115">
        <v>42342</v>
      </c>
      <c r="G60" s="114">
        <v>42394</v>
      </c>
      <c r="H60" s="114">
        <v>43007</v>
      </c>
      <c r="I60" s="114">
        <v>42739</v>
      </c>
      <c r="J60" s="140">
        <v>42195</v>
      </c>
      <c r="K60" s="114">
        <v>147</v>
      </c>
      <c r="L60" s="116">
        <v>0.34838250977603979</v>
      </c>
    </row>
    <row r="61" spans="1:12" s="110" customFormat="1" ht="15" customHeight="1" x14ac:dyDescent="0.2">
      <c r="A61" s="120"/>
      <c r="B61" s="119"/>
      <c r="C61" s="258"/>
      <c r="D61" s="267" t="s">
        <v>199</v>
      </c>
      <c r="E61" s="113">
        <v>49.359549352373435</v>
      </c>
      <c r="F61" s="115">
        <v>41271</v>
      </c>
      <c r="G61" s="114">
        <v>41632</v>
      </c>
      <c r="H61" s="114">
        <v>41919</v>
      </c>
      <c r="I61" s="114">
        <v>41559</v>
      </c>
      <c r="J61" s="140">
        <v>41397</v>
      </c>
      <c r="K61" s="114">
        <v>-126</v>
      </c>
      <c r="L61" s="116">
        <v>-0.30436988187549824</v>
      </c>
    </row>
    <row r="62" spans="1:12" s="110" customFormat="1" ht="15" customHeight="1" x14ac:dyDescent="0.2">
      <c r="A62" s="120"/>
      <c r="B62" s="119"/>
      <c r="C62" s="258"/>
      <c r="D62" s="258" t="s">
        <v>200</v>
      </c>
      <c r="E62" s="113">
        <v>10.436394018595484</v>
      </c>
      <c r="F62" s="115">
        <v>9743</v>
      </c>
      <c r="G62" s="114">
        <v>9804</v>
      </c>
      <c r="H62" s="114">
        <v>9832</v>
      </c>
      <c r="I62" s="114">
        <v>9720</v>
      </c>
      <c r="J62" s="140">
        <v>9683</v>
      </c>
      <c r="K62" s="114">
        <v>60</v>
      </c>
      <c r="L62" s="116">
        <v>0.61964267272539497</v>
      </c>
    </row>
    <row r="63" spans="1:12" s="110" customFormat="1" ht="15" customHeight="1" x14ac:dyDescent="0.2">
      <c r="A63" s="120"/>
      <c r="B63" s="119"/>
      <c r="C63" s="258"/>
      <c r="D63" s="267" t="s">
        <v>198</v>
      </c>
      <c r="E63" s="113">
        <v>43.744226624243048</v>
      </c>
      <c r="F63" s="115">
        <v>4262</v>
      </c>
      <c r="G63" s="114">
        <v>4263</v>
      </c>
      <c r="H63" s="114">
        <v>4278</v>
      </c>
      <c r="I63" s="114">
        <v>4212</v>
      </c>
      <c r="J63" s="140">
        <v>4166</v>
      </c>
      <c r="K63" s="114">
        <v>96</v>
      </c>
      <c r="L63" s="116">
        <v>2.3043686989918388</v>
      </c>
    </row>
    <row r="64" spans="1:12" s="110" customFormat="1" ht="15" customHeight="1" x14ac:dyDescent="0.2">
      <c r="A64" s="120"/>
      <c r="B64" s="119"/>
      <c r="C64" s="258"/>
      <c r="D64" s="267" t="s">
        <v>199</v>
      </c>
      <c r="E64" s="113">
        <v>56.255773375756952</v>
      </c>
      <c r="F64" s="115">
        <v>5481</v>
      </c>
      <c r="G64" s="114">
        <v>5541</v>
      </c>
      <c r="H64" s="114">
        <v>5554</v>
      </c>
      <c r="I64" s="114">
        <v>5508</v>
      </c>
      <c r="J64" s="140">
        <v>5517</v>
      </c>
      <c r="K64" s="114">
        <v>-36</v>
      </c>
      <c r="L64" s="116">
        <v>-0.65252854812398042</v>
      </c>
    </row>
    <row r="65" spans="1:12" s="110" customFormat="1" ht="15" customHeight="1" x14ac:dyDescent="0.2">
      <c r="A65" s="120"/>
      <c r="B65" s="119" t="s">
        <v>201</v>
      </c>
      <c r="C65" s="258"/>
      <c r="E65" s="113">
        <v>12.34822586349169</v>
      </c>
      <c r="F65" s="115">
        <v>16760</v>
      </c>
      <c r="G65" s="114">
        <v>16773</v>
      </c>
      <c r="H65" s="114">
        <v>16655</v>
      </c>
      <c r="I65" s="114">
        <v>16513</v>
      </c>
      <c r="J65" s="140">
        <v>16343</v>
      </c>
      <c r="K65" s="114">
        <v>417</v>
      </c>
      <c r="L65" s="116">
        <v>2.5515511228048706</v>
      </c>
    </row>
    <row r="66" spans="1:12" s="110" customFormat="1" ht="15" customHeight="1" x14ac:dyDescent="0.2">
      <c r="A66" s="120"/>
      <c r="B66" s="119"/>
      <c r="C66" s="258" t="s">
        <v>106</v>
      </c>
      <c r="E66" s="113">
        <v>44.480906921241051</v>
      </c>
      <c r="F66" s="115">
        <v>7455</v>
      </c>
      <c r="G66" s="114">
        <v>7453</v>
      </c>
      <c r="H66" s="114">
        <v>7421</v>
      </c>
      <c r="I66" s="114">
        <v>7393</v>
      </c>
      <c r="J66" s="140">
        <v>7314</v>
      </c>
      <c r="K66" s="114">
        <v>141</v>
      </c>
      <c r="L66" s="116">
        <v>1.9278096800656275</v>
      </c>
    </row>
    <row r="67" spans="1:12" s="110" customFormat="1" ht="15" customHeight="1" x14ac:dyDescent="0.2">
      <c r="A67" s="120"/>
      <c r="B67" s="119"/>
      <c r="C67" s="258" t="s">
        <v>107</v>
      </c>
      <c r="E67" s="113">
        <v>55.519093078758949</v>
      </c>
      <c r="F67" s="115">
        <v>9305</v>
      </c>
      <c r="G67" s="114">
        <v>9320</v>
      </c>
      <c r="H67" s="114">
        <v>9234</v>
      </c>
      <c r="I67" s="114">
        <v>9120</v>
      </c>
      <c r="J67" s="140">
        <v>9029</v>
      </c>
      <c r="K67" s="114">
        <v>276</v>
      </c>
      <c r="L67" s="116">
        <v>3.0568169232473141</v>
      </c>
    </row>
    <row r="68" spans="1:12" s="110" customFormat="1" ht="15" customHeight="1" x14ac:dyDescent="0.2">
      <c r="A68" s="120"/>
      <c r="B68" s="119"/>
      <c r="C68" s="258" t="s">
        <v>105</v>
      </c>
      <c r="D68" s="110" t="s">
        <v>202</v>
      </c>
      <c r="E68" s="113">
        <v>16.467780429594271</v>
      </c>
      <c r="F68" s="115">
        <v>2760</v>
      </c>
      <c r="G68" s="114">
        <v>2736</v>
      </c>
      <c r="H68" s="114">
        <v>2665</v>
      </c>
      <c r="I68" s="114">
        <v>2569</v>
      </c>
      <c r="J68" s="140">
        <v>2487</v>
      </c>
      <c r="K68" s="114">
        <v>273</v>
      </c>
      <c r="L68" s="116">
        <v>10.97708082026538</v>
      </c>
    </row>
    <row r="69" spans="1:12" s="110" customFormat="1" ht="15" customHeight="1" x14ac:dyDescent="0.2">
      <c r="A69" s="120"/>
      <c r="B69" s="119"/>
      <c r="C69" s="258"/>
      <c r="D69" s="267" t="s">
        <v>198</v>
      </c>
      <c r="E69" s="113">
        <v>42.391304347826086</v>
      </c>
      <c r="F69" s="115">
        <v>1170</v>
      </c>
      <c r="G69" s="114">
        <v>1155</v>
      </c>
      <c r="H69" s="114">
        <v>1125</v>
      </c>
      <c r="I69" s="114">
        <v>1097</v>
      </c>
      <c r="J69" s="140">
        <v>1072</v>
      </c>
      <c r="K69" s="114">
        <v>98</v>
      </c>
      <c r="L69" s="116">
        <v>9.1417910447761201</v>
      </c>
    </row>
    <row r="70" spans="1:12" s="110" customFormat="1" ht="15" customHeight="1" x14ac:dyDescent="0.2">
      <c r="A70" s="120"/>
      <c r="B70" s="119"/>
      <c r="C70" s="258"/>
      <c r="D70" s="267" t="s">
        <v>199</v>
      </c>
      <c r="E70" s="113">
        <v>57.608695652173914</v>
      </c>
      <c r="F70" s="115">
        <v>1590</v>
      </c>
      <c r="G70" s="114">
        <v>1581</v>
      </c>
      <c r="H70" s="114">
        <v>1540</v>
      </c>
      <c r="I70" s="114">
        <v>1472</v>
      </c>
      <c r="J70" s="140">
        <v>1415</v>
      </c>
      <c r="K70" s="114">
        <v>175</v>
      </c>
      <c r="L70" s="116">
        <v>12.367491166077739</v>
      </c>
    </row>
    <row r="71" spans="1:12" s="110" customFormat="1" ht="15" customHeight="1" x14ac:dyDescent="0.2">
      <c r="A71" s="120"/>
      <c r="B71" s="119"/>
      <c r="C71" s="258"/>
      <c r="D71" s="110" t="s">
        <v>203</v>
      </c>
      <c r="E71" s="113">
        <v>76.038186157517899</v>
      </c>
      <c r="F71" s="115">
        <v>12744</v>
      </c>
      <c r="G71" s="114">
        <v>12792</v>
      </c>
      <c r="H71" s="114">
        <v>12754</v>
      </c>
      <c r="I71" s="114">
        <v>12748</v>
      </c>
      <c r="J71" s="140">
        <v>12695</v>
      </c>
      <c r="K71" s="114">
        <v>49</v>
      </c>
      <c r="L71" s="116">
        <v>0.38597873178416697</v>
      </c>
    </row>
    <row r="72" spans="1:12" s="110" customFormat="1" ht="15" customHeight="1" x14ac:dyDescent="0.2">
      <c r="A72" s="120"/>
      <c r="B72" s="119"/>
      <c r="C72" s="258"/>
      <c r="D72" s="267" t="s">
        <v>198</v>
      </c>
      <c r="E72" s="113">
        <v>43.534212178279972</v>
      </c>
      <c r="F72" s="115">
        <v>5548</v>
      </c>
      <c r="G72" s="114">
        <v>5577</v>
      </c>
      <c r="H72" s="114">
        <v>5574</v>
      </c>
      <c r="I72" s="114">
        <v>5588</v>
      </c>
      <c r="J72" s="140">
        <v>5562</v>
      </c>
      <c r="K72" s="114">
        <v>-14</v>
      </c>
      <c r="L72" s="116">
        <v>-0.25170801869830994</v>
      </c>
    </row>
    <row r="73" spans="1:12" s="110" customFormat="1" ht="15" customHeight="1" x14ac:dyDescent="0.2">
      <c r="A73" s="120"/>
      <c r="B73" s="119"/>
      <c r="C73" s="258"/>
      <c r="D73" s="267" t="s">
        <v>199</v>
      </c>
      <c r="E73" s="113">
        <v>56.465787821720028</v>
      </c>
      <c r="F73" s="115">
        <v>7196</v>
      </c>
      <c r="G73" s="114">
        <v>7215</v>
      </c>
      <c r="H73" s="114">
        <v>7180</v>
      </c>
      <c r="I73" s="114">
        <v>7160</v>
      </c>
      <c r="J73" s="140">
        <v>7133</v>
      </c>
      <c r="K73" s="114">
        <v>63</v>
      </c>
      <c r="L73" s="116">
        <v>0.88321884200196266</v>
      </c>
    </row>
    <row r="74" spans="1:12" s="110" customFormat="1" ht="15" customHeight="1" x14ac:dyDescent="0.2">
      <c r="A74" s="120"/>
      <c r="B74" s="119"/>
      <c r="C74" s="258"/>
      <c r="D74" s="110" t="s">
        <v>204</v>
      </c>
      <c r="E74" s="113">
        <v>7.4940334128878279</v>
      </c>
      <c r="F74" s="115">
        <v>1256</v>
      </c>
      <c r="G74" s="114">
        <v>1245</v>
      </c>
      <c r="H74" s="114">
        <v>1236</v>
      </c>
      <c r="I74" s="114">
        <v>1196</v>
      </c>
      <c r="J74" s="140">
        <v>1161</v>
      </c>
      <c r="K74" s="114">
        <v>95</v>
      </c>
      <c r="L74" s="116">
        <v>8.1826012058570203</v>
      </c>
    </row>
    <row r="75" spans="1:12" s="110" customFormat="1" ht="15" customHeight="1" x14ac:dyDescent="0.2">
      <c r="A75" s="120"/>
      <c r="B75" s="119"/>
      <c r="C75" s="258"/>
      <c r="D75" s="267" t="s">
        <v>198</v>
      </c>
      <c r="E75" s="113">
        <v>58.678343949044589</v>
      </c>
      <c r="F75" s="115">
        <v>737</v>
      </c>
      <c r="G75" s="114">
        <v>721</v>
      </c>
      <c r="H75" s="114">
        <v>722</v>
      </c>
      <c r="I75" s="114">
        <v>708</v>
      </c>
      <c r="J75" s="140">
        <v>680</v>
      </c>
      <c r="K75" s="114">
        <v>57</v>
      </c>
      <c r="L75" s="116">
        <v>8.382352941176471</v>
      </c>
    </row>
    <row r="76" spans="1:12" s="110" customFormat="1" ht="15" customHeight="1" x14ac:dyDescent="0.2">
      <c r="A76" s="120"/>
      <c r="B76" s="119"/>
      <c r="C76" s="258"/>
      <c r="D76" s="267" t="s">
        <v>199</v>
      </c>
      <c r="E76" s="113">
        <v>41.321656050955411</v>
      </c>
      <c r="F76" s="115">
        <v>519</v>
      </c>
      <c r="G76" s="114">
        <v>524</v>
      </c>
      <c r="H76" s="114">
        <v>514</v>
      </c>
      <c r="I76" s="114">
        <v>488</v>
      </c>
      <c r="J76" s="140">
        <v>481</v>
      </c>
      <c r="K76" s="114">
        <v>38</v>
      </c>
      <c r="L76" s="116">
        <v>7.9002079002079002</v>
      </c>
    </row>
    <row r="77" spans="1:12" s="110" customFormat="1" ht="15" customHeight="1" x14ac:dyDescent="0.2">
      <c r="A77" s="534"/>
      <c r="B77" s="119" t="s">
        <v>205</v>
      </c>
      <c r="C77" s="268"/>
      <c r="D77" s="182"/>
      <c r="E77" s="113">
        <v>11.098667924083461</v>
      </c>
      <c r="F77" s="115">
        <v>15064</v>
      </c>
      <c r="G77" s="114">
        <v>15521</v>
      </c>
      <c r="H77" s="114">
        <v>15814</v>
      </c>
      <c r="I77" s="114">
        <v>15570</v>
      </c>
      <c r="J77" s="140">
        <v>15502</v>
      </c>
      <c r="K77" s="114">
        <v>-438</v>
      </c>
      <c r="L77" s="116">
        <v>-2.8254418784672946</v>
      </c>
    </row>
    <row r="78" spans="1:12" s="110" customFormat="1" ht="15" customHeight="1" x14ac:dyDescent="0.2">
      <c r="A78" s="120"/>
      <c r="B78" s="119"/>
      <c r="C78" s="268" t="s">
        <v>106</v>
      </c>
      <c r="D78" s="182"/>
      <c r="E78" s="113">
        <v>59.758364312267659</v>
      </c>
      <c r="F78" s="115">
        <v>9002</v>
      </c>
      <c r="G78" s="114">
        <v>9186</v>
      </c>
      <c r="H78" s="114">
        <v>9374</v>
      </c>
      <c r="I78" s="114">
        <v>9208</v>
      </c>
      <c r="J78" s="140">
        <v>9119</v>
      </c>
      <c r="K78" s="114">
        <v>-117</v>
      </c>
      <c r="L78" s="116">
        <v>-1.283035420550499</v>
      </c>
    </row>
    <row r="79" spans="1:12" s="110" customFormat="1" ht="15" customHeight="1" x14ac:dyDescent="0.2">
      <c r="A79" s="123"/>
      <c r="B79" s="124"/>
      <c r="C79" s="260" t="s">
        <v>107</v>
      </c>
      <c r="D79" s="261"/>
      <c r="E79" s="125">
        <v>40.241635687732341</v>
      </c>
      <c r="F79" s="143">
        <v>6062</v>
      </c>
      <c r="G79" s="144">
        <v>6335</v>
      </c>
      <c r="H79" s="144">
        <v>6440</v>
      </c>
      <c r="I79" s="144">
        <v>6362</v>
      </c>
      <c r="J79" s="145">
        <v>6383</v>
      </c>
      <c r="K79" s="144">
        <v>-321</v>
      </c>
      <c r="L79" s="146">
        <v>-5.028983236722544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135728</v>
      </c>
      <c r="E11" s="114">
        <v>137079</v>
      </c>
      <c r="F11" s="114">
        <v>138085</v>
      </c>
      <c r="G11" s="114">
        <v>135952</v>
      </c>
      <c r="H11" s="140">
        <v>135015</v>
      </c>
      <c r="I11" s="115">
        <v>713</v>
      </c>
      <c r="J11" s="116">
        <v>0.52808947154019925</v>
      </c>
    </row>
    <row r="12" spans="1:15" s="110" customFormat="1" ht="24.95" customHeight="1" x14ac:dyDescent="0.2">
      <c r="A12" s="193" t="s">
        <v>132</v>
      </c>
      <c r="B12" s="194" t="s">
        <v>133</v>
      </c>
      <c r="C12" s="113">
        <v>2.011375692561594</v>
      </c>
      <c r="D12" s="115">
        <v>2730</v>
      </c>
      <c r="E12" s="114">
        <v>2701</v>
      </c>
      <c r="F12" s="114">
        <v>2973</v>
      </c>
      <c r="G12" s="114">
        <v>2945</v>
      </c>
      <c r="H12" s="140">
        <v>2834</v>
      </c>
      <c r="I12" s="115">
        <v>-104</v>
      </c>
      <c r="J12" s="116">
        <v>-3.669724770642202</v>
      </c>
    </row>
    <row r="13" spans="1:15" s="110" customFormat="1" ht="24.95" customHeight="1" x14ac:dyDescent="0.2">
      <c r="A13" s="193" t="s">
        <v>134</v>
      </c>
      <c r="B13" s="199" t="s">
        <v>214</v>
      </c>
      <c r="C13" s="113">
        <v>2.4453318401508901</v>
      </c>
      <c r="D13" s="115">
        <v>3319</v>
      </c>
      <c r="E13" s="114">
        <v>3287</v>
      </c>
      <c r="F13" s="114">
        <v>3308</v>
      </c>
      <c r="G13" s="114">
        <v>3299</v>
      </c>
      <c r="H13" s="140">
        <v>3297</v>
      </c>
      <c r="I13" s="115">
        <v>22</v>
      </c>
      <c r="J13" s="116">
        <v>0.66727327873824693</v>
      </c>
    </row>
    <row r="14" spans="1:15" s="287" customFormat="1" ht="24" customHeight="1" x14ac:dyDescent="0.2">
      <c r="A14" s="193" t="s">
        <v>215</v>
      </c>
      <c r="B14" s="199" t="s">
        <v>137</v>
      </c>
      <c r="C14" s="113">
        <v>10.816485913002476</v>
      </c>
      <c r="D14" s="115">
        <v>14681</v>
      </c>
      <c r="E14" s="114">
        <v>14745</v>
      </c>
      <c r="F14" s="114">
        <v>14924</v>
      </c>
      <c r="G14" s="114">
        <v>14814</v>
      </c>
      <c r="H14" s="140">
        <v>14905</v>
      </c>
      <c r="I14" s="115">
        <v>-224</v>
      </c>
      <c r="J14" s="116">
        <v>-1.5028513921502851</v>
      </c>
      <c r="K14" s="110"/>
      <c r="L14" s="110"/>
      <c r="M14" s="110"/>
      <c r="N14" s="110"/>
      <c r="O14" s="110"/>
    </row>
    <row r="15" spans="1:15" s="110" customFormat="1" ht="24.75" customHeight="1" x14ac:dyDescent="0.2">
      <c r="A15" s="193" t="s">
        <v>216</v>
      </c>
      <c r="B15" s="199" t="s">
        <v>217</v>
      </c>
      <c r="C15" s="113">
        <v>1.669515501591418</v>
      </c>
      <c r="D15" s="115">
        <v>2266</v>
      </c>
      <c r="E15" s="114">
        <v>2227</v>
      </c>
      <c r="F15" s="114">
        <v>2252</v>
      </c>
      <c r="G15" s="114">
        <v>2243</v>
      </c>
      <c r="H15" s="140">
        <v>2183</v>
      </c>
      <c r="I15" s="115">
        <v>83</v>
      </c>
      <c r="J15" s="116">
        <v>3.8021071919377003</v>
      </c>
    </row>
    <row r="16" spans="1:15" s="287" customFormat="1" ht="24.95" customHeight="1" x14ac:dyDescent="0.2">
      <c r="A16" s="193" t="s">
        <v>218</v>
      </c>
      <c r="B16" s="199" t="s">
        <v>141</v>
      </c>
      <c r="C16" s="113">
        <v>5.9766592007544501</v>
      </c>
      <c r="D16" s="115">
        <v>8112</v>
      </c>
      <c r="E16" s="114">
        <v>8236</v>
      </c>
      <c r="F16" s="114">
        <v>8327</v>
      </c>
      <c r="G16" s="114">
        <v>8312</v>
      </c>
      <c r="H16" s="140">
        <v>8438</v>
      </c>
      <c r="I16" s="115">
        <v>-326</v>
      </c>
      <c r="J16" s="116">
        <v>-3.8634747570514341</v>
      </c>
      <c r="K16" s="110"/>
      <c r="L16" s="110"/>
      <c r="M16" s="110"/>
      <c r="N16" s="110"/>
      <c r="O16" s="110"/>
    </row>
    <row r="17" spans="1:15" s="110" customFormat="1" ht="24.95" customHeight="1" x14ac:dyDescent="0.2">
      <c r="A17" s="193" t="s">
        <v>219</v>
      </c>
      <c r="B17" s="199" t="s">
        <v>220</v>
      </c>
      <c r="C17" s="113">
        <v>3.1703112106566071</v>
      </c>
      <c r="D17" s="115">
        <v>4303</v>
      </c>
      <c r="E17" s="114">
        <v>4282</v>
      </c>
      <c r="F17" s="114">
        <v>4345</v>
      </c>
      <c r="G17" s="114">
        <v>4259</v>
      </c>
      <c r="H17" s="140">
        <v>4284</v>
      </c>
      <c r="I17" s="115">
        <v>19</v>
      </c>
      <c r="J17" s="116">
        <v>0.44351073762838467</v>
      </c>
    </row>
    <row r="18" spans="1:15" s="287" customFormat="1" ht="24.95" customHeight="1" x14ac:dyDescent="0.2">
      <c r="A18" s="201" t="s">
        <v>144</v>
      </c>
      <c r="B18" s="202" t="s">
        <v>145</v>
      </c>
      <c r="C18" s="113">
        <v>9.9566780620063664</v>
      </c>
      <c r="D18" s="115">
        <v>13514</v>
      </c>
      <c r="E18" s="114">
        <v>13285</v>
      </c>
      <c r="F18" s="114">
        <v>13847</v>
      </c>
      <c r="G18" s="114">
        <v>13622</v>
      </c>
      <c r="H18" s="140">
        <v>13441</v>
      </c>
      <c r="I18" s="115">
        <v>73</v>
      </c>
      <c r="J18" s="116">
        <v>0.54311435161074328</v>
      </c>
      <c r="K18" s="110"/>
      <c r="L18" s="110"/>
      <c r="M18" s="110"/>
      <c r="N18" s="110"/>
      <c r="O18" s="110"/>
    </row>
    <row r="19" spans="1:15" s="110" customFormat="1" ht="24.95" customHeight="1" x14ac:dyDescent="0.2">
      <c r="A19" s="193" t="s">
        <v>146</v>
      </c>
      <c r="B19" s="199" t="s">
        <v>147</v>
      </c>
      <c r="C19" s="113">
        <v>13.196982199693505</v>
      </c>
      <c r="D19" s="115">
        <v>17912</v>
      </c>
      <c r="E19" s="114">
        <v>17972</v>
      </c>
      <c r="F19" s="114">
        <v>17976</v>
      </c>
      <c r="G19" s="114">
        <v>17699</v>
      </c>
      <c r="H19" s="140">
        <v>17683</v>
      </c>
      <c r="I19" s="115">
        <v>229</v>
      </c>
      <c r="J19" s="116">
        <v>1.2950291240174179</v>
      </c>
    </row>
    <row r="20" spans="1:15" s="287" customFormat="1" ht="24.95" customHeight="1" x14ac:dyDescent="0.2">
      <c r="A20" s="193" t="s">
        <v>148</v>
      </c>
      <c r="B20" s="199" t="s">
        <v>149</v>
      </c>
      <c r="C20" s="113">
        <v>7.0840209831427563</v>
      </c>
      <c r="D20" s="115">
        <v>9615</v>
      </c>
      <c r="E20" s="114">
        <v>9822</v>
      </c>
      <c r="F20" s="114">
        <v>9902</v>
      </c>
      <c r="G20" s="114">
        <v>9768</v>
      </c>
      <c r="H20" s="140">
        <v>9650</v>
      </c>
      <c r="I20" s="115">
        <v>-35</v>
      </c>
      <c r="J20" s="116">
        <v>-0.36269430051813473</v>
      </c>
      <c r="K20" s="110"/>
      <c r="L20" s="110"/>
      <c r="M20" s="110"/>
      <c r="N20" s="110"/>
      <c r="O20" s="110"/>
    </row>
    <row r="21" spans="1:15" s="110" customFormat="1" ht="24.95" customHeight="1" x14ac:dyDescent="0.2">
      <c r="A21" s="201" t="s">
        <v>150</v>
      </c>
      <c r="B21" s="202" t="s">
        <v>151</v>
      </c>
      <c r="C21" s="113">
        <v>2.9942237416008486</v>
      </c>
      <c r="D21" s="115">
        <v>4064</v>
      </c>
      <c r="E21" s="114">
        <v>4531</v>
      </c>
      <c r="F21" s="114">
        <v>4711</v>
      </c>
      <c r="G21" s="114">
        <v>4597</v>
      </c>
      <c r="H21" s="140">
        <v>4361</v>
      </c>
      <c r="I21" s="115">
        <v>-297</v>
      </c>
      <c r="J21" s="116">
        <v>-6.8103645952763125</v>
      </c>
    </row>
    <row r="22" spans="1:15" s="110" customFormat="1" ht="24.95" customHeight="1" x14ac:dyDescent="0.2">
      <c r="A22" s="201" t="s">
        <v>152</v>
      </c>
      <c r="B22" s="199" t="s">
        <v>153</v>
      </c>
      <c r="C22" s="113">
        <v>1.0034775433219381</v>
      </c>
      <c r="D22" s="115">
        <v>1362</v>
      </c>
      <c r="E22" s="114">
        <v>1386</v>
      </c>
      <c r="F22" s="114">
        <v>1362</v>
      </c>
      <c r="G22" s="114">
        <v>1363</v>
      </c>
      <c r="H22" s="140">
        <v>1340</v>
      </c>
      <c r="I22" s="115">
        <v>22</v>
      </c>
      <c r="J22" s="116">
        <v>1.6417910447761195</v>
      </c>
    </row>
    <row r="23" spans="1:15" s="110" customFormat="1" ht="24.95" customHeight="1" x14ac:dyDescent="0.2">
      <c r="A23" s="193" t="s">
        <v>154</v>
      </c>
      <c r="B23" s="199" t="s">
        <v>155</v>
      </c>
      <c r="C23" s="113">
        <v>0.99758340209831431</v>
      </c>
      <c r="D23" s="115">
        <v>1354</v>
      </c>
      <c r="E23" s="114">
        <v>1365</v>
      </c>
      <c r="F23" s="114">
        <v>1379</v>
      </c>
      <c r="G23" s="114">
        <v>1359</v>
      </c>
      <c r="H23" s="140">
        <v>1392</v>
      </c>
      <c r="I23" s="115">
        <v>-38</v>
      </c>
      <c r="J23" s="116">
        <v>-2.7298850574712645</v>
      </c>
    </row>
    <row r="24" spans="1:15" s="110" customFormat="1" ht="24.95" customHeight="1" x14ac:dyDescent="0.2">
      <c r="A24" s="193" t="s">
        <v>156</v>
      </c>
      <c r="B24" s="199" t="s">
        <v>221</v>
      </c>
      <c r="C24" s="113">
        <v>4.5333313686195922</v>
      </c>
      <c r="D24" s="115">
        <v>6153</v>
      </c>
      <c r="E24" s="114">
        <v>6163</v>
      </c>
      <c r="F24" s="114">
        <v>6193</v>
      </c>
      <c r="G24" s="114">
        <v>6120</v>
      </c>
      <c r="H24" s="140">
        <v>6082</v>
      </c>
      <c r="I24" s="115">
        <v>71</v>
      </c>
      <c r="J24" s="116">
        <v>1.1673791515948702</v>
      </c>
    </row>
    <row r="25" spans="1:15" s="110" customFormat="1" ht="24.95" customHeight="1" x14ac:dyDescent="0.2">
      <c r="A25" s="193" t="s">
        <v>222</v>
      </c>
      <c r="B25" s="204" t="s">
        <v>159</v>
      </c>
      <c r="C25" s="113">
        <v>6.4791347400683721</v>
      </c>
      <c r="D25" s="115">
        <v>8794</v>
      </c>
      <c r="E25" s="114">
        <v>8894</v>
      </c>
      <c r="F25" s="114">
        <v>8887</v>
      </c>
      <c r="G25" s="114">
        <v>8871</v>
      </c>
      <c r="H25" s="140">
        <v>8791</v>
      </c>
      <c r="I25" s="115">
        <v>3</v>
      </c>
      <c r="J25" s="116">
        <v>3.4125810487999092E-2</v>
      </c>
    </row>
    <row r="26" spans="1:15" s="110" customFormat="1" ht="24.95" customHeight="1" x14ac:dyDescent="0.2">
      <c r="A26" s="201">
        <v>782.78300000000002</v>
      </c>
      <c r="B26" s="203" t="s">
        <v>160</v>
      </c>
      <c r="C26" s="113">
        <v>1.6216256041494754</v>
      </c>
      <c r="D26" s="115">
        <v>2201</v>
      </c>
      <c r="E26" s="114">
        <v>2667</v>
      </c>
      <c r="F26" s="114">
        <v>2658</v>
      </c>
      <c r="G26" s="114">
        <v>2506</v>
      </c>
      <c r="H26" s="140">
        <v>2315</v>
      </c>
      <c r="I26" s="115">
        <v>-114</v>
      </c>
      <c r="J26" s="116">
        <v>-4.9244060475161984</v>
      </c>
    </row>
    <row r="27" spans="1:15" s="110" customFormat="1" ht="24.95" customHeight="1" x14ac:dyDescent="0.2">
      <c r="A27" s="193" t="s">
        <v>161</v>
      </c>
      <c r="B27" s="199" t="s">
        <v>223</v>
      </c>
      <c r="C27" s="113">
        <v>9.4623069668749267</v>
      </c>
      <c r="D27" s="115">
        <v>12843</v>
      </c>
      <c r="E27" s="114">
        <v>12939</v>
      </c>
      <c r="F27" s="114">
        <v>12869</v>
      </c>
      <c r="G27" s="114">
        <v>12696</v>
      </c>
      <c r="H27" s="140">
        <v>12732</v>
      </c>
      <c r="I27" s="115">
        <v>111</v>
      </c>
      <c r="J27" s="116">
        <v>0.87181903864278987</v>
      </c>
    </row>
    <row r="28" spans="1:15" s="110" customFormat="1" ht="24.95" customHeight="1" x14ac:dyDescent="0.2">
      <c r="A28" s="193" t="s">
        <v>163</v>
      </c>
      <c r="B28" s="199" t="s">
        <v>164</v>
      </c>
      <c r="C28" s="113">
        <v>3.8127726040315926</v>
      </c>
      <c r="D28" s="115">
        <v>5175</v>
      </c>
      <c r="E28" s="114">
        <v>5198</v>
      </c>
      <c r="F28" s="114">
        <v>5152</v>
      </c>
      <c r="G28" s="114">
        <v>4889</v>
      </c>
      <c r="H28" s="140">
        <v>4838</v>
      </c>
      <c r="I28" s="115">
        <v>337</v>
      </c>
      <c r="J28" s="116">
        <v>6.9656883009508057</v>
      </c>
    </row>
    <row r="29" spans="1:15" s="110" customFormat="1" ht="24.95" customHeight="1" x14ac:dyDescent="0.2">
      <c r="A29" s="193">
        <v>86</v>
      </c>
      <c r="B29" s="199" t="s">
        <v>165</v>
      </c>
      <c r="C29" s="113">
        <v>8.3696805375456798</v>
      </c>
      <c r="D29" s="115">
        <v>11360</v>
      </c>
      <c r="E29" s="114">
        <v>11402</v>
      </c>
      <c r="F29" s="114">
        <v>11179</v>
      </c>
      <c r="G29" s="114">
        <v>11128</v>
      </c>
      <c r="H29" s="140">
        <v>11154</v>
      </c>
      <c r="I29" s="115">
        <v>206</v>
      </c>
      <c r="J29" s="116">
        <v>1.8468710776403083</v>
      </c>
    </row>
    <row r="30" spans="1:15" s="110" customFormat="1" ht="24.95" customHeight="1" x14ac:dyDescent="0.2">
      <c r="A30" s="193">
        <v>87.88</v>
      </c>
      <c r="B30" s="204" t="s">
        <v>166</v>
      </c>
      <c r="C30" s="113">
        <v>11.587881645644229</v>
      </c>
      <c r="D30" s="115">
        <v>15728</v>
      </c>
      <c r="E30" s="114">
        <v>15796</v>
      </c>
      <c r="F30" s="114">
        <v>15803</v>
      </c>
      <c r="G30" s="114">
        <v>15428</v>
      </c>
      <c r="H30" s="140">
        <v>15402</v>
      </c>
      <c r="I30" s="115">
        <v>326</v>
      </c>
      <c r="J30" s="116">
        <v>2.1166082326970521</v>
      </c>
    </row>
    <row r="31" spans="1:15" s="110" customFormat="1" ht="24.95" customHeight="1" x14ac:dyDescent="0.2">
      <c r="A31" s="193" t="s">
        <v>167</v>
      </c>
      <c r="B31" s="199" t="s">
        <v>168</v>
      </c>
      <c r="C31" s="113">
        <v>3.6271071554874457</v>
      </c>
      <c r="D31" s="115">
        <v>4923</v>
      </c>
      <c r="E31" s="114">
        <v>4926</v>
      </c>
      <c r="F31" s="114">
        <v>4962</v>
      </c>
      <c r="G31" s="114">
        <v>4848</v>
      </c>
      <c r="H31" s="140">
        <v>4798</v>
      </c>
      <c r="I31" s="115">
        <v>125</v>
      </c>
      <c r="J31" s="116">
        <v>2.6052521884118383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2.011375692561594</v>
      </c>
      <c r="D34" s="115">
        <v>2730</v>
      </c>
      <c r="E34" s="114">
        <v>2701</v>
      </c>
      <c r="F34" s="114">
        <v>2973</v>
      </c>
      <c r="G34" s="114">
        <v>2945</v>
      </c>
      <c r="H34" s="140">
        <v>2834</v>
      </c>
      <c r="I34" s="115">
        <v>-104</v>
      </c>
      <c r="J34" s="116">
        <v>-3.669724770642202</v>
      </c>
    </row>
    <row r="35" spans="1:10" s="110" customFormat="1" ht="24.95" customHeight="1" x14ac:dyDescent="0.2">
      <c r="A35" s="292" t="s">
        <v>171</v>
      </c>
      <c r="B35" s="293" t="s">
        <v>172</v>
      </c>
      <c r="C35" s="113">
        <v>23.218495815159731</v>
      </c>
      <c r="D35" s="115">
        <v>31514</v>
      </c>
      <c r="E35" s="114">
        <v>31317</v>
      </c>
      <c r="F35" s="114">
        <v>32079</v>
      </c>
      <c r="G35" s="114">
        <v>31735</v>
      </c>
      <c r="H35" s="140">
        <v>31643</v>
      </c>
      <c r="I35" s="115">
        <v>-129</v>
      </c>
      <c r="J35" s="116">
        <v>-0.40767310305596816</v>
      </c>
    </row>
    <row r="36" spans="1:10" s="110" customFormat="1" ht="24.95" customHeight="1" x14ac:dyDescent="0.2">
      <c r="A36" s="294" t="s">
        <v>173</v>
      </c>
      <c r="B36" s="295" t="s">
        <v>174</v>
      </c>
      <c r="C36" s="125">
        <v>74.770128492278673</v>
      </c>
      <c r="D36" s="143">
        <v>101484</v>
      </c>
      <c r="E36" s="144">
        <v>103061</v>
      </c>
      <c r="F36" s="144">
        <v>103033</v>
      </c>
      <c r="G36" s="144">
        <v>101272</v>
      </c>
      <c r="H36" s="145">
        <v>100538</v>
      </c>
      <c r="I36" s="143">
        <v>946</v>
      </c>
      <c r="J36" s="146">
        <v>0.94093775487875231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2020-09-28T06:28:00Z</dcterms:created>
  <dcterms:modified xsi:type="dcterms:W3CDTF">2020-09-28T10:31:44Z</dcterms:modified>
</cp:coreProperties>
</file>