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c r="G70" i="24"/>
  <c r="F70" i="24"/>
  <c r="E70" i="24"/>
  <c r="L69" i="24"/>
  <c r="H69" i="24" s="1"/>
  <c r="G69" i="24"/>
  <c r="F69" i="24"/>
  <c r="E69" i="24"/>
  <c r="L68" i="24"/>
  <c r="H68" i="24" s="1"/>
  <c r="J68" i="24" s="1"/>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s="1"/>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s="1"/>
  <c r="G52" i="24"/>
  <c r="F52" i="24"/>
  <c r="E52" i="24"/>
  <c r="L51" i="24"/>
  <c r="H51" i="24" s="1"/>
  <c r="J51" i="24" s="1"/>
  <c r="G51" i="24"/>
  <c r="F51" i="24"/>
  <c r="E51" i="24"/>
  <c r="K44" i="24"/>
  <c r="I44" i="24"/>
  <c r="G44" i="24"/>
  <c r="D44" i="24"/>
  <c r="C44" i="24"/>
  <c r="M44" i="24" s="1"/>
  <c r="B44" i="24"/>
  <c r="J44" i="24" s="1"/>
  <c r="M43" i="24"/>
  <c r="K43" i="24"/>
  <c r="H43" i="24"/>
  <c r="F43" i="24"/>
  <c r="E43" i="24"/>
  <c r="D43" i="24"/>
  <c r="C43" i="24"/>
  <c r="B43" i="24"/>
  <c r="J43" i="24" s="1"/>
  <c r="K42" i="24"/>
  <c r="I42" i="24"/>
  <c r="G42" i="24"/>
  <c r="D42" i="24"/>
  <c r="C42" i="24"/>
  <c r="M42" i="24" s="1"/>
  <c r="B42" i="24"/>
  <c r="J42" i="24" s="1"/>
  <c r="K41" i="24"/>
  <c r="H41" i="24"/>
  <c r="F41" i="24"/>
  <c r="D41" i="24"/>
  <c r="C41" i="24"/>
  <c r="M41" i="24" s="1"/>
  <c r="B41" i="24"/>
  <c r="J41" i="24" s="1"/>
  <c r="K40" i="24"/>
  <c r="I40" i="24"/>
  <c r="G40" i="24"/>
  <c r="D40" i="24"/>
  <c r="C40" i="24"/>
  <c r="M40" i="24" s="1"/>
  <c r="B40" i="24"/>
  <c r="J40" i="24" s="1"/>
  <c r="C39" i="24"/>
  <c r="M36" i="24"/>
  <c r="L36" i="24"/>
  <c r="K36" i="24"/>
  <c r="J36" i="24"/>
  <c r="I36" i="24"/>
  <c r="H36" i="24"/>
  <c r="G36" i="24"/>
  <c r="F36" i="24"/>
  <c r="E36" i="24"/>
  <c r="D36" i="24"/>
  <c r="E20" i="24"/>
  <c r="E8" i="24"/>
  <c r="K57" i="15"/>
  <c r="L57" i="15" s="1"/>
  <c r="C45" i="24"/>
  <c r="C38" i="24"/>
  <c r="C37" i="24"/>
  <c r="C35" i="24"/>
  <c r="C34" i="24"/>
  <c r="G34" i="24" s="1"/>
  <c r="C33" i="24"/>
  <c r="C32" i="24"/>
  <c r="G32" i="24" s="1"/>
  <c r="C31" i="24"/>
  <c r="C30" i="24"/>
  <c r="C29" i="24"/>
  <c r="C28" i="24"/>
  <c r="C27" i="24"/>
  <c r="C26" i="24"/>
  <c r="G26" i="24" s="1"/>
  <c r="C25" i="24"/>
  <c r="C24" i="24"/>
  <c r="G24" i="24" s="1"/>
  <c r="C23" i="24"/>
  <c r="C22" i="24"/>
  <c r="M22" i="24" s="1"/>
  <c r="C21" i="24"/>
  <c r="C20" i="24"/>
  <c r="C19" i="24"/>
  <c r="C18" i="24"/>
  <c r="G18" i="24" s="1"/>
  <c r="C17" i="24"/>
  <c r="I17" i="24" s="1"/>
  <c r="C16" i="24"/>
  <c r="G16" i="24" s="1"/>
  <c r="C15" i="24"/>
  <c r="C9" i="24"/>
  <c r="C8" i="24"/>
  <c r="M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33" i="24" l="1"/>
  <c r="D33" i="24"/>
  <c r="J33" i="24"/>
  <c r="H33" i="24"/>
  <c r="K33" i="24"/>
  <c r="F7" i="24"/>
  <c r="D7" i="24"/>
  <c r="J7" i="24"/>
  <c r="H7" i="24"/>
  <c r="K7" i="24"/>
  <c r="K8" i="24"/>
  <c r="J8" i="24"/>
  <c r="H8" i="24"/>
  <c r="F8" i="24"/>
  <c r="D8" i="24"/>
  <c r="H37" i="24"/>
  <c r="F37" i="24"/>
  <c r="D37" i="24"/>
  <c r="J37" i="24"/>
  <c r="K37" i="24"/>
  <c r="K20" i="24"/>
  <c r="J20" i="24"/>
  <c r="H20" i="24"/>
  <c r="F20" i="24"/>
  <c r="D20" i="24"/>
  <c r="F23" i="24"/>
  <c r="D23" i="24"/>
  <c r="J23" i="24"/>
  <c r="H23" i="24"/>
  <c r="K23" i="24"/>
  <c r="F29" i="24"/>
  <c r="D29" i="24"/>
  <c r="J29" i="24"/>
  <c r="H29" i="24"/>
  <c r="K29" i="24"/>
  <c r="K32" i="24"/>
  <c r="J32" i="24"/>
  <c r="H32" i="24"/>
  <c r="F32" i="24"/>
  <c r="D32" i="24"/>
  <c r="F35" i="24"/>
  <c r="D35" i="24"/>
  <c r="J35" i="24"/>
  <c r="H35" i="24"/>
  <c r="K35" i="24"/>
  <c r="G27" i="24"/>
  <c r="M27" i="24"/>
  <c r="E27" i="24"/>
  <c r="L27" i="24"/>
  <c r="I27" i="24"/>
  <c r="G33" i="24"/>
  <c r="M33" i="24"/>
  <c r="E33" i="24"/>
  <c r="L33" i="24"/>
  <c r="I37" i="24"/>
  <c r="G37" i="24"/>
  <c r="L37" i="24"/>
  <c r="M37" i="24"/>
  <c r="E37" i="24"/>
  <c r="I30" i="24"/>
  <c r="L30" i="24"/>
  <c r="G30" i="24"/>
  <c r="E30" i="24"/>
  <c r="B14" i="24"/>
  <c r="B6" i="24"/>
  <c r="F15" i="24"/>
  <c r="D15" i="24"/>
  <c r="J15" i="24"/>
  <c r="H15" i="24"/>
  <c r="K15" i="24"/>
  <c r="F21" i="24"/>
  <c r="D21" i="24"/>
  <c r="J21" i="24"/>
  <c r="H21" i="24"/>
  <c r="K21" i="24"/>
  <c r="K24" i="24"/>
  <c r="J24" i="24"/>
  <c r="H24" i="24"/>
  <c r="F24" i="24"/>
  <c r="D24" i="24"/>
  <c r="F27" i="24"/>
  <c r="D27" i="24"/>
  <c r="J27" i="24"/>
  <c r="H27" i="24"/>
  <c r="K27" i="24"/>
  <c r="K30" i="24"/>
  <c r="J30" i="24"/>
  <c r="H30" i="24"/>
  <c r="F30" i="24"/>
  <c r="D30" i="24"/>
  <c r="G19" i="24"/>
  <c r="M19" i="24"/>
  <c r="E19" i="24"/>
  <c r="L19" i="24"/>
  <c r="I19" i="24"/>
  <c r="G25" i="24"/>
  <c r="M25" i="24"/>
  <c r="E25" i="24"/>
  <c r="L25" i="24"/>
  <c r="I28" i="24"/>
  <c r="L28" i="24"/>
  <c r="M28" i="24"/>
  <c r="G28" i="24"/>
  <c r="G31" i="24"/>
  <c r="M31" i="24"/>
  <c r="E31" i="24"/>
  <c r="L31" i="24"/>
  <c r="I31" i="24"/>
  <c r="I25" i="24"/>
  <c r="F17" i="24"/>
  <c r="D17" i="24"/>
  <c r="J17" i="24"/>
  <c r="H17" i="24"/>
  <c r="K17" i="24"/>
  <c r="K18" i="24"/>
  <c r="J18" i="24"/>
  <c r="H18" i="24"/>
  <c r="F18" i="24"/>
  <c r="D18" i="24"/>
  <c r="I22" i="24"/>
  <c r="L22" i="24"/>
  <c r="G22" i="24"/>
  <c r="E22" i="24"/>
  <c r="E28" i="24"/>
  <c r="K69" i="24"/>
  <c r="I69" i="24"/>
  <c r="J69" i="24"/>
  <c r="G15" i="24"/>
  <c r="M15" i="24"/>
  <c r="E15" i="24"/>
  <c r="L15" i="24"/>
  <c r="I15" i="24"/>
  <c r="G21" i="24"/>
  <c r="M21" i="24"/>
  <c r="E21" i="24"/>
  <c r="L21" i="24"/>
  <c r="I21" i="24"/>
  <c r="F31" i="24"/>
  <c r="D31" i="24"/>
  <c r="J31" i="24"/>
  <c r="H31" i="24"/>
  <c r="K31" i="24"/>
  <c r="D38" i="24"/>
  <c r="K38" i="24"/>
  <c r="J38" i="24"/>
  <c r="H38" i="24"/>
  <c r="F38" i="24"/>
  <c r="G7" i="24"/>
  <c r="M7" i="24"/>
  <c r="E7" i="24"/>
  <c r="L7" i="24"/>
  <c r="I7" i="24"/>
  <c r="G35" i="24"/>
  <c r="M35" i="24"/>
  <c r="E35" i="24"/>
  <c r="L35" i="24"/>
  <c r="I35" i="24"/>
  <c r="M30" i="24"/>
  <c r="K61" i="24"/>
  <c r="I61" i="24"/>
  <c r="J61" i="24"/>
  <c r="K16" i="24"/>
  <c r="J16" i="24"/>
  <c r="H16" i="24"/>
  <c r="F16" i="24"/>
  <c r="D16" i="24"/>
  <c r="F19" i="24"/>
  <c r="D19" i="24"/>
  <c r="J19" i="24"/>
  <c r="H19" i="24"/>
  <c r="K19" i="24"/>
  <c r="K22" i="24"/>
  <c r="J22" i="24"/>
  <c r="H22" i="24"/>
  <c r="F22" i="24"/>
  <c r="D22" i="24"/>
  <c r="F25" i="24"/>
  <c r="D25" i="24"/>
  <c r="J25" i="24"/>
  <c r="H25" i="24"/>
  <c r="K25" i="24"/>
  <c r="K28" i="24"/>
  <c r="J28" i="24"/>
  <c r="H28" i="24"/>
  <c r="F28" i="24"/>
  <c r="D28" i="24"/>
  <c r="K34" i="24"/>
  <c r="J34" i="24"/>
  <c r="H34" i="24"/>
  <c r="F34" i="24"/>
  <c r="D34" i="24"/>
  <c r="G17" i="24"/>
  <c r="M17" i="24"/>
  <c r="E17" i="24"/>
  <c r="L17" i="24"/>
  <c r="I20" i="24"/>
  <c r="L20" i="24"/>
  <c r="M20" i="24"/>
  <c r="G20" i="24"/>
  <c r="G23" i="24"/>
  <c r="M23" i="24"/>
  <c r="E23" i="24"/>
  <c r="L23" i="24"/>
  <c r="I23" i="24"/>
  <c r="G29" i="24"/>
  <c r="M29" i="24"/>
  <c r="E29" i="24"/>
  <c r="L29" i="24"/>
  <c r="I29" i="24"/>
  <c r="I45" i="24"/>
  <c r="G45" i="24"/>
  <c r="L45" i="24"/>
  <c r="E45" i="24"/>
  <c r="M45" i="24"/>
  <c r="I33" i="24"/>
  <c r="K53" i="24"/>
  <c r="I53" i="24"/>
  <c r="J53" i="24"/>
  <c r="K26" i="24"/>
  <c r="J26" i="24"/>
  <c r="H26" i="24"/>
  <c r="F26" i="24"/>
  <c r="D26" i="24"/>
  <c r="I39" i="24"/>
  <c r="G39" i="24"/>
  <c r="L39" i="24"/>
  <c r="M39" i="24"/>
  <c r="E39" i="24"/>
  <c r="F9" i="24"/>
  <c r="D9" i="24"/>
  <c r="J9" i="24"/>
  <c r="H9" i="24"/>
  <c r="K9" i="24"/>
  <c r="G9" i="24"/>
  <c r="M9" i="24"/>
  <c r="E9" i="24"/>
  <c r="L9" i="24"/>
  <c r="I9" i="24"/>
  <c r="C14" i="24"/>
  <c r="C6" i="24"/>
  <c r="J77" i="24"/>
  <c r="G8" i="24"/>
  <c r="I43" i="24"/>
  <c r="G43" i="24"/>
  <c r="L43" i="24"/>
  <c r="K58" i="24"/>
  <c r="I58" i="24"/>
  <c r="K66" i="24"/>
  <c r="I66" i="24"/>
  <c r="K74" i="24"/>
  <c r="I74" i="24"/>
  <c r="E18" i="24"/>
  <c r="E26" i="24"/>
  <c r="E34" i="24"/>
  <c r="K55" i="24"/>
  <c r="I55" i="24"/>
  <c r="K63" i="24"/>
  <c r="I63" i="24"/>
  <c r="K71" i="24"/>
  <c r="I71" i="24"/>
  <c r="I41" i="24"/>
  <c r="G41" i="24"/>
  <c r="L41" i="24"/>
  <c r="K52" i="24"/>
  <c r="I52" i="24"/>
  <c r="K60" i="24"/>
  <c r="I60" i="24"/>
  <c r="K68" i="24"/>
  <c r="I68" i="24"/>
  <c r="B45" i="24"/>
  <c r="B39" i="24"/>
  <c r="I8" i="24"/>
  <c r="L8" i="24"/>
  <c r="I18" i="24"/>
  <c r="L18" i="24"/>
  <c r="I26" i="24"/>
  <c r="L26" i="24"/>
  <c r="I34" i="24"/>
  <c r="L34" i="24"/>
  <c r="E16" i="24"/>
  <c r="M18" i="24"/>
  <c r="E24" i="24"/>
  <c r="M26" i="24"/>
  <c r="E32" i="24"/>
  <c r="M34" i="24"/>
  <c r="K57" i="24"/>
  <c r="I57" i="24"/>
  <c r="K65" i="24"/>
  <c r="I65" i="24"/>
  <c r="K73" i="24"/>
  <c r="I73" i="24"/>
  <c r="M38" i="24"/>
  <c r="E38" i="24"/>
  <c r="L38" i="24"/>
  <c r="E41" i="24"/>
  <c r="K54" i="24"/>
  <c r="I54" i="24"/>
  <c r="K62" i="24"/>
  <c r="I62" i="24"/>
  <c r="K70" i="24"/>
  <c r="I70" i="24"/>
  <c r="I16" i="24"/>
  <c r="L16" i="24"/>
  <c r="I24" i="24"/>
  <c r="L24" i="24"/>
  <c r="I32" i="24"/>
  <c r="L32" i="24"/>
  <c r="M16" i="24"/>
  <c r="M24" i="24"/>
  <c r="M32" i="24"/>
  <c r="G38" i="24"/>
  <c r="K51" i="24"/>
  <c r="I51" i="24"/>
  <c r="K59" i="24"/>
  <c r="I59" i="24"/>
  <c r="K67" i="24"/>
  <c r="I67" i="24"/>
  <c r="K75" i="24"/>
  <c r="I75" i="24"/>
  <c r="I77" i="24" s="1"/>
  <c r="I38" i="24"/>
  <c r="K56" i="24"/>
  <c r="I56" i="24"/>
  <c r="K64" i="24"/>
  <c r="I64" i="24"/>
  <c r="K72" i="24"/>
  <c r="I72" i="24"/>
  <c r="F40" i="24"/>
  <c r="F42" i="24"/>
  <c r="F44" i="24"/>
  <c r="H40" i="24"/>
  <c r="H42" i="24"/>
  <c r="H44" i="24"/>
  <c r="L40" i="24"/>
  <c r="L42" i="24"/>
  <c r="L44" i="24"/>
  <c r="E40" i="24"/>
  <c r="E42" i="24"/>
  <c r="E44" i="24"/>
  <c r="I6" i="24" l="1"/>
  <c r="L6" i="24"/>
  <c r="M6" i="24"/>
  <c r="G6" i="24"/>
  <c r="E6" i="24"/>
  <c r="K14" i="24"/>
  <c r="J14" i="24"/>
  <c r="H14" i="24"/>
  <c r="F14" i="24"/>
  <c r="D14" i="24"/>
  <c r="I14" i="24"/>
  <c r="L14" i="24"/>
  <c r="G14" i="24"/>
  <c r="E14" i="24"/>
  <c r="M14" i="24"/>
  <c r="K77" i="24"/>
  <c r="H45" i="24"/>
  <c r="F45" i="24"/>
  <c r="D45" i="24"/>
  <c r="J45" i="24"/>
  <c r="K45" i="24"/>
  <c r="H39" i="24"/>
  <c r="F39" i="24"/>
  <c r="D39" i="24"/>
  <c r="J39" i="24"/>
  <c r="K39" i="24"/>
  <c r="I79" i="24"/>
  <c r="J79" i="24"/>
  <c r="K6" i="24"/>
  <c r="J6" i="24"/>
  <c r="H6" i="24"/>
  <c r="F6" i="24"/>
  <c r="D6" i="24"/>
  <c r="K79" i="24" l="1"/>
  <c r="K78" i="24"/>
  <c r="J78" i="24"/>
  <c r="I78" i="24"/>
  <c r="I83" i="24" l="1"/>
  <c r="I82" i="24"/>
  <c r="I81" i="24"/>
</calcChain>
</file>

<file path=xl/sharedStrings.xml><?xml version="1.0" encoding="utf-8"?>
<sst xmlns="http://schemas.openxmlformats.org/spreadsheetml/2006/main" count="1662" uniqueCount="522">
  <si>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</si>
  <si>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</si>
  <si>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</si>
  <si>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</si>
  <si>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</si>
  <si>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</si>
  <si>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</si>
  <si>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</si>
  <si>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</si>
  <si>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</si>
  <si>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</si>
  <si>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</si>
  <si>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</si>
  <si>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Neuruppin (038)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</si>
  <si>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</si>
  <si>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</si>
  <si>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</si>
  <si>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</si>
  <si>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</si>
  <si>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</si>
  <si>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</si>
  <si>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</si>
  <si>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</si>
  <si>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</si>
  <si>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</si>
  <si>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</si>
  <si>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</si>
  <si>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</si>
  <si>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</si>
  <si>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</si>
  <si>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</si>
  <si>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</si>
  <si>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</si>
  <si>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</si>
  <si>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</si>
  <si>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</si>
  <si>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</si>
  <si>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</si>
  <si>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</si>
  <si>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</si>
  <si>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</si>
  <si>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</si>
  <si>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</si>
  <si>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</si>
  <si>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</si>
  <si>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</si>
  <si>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</si>
  <si>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</si>
  <si>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</si>
  <si>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</si>
  <si>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</si>
  <si>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</si>
  <si>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</si>
  <si>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</si>
  <si>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</si>
  <si>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</si>
  <si>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</si>
  <si>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</si>
  <si>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</si>
  <si>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</si>
  <si>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</si>
  <si>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</si>
  <si>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</si>
  <si>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</si>
  <si>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</si>
  <si>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</si>
  <si>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</si>
  <si>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</si>
  <si>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</si>
  <si>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</si>
  <si>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</si>
  <si>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</si>
  <si>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</si>
  <si>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</si>
  <si>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</si>
  <si>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</si>
  <si>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</si>
  <si>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</si>
  <si>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</si>
  <si>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</si>
  <si>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</si>
  <si>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</si>
  <si>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</si>
  <si>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</si>
  <si>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</si>
  <si>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</si>
  <si>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</si>
  <si>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</si>
  <si>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</si>
  <si>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</si>
  <si>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</si>
  <si>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</si>
  <si>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Neuruppin (038);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</si>
  <si>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</si>
  <si>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</si>
  <si>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</si>
  <si>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</si>
  <si>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</si>
  <si>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</si>
  <si>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</si>
  <si>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</si>
  <si>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</si>
  <si>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</si>
  <si>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</si>
  <si>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</si>
  <si>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</si>
  <si>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</si>
  <si>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</si>
  <si>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</si>
  <si>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</si>
  <si>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</si>
  <si>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</si>
  <si>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</si>
  <si>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</si>
  <si>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</si>
  <si>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</si>
  <si>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</si>
  <si>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</si>
  <si>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</si>
  <si>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</si>
  <si>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</si>
  <si>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</si>
  <si>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</si>
  <si>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</si>
  <si>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</si>
  <si>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</si>
  <si>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</si>
  <si>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</si>
  <si>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</si>
  <si>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Berlin-Brandenburg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</si>
  <si>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</si>
  <si>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</si>
  <si>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</si>
  <si>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</si>
  <si>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</si>
  <si>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</si>
  <si>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</si>
  <si>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</si>
  <si>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</si>
  <si>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</si>
  <si>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</si>
  <si>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</si>
  <si>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</si>
  <si>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</si>
  <si>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</si>
  <si>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</si>
  <si>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</si>
  <si>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</si>
  <si>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</si>
  <si>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</si>
  <si>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</si>
  <si>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</si>
  <si>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</si>
  <si>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</si>
  <si>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</si>
  <si>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</si>
  <si>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</si>
  <si>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</si>
  <si>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</si>
  <si>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</si>
  <si>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</si>
  <si>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</si>
  <si>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</si>
  <si>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</si>
  <si>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</si>
  <si>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</si>
  <si>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</si>
  <si>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</si>
  <si>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</si>
  <si>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</si>
  <si>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</si>
  <si>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</si>
  <si>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</si>
  <si>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</si>
  <si>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</si>
  <si>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</si>
  <si>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</si>
  <si>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</si>
  <si>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</si>
  <si>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</si>
  <si>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</si>
  <si>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</si>
  <si>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</si>
  <si>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Neuruppin (038)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</si>
  <si>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</si>
  <si>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</si>
  <si>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</si>
  <si>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</si>
  <si>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</si>
  <si>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</si>
  <si>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</si>
  <si>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</si>
  <si>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</si>
  <si>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</si>
  <si>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</si>
  <si>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</si>
  <si>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</si>
  <si>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</si>
  <si>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</si>
  <si>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</si>
  <si>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</si>
  <si>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</si>
  <si>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</si>
  <si>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</si>
  <si>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</si>
  <si>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</si>
  <si>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</si>
  <si>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</si>
  <si>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</si>
  <si>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</si>
  <si>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</si>
  <si>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</si>
  <si>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</si>
  <si>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</si>
  <si>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</si>
  <si>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</si>
  <si>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</si>
  <si>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</si>
  <si>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</si>
  <si>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</si>
  <si>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</si>
  <si>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</si>
  <si>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</si>
  <si>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</si>
  <si>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</si>
  <si>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</si>
  <si>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</si>
  <si>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</si>
  <si>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</si>
  <si>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</si>
  <si>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</si>
  <si>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</si>
  <si>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</si>
  <si>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</si>
  <si>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</si>
  <si>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</si>
  <si>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</si>
  <si>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</si>
  <si>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</si>
  <si>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</si>
  <si>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</si>
  <si>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</si>
  <si>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</si>
  <si>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</si>
  <si>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</si>
  <si>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</si>
  <si>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</si>
  <si>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</si>
  <si>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</si>
  <si>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</si>
  <si>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</si>
  <si>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</si>
  <si>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</si>
  <si>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</si>
  <si>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</si>
  <si>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</si>
  <si>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</si>
  <si>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</si>
  <si>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</si>
  <si>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</si>
  <si>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</si>
  <si>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</si>
  <si>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</si>
  <si>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</si>
  <si>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</si>
  <si>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</si>
  <si>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</si>
  <si>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</si>
  <si>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</si>
  <si>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</si>
  <si>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</si>
  <si>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</si>
  <si>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</si>
  <si>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</si>
  <si>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</si>
  <si>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</si>
  <si>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</si>
  <si>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</si>
  <si>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</si>
  <si>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</si>
  <si>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</si>
  <si>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</si>
  <si>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</si>
  <si>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</si>
  <si>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</si>
  <si>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</si>
  <si>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</si>
  <si>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</si>
  <si>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</si>
  <si>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</si>
  <si>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</si>
  <si>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</si>
  <si>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</si>
  <si>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</si>
  <si>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</si>
  <si>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</si>
  <si>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</si>
  <si>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</si>
  <si>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</si>
  <si>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</si>
  <si>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</si>
  <si>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</si>
  <si>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</si>
  <si>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</si>
  <si>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</si>
  <si>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</si>
  <si>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</si>
  <si>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</si>
  <si>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</si>
  <si>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</si>
  <si>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</si>
  <si>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</si>
  <si>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</si>
  <si>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</si>
  <si>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</si>
  <si>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</si>
  <si>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</si>
  <si>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</si>
  <si>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</si>
  <si>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</si>
  <si>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</si>
  <si>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</si>
  <si>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</si>
  <si>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</si>
  <si>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</si>
  <si>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</si>
  <si>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</si>
  <si>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Neuruppin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</si>
  <si>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</si>
  <si>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</si>
  <si>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</si>
  <si>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</si>
  <si>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</si>
  <si>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</si>
  <si>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</si>
  <si>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</si>
  <si>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</si>
  <si>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</si>
  <si>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</si>
  <si>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</si>
  <si>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</si>
  <si>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</si>
  <si>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</si>
  <si>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</si>
  <si>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</si>
  <si>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</si>
  <si>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</si>
  <si>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</si>
  <si>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</si>
  <si>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</si>
  <si>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</si>
  <si>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</si>
  <si>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</si>
  <si>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</si>
  <si>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</si>
  <si>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</si>
  <si>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</si>
  <si>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</si>
  <si>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</si>
  <si>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</si>
  <si>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</si>
  <si>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</si>
  <si>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</si>
  <si>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</si>
  <si>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</si>
  <si>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</si>
  <si>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</si>
  <si>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</si>
  <si>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</si>
  <si>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</si>
  <si>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</si>
  <si>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</si>
  <si>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</si>
  <si>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</si>
  <si>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Neuruppin (038);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</si>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</sst>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{4251191D-AEC7-4C42-A783-D5559C409C54}</c15:txfldGUID>
                      <c15:f>Daten_Diagramme!$D$6</c15:f>
                      <c15:dlblFieldTableCache>
                        <c:ptCount val="1"/>
                        <c:pt idx="0">
                          <c:v>0.9</c:v>
                        </c:pt>
                      </c15:dlblFieldTableCache>
                    </c15:dlblFTEntry>
                  </c15:dlblFieldTable>
                  <c15:showDataLabelsRange val="0"/>
                </c:ext>
                <c:ext xmlns:c16="http://schemas.microsoft.com/office/drawing/2014/chart" uri="{C3380CC4-5D6E-409C-BE32-E72D297353CC}">
                  <c16:uniqueId val="{00000000-5F04-4E3E-AB7F-5A84403D75EA}"/>
                </c:ext>
              </c:extLst>
            </c:dLbl>
            <c:dLbl>
              <c:idx val="1"/>
              <c:tx>
                <c:strRef>
                  <c:f>Daten_Diagramme!$D$7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{49F8DA30-E6E5-4A47-82B7-2838194735AE}</c15:txfldGUID>
                      <c15:f>Daten_Diagramme!$D$7</c15:f>
                      <c15:dlblFieldTableCache>
                        <c:ptCount val="1"/>
                        <c:pt idx="0">
                          <c:v>2.1</c:v>
                        </c:pt>
                      </c15:dlblFieldTableCache>
                    </c15:dlblFTEntry>
                  </c15:dlblFieldTable>
                  <c15:showDataLabelsRange val="0"/>
                </c:ext>
                <c:ext xmlns:c16="http://schemas.microsoft.com/office/drawing/2014/chart" uri="{C3380CC4-5D6E-409C-BE32-E72D297353CC}">
                  <c16:uniqueId val="{00000001-5F04-4E3E-AB7F-5A84403D75EA}"/>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{01FEEE17-FF4F-47DE-BACE-7A3FEB88A64D}</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5F04-4E3E-AB7F-5A84403D75E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{42FE1089-36EF-45DA-ABF2-4DCC62231A61}</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F04-4E3E-AB7F-5A84403D75E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0.91511670921848187</c:v>
                </c:pt>
                <c:pt idx="1">
                  <c:v>2.0817593018128191</c:v>
                </c:pt>
                <c:pt idx="2">
                  <c:v>0.95490282911153723</c:v>
                </c:pt>
                <c:pt idx="3">
                  <c:v>1.0875687030768</c:v>
                </c:pt>
              </c:numCache>
            </c:numRef>
          </c:val>
          <c:extLst>
            <c:ext xmlns:c16="http://schemas.microsoft.com/office/drawing/2014/chart" uri="{C3380CC4-5D6E-409C-BE32-E72D297353CC}">
              <c16:uniqueId val="{00000004-5F04-4E3E-AB7F-5A84403D75E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{C949450D-0986-448A-B8F7-284DE41C083A}</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F04-4E3E-AB7F-5A84403D75E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{1D5BBE31-E2BC-4586-9B71-B46807D738FB}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F04-4E3E-AB7F-5A84403D75E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{0D543F52-4C7D-4D29-B397-47DA88B87142}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F04-4E3E-AB7F-5A84403D75E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{A171A3D7-7756-4615-A1CB-EC25C736D63B}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F04-4E3E-AB7F-5A84403D75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F04-4E3E-AB7F-5A84403D75E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F04-4E3E-AB7F-5A84403D75E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{8A81C5A9-CE07-4FA5-AB38-ADAC313BE20B}</c15:txfldGUID>
                      <c15:f>Daten_Diagramme!$E$6</c15:f>
                      <c15:dlblFieldTableCache>
                        <c:ptCount val="1"/>
                        <c:pt idx="0">
                          <c:v>-3.3</c:v>
                        </c:pt>
                      </c15:dlblFieldTableCache>
                    </c15:dlblFTEntry>
                  </c15:dlblFieldTable>
                  <c15:showDataLabelsRange val="0"/>
                </c:ext>
                <c:ext xmlns:c16="http://schemas.microsoft.com/office/drawing/2014/chart" uri="{C3380CC4-5D6E-409C-BE32-E72D297353CC}">
                  <c16:uniqueId val="{00000000-E5F3-4FF0-9006-FC1629D16737}"/>
                </c:ext>
              </c:extLst>
            </c:dLbl>
            <c:dLbl>
              <c:idx val="1"/>
              <c:tx>
                <c:strRef>
                  <c:f>Daten_Diagramme!$E$7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{483895D6-9FAA-4DD8-8E71-CEB8D98F0661}</c15:txfldGUID>
                      <c15:f>Daten_Diagramme!$E$7</c15:f>
                      <c15:dlblFieldTableCache>
                        <c:ptCount val="1"/>
                        <c:pt idx="0">
                          <c:v>-4.2</c:v>
                        </c:pt>
                      </c15:dlblFieldTableCache>
                    </c15:dlblFTEntry>
                  </c15:dlblFieldTable>
                  <c15:showDataLabelsRange val="0"/>
                </c:ext>
                <c:ext xmlns:c16="http://schemas.microsoft.com/office/drawing/2014/chart" uri="{C3380CC4-5D6E-409C-BE32-E72D297353CC}">
                  <c16:uniqueId val="{00000001-E5F3-4FF0-9006-FC1629D16737}"/>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{ABDF7A54-ABDA-4E91-8D65-1672E6701593}</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E5F3-4FF0-9006-FC1629D16737}"/>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{601F2B5F-7327-4275-AC53-D28CBE75852F}</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5F3-4FF0-9006-FC1629D167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-3.2766846733172983</c:v>
                </c:pt>
                <c:pt idx="1">
                  <c:v>-4.2180879373564686</c:v>
                </c:pt>
                <c:pt idx="2">
                  <c:v>-3.6279896103654186</c:v>
                </c:pt>
                <c:pt idx="3">
                  <c:v>-2.8655893304673015</c:v>
                </c:pt>
              </c:numCache>
            </c:numRef>
          </c:val>
          <c:extLst>
            <c:ext xmlns:c16="http://schemas.microsoft.com/office/drawing/2014/chart" uri="{C3380CC4-5D6E-409C-BE32-E72D297353CC}">
              <c16:uniqueId val="{00000004-E5F3-4FF0-9006-FC1629D16737}"/>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{88E263B5-D7C0-4DA0-8632-520A3D94F9DB}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5F3-4FF0-9006-FC1629D16737}"/>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{C93B728B-BB77-413F-8B30-A3FD10582192}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5F3-4FF0-9006-FC1629D16737}"/>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{C0AEB408-C9E4-4F34-882B-52DC00BAFF82}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5F3-4FF0-9006-FC1629D16737}"/>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{09FCC4A1-A7F6-4A32-8F1B-9F579A5041A6}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5F3-4FF0-9006-FC1629D1673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5F3-4FF0-9006-FC1629D16737}"/>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5F3-4FF0-9006-FC1629D16737}"/>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{8911BB68-1BFC-4647-A712-146BFDB71EEE}</c15:txfldGUID>
                      <c15:f>Daten_Diagramme!$D$14</c15:f>
                      <c15:dlblFieldTableCache>
                        <c:ptCount val="1"/>
                        <c:pt idx="0">
                          <c:v>0.9</c:v>
                        </c:pt>
                      </c15:dlblFieldTableCache>
                    </c15:dlblFTEntry>
                  </c15:dlblFieldTable>
                  <c15:showDataLabelsRange val="0"/>
                </c:ext>
                <c:ext xmlns:c16="http://schemas.microsoft.com/office/drawing/2014/chart" uri="{C3380CC4-5D6E-409C-BE32-E72D297353CC}">
                  <c16:uniqueId val="{00000000-FC48-4F9A-AD5A-A2E5E34E7406}"/>
                </c:ext>
              </c:extLst>
            </c:dLbl>
            <c:dLbl>
              <c:idx val="1"/>
              <c:tx>
                <c:strRef>
                  <c:f>Daten_Diagramme!$D$15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{4B9374F2-02BC-49BD-8BE9-B343AE4D2A50}</c15:txfldGUID>
                      <c15:f>Daten_Diagramme!$D$15</c15:f>
                      <c15:dlblFieldTableCache>
                        <c:ptCount val="1"/>
                        <c:pt idx="0">
                          <c:v>-3.2</c:v>
                        </c:pt>
                      </c15:dlblFieldTableCache>
                    </c15:dlblFTEntry>
                  </c15:dlblFieldTable>
                  <c15:showDataLabelsRange val="0"/>
                </c:ext>
                <c:ext xmlns:c16="http://schemas.microsoft.com/office/drawing/2014/chart" uri="{C3380CC4-5D6E-409C-BE32-E72D297353CC}">
                  <c16:uniqueId val="{00000001-FC48-4F9A-AD5A-A2E5E34E7406}"/>
                </c:ext>
              </c:extLst>
            </c:dLbl>
            <c:dLbl>
              <c:idx val="2"/>
              <c:tx>
                <c:strRef>
                  <c:f>Daten_Diagramme!$D$16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{C05B734A-62FE-498C-BAD4-D4C2332164DD}</c15:txfldGUID>
                      <c15:f>Daten_Diagramme!$D$16</c15:f>
                      <c15:dlblFieldTableCache>
                        <c:ptCount val="1"/>
                        <c:pt idx="0">
                          <c:v>2.8</c:v>
                        </c:pt>
                      </c15:dlblFieldTableCache>
                    </c15:dlblFTEntry>
                  </c15:dlblFieldTable>
                  <c15:showDataLabelsRange val="0"/>
                </c:ext>
                <c:ext xmlns:c16="http://schemas.microsoft.com/office/drawing/2014/chart" uri="{C3380CC4-5D6E-409C-BE32-E72D297353CC}">
                  <c16:uniqueId val="{00000002-FC48-4F9A-AD5A-A2E5E34E7406}"/>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{518CF42E-85CD-48F4-801E-5245F5B1902B}</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FC48-4F9A-AD5A-A2E5E34E7406}"/>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{2928F650-90DF-40FD-851E-AD059A17C23D}</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FC48-4F9A-AD5A-A2E5E34E7406}"/>
                </c:ext>
              </c:extLst>
            </c:dLbl>
            <c:dLbl>
              <c:idx val="5"/>
              <c:tx>
                <c:strRef>
                  <c:f>Daten_Diagramme!$D$19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{8C15D3DC-4C56-4FDB-9343-ED131D91B875}</c15:txfldGUID>
                      <c15:f>Daten_Diagramme!$D$19</c15:f>
                      <c15:dlblFieldTableCache>
                        <c:ptCount val="1"/>
                        <c:pt idx="0">
                          <c:v>-1.7</c:v>
                        </c:pt>
                      </c15:dlblFieldTableCache>
                    </c15:dlblFTEntry>
                  </c15:dlblFieldTable>
                  <c15:showDataLabelsRange val="0"/>
                </c:ext>
                <c:ext xmlns:c16="http://schemas.microsoft.com/office/drawing/2014/chart" uri="{C3380CC4-5D6E-409C-BE32-E72D297353CC}">
                  <c16:uniqueId val="{00000005-FC48-4F9A-AD5A-A2E5E34E7406}"/>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{66726639-BF79-43A1-90E6-6B4230A9A1D8}</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FC48-4F9A-AD5A-A2E5E34E7406}"/>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{FF545CD9-2521-409F-9245-F5912725409B}</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FC48-4F9A-AD5A-A2E5E34E7406}"/>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{39B648CB-3ADC-4B6E-857D-4336BE6842B6}</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FC48-4F9A-AD5A-A2E5E34E7406}"/>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{CF63421C-9BE6-4893-BB61-0E3A7301CA0A}</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FC48-4F9A-AD5A-A2E5E34E7406}"/>
                </c:ext>
              </c:extLst>
            </c:dLbl>
            <c:dLbl>
              <c:idx val="10"/>
              <c:tx>
                <c:strRef>
                  <c:f>Daten_Diagramme!$D$24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{6043E82A-0379-406A-932A-933B3FCDDA45}</c15:txfldGUID>
                      <c15:f>Daten_Diagramme!$D$24</c15:f>
                      <c15:dlblFieldTableCache>
                        <c:ptCount val="1"/>
                        <c:pt idx="0">
                          <c:v>0.4</c:v>
                        </c:pt>
                      </c15:dlblFieldTableCache>
                    </c15:dlblFTEntry>
                  </c15:dlblFieldTable>
                  <c15:showDataLabelsRange val="0"/>
                </c:ext>
                <c:ext xmlns:c16="http://schemas.microsoft.com/office/drawing/2014/chart" uri="{C3380CC4-5D6E-409C-BE32-E72D297353CC}">
                  <c16:uniqueId val="{0000000A-FC48-4F9A-AD5A-A2E5E34E7406}"/>
                </c:ext>
              </c:extLst>
            </c:dLbl>
            <c:dLbl>
              <c:idx val="11"/>
              <c:tx>
                <c:strRef>
                  <c:f>Daten_Diagramme!$D$25</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{E6F2C515-857E-4EF3-841A-9ED6345FA1B5}</c15:txfldGUID>
                      <c15:f>Daten_Diagramme!$D$25</c15:f>
                      <c15:dlblFieldTableCache>
                        <c:ptCount val="1"/>
                        <c:pt idx="0">
                          <c:v>7.4</c:v>
                        </c:pt>
                      </c15:dlblFieldTableCache>
                    </c15:dlblFTEntry>
                  </c15:dlblFieldTable>
                  <c15:showDataLabelsRange val="0"/>
                </c:ext>
                <c:ext xmlns:c16="http://schemas.microsoft.com/office/drawing/2014/chart" uri="{C3380CC4-5D6E-409C-BE32-E72D297353CC}">
                  <c16:uniqueId val="{0000000B-FC48-4F9A-AD5A-A2E5E34E7406}"/>
                </c:ext>
              </c:extLst>
            </c:dLbl>
            <c:dLbl>
              <c:idx val="12"/>
              <c:tx>
                <c:strRef>
                  <c:f>Daten_Diagramme!$D$26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{3EC86565-41F5-4FE4-BEFB-90A946870EAB}</c15:txfldGUID>
                      <c15:f>Daten_Diagramme!$D$26</c15:f>
                      <c15:dlblFieldTableCache>
                        <c:ptCount val="1"/>
                        <c:pt idx="0">
                          <c:v>-0.9</c:v>
                        </c:pt>
                      </c15:dlblFieldTableCache>
                    </c15:dlblFTEntry>
                  </c15:dlblFieldTable>
                  <c15:showDataLabelsRange val="0"/>
                </c:ext>
                <c:ext xmlns:c16="http://schemas.microsoft.com/office/drawing/2014/chart" uri="{C3380CC4-5D6E-409C-BE32-E72D297353CC}">
                  <c16:uniqueId val="{0000000C-FC48-4F9A-AD5A-A2E5E34E7406}"/>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{D4B1A92C-E983-4188-B4A6-D5B6AA394BDA}</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FC48-4F9A-AD5A-A2E5E34E7406}"/>
                </c:ext>
              </c:extLst>
            </c:dLbl>
            <c:dLbl>
              <c:idx val="14"/>
              <c:tx>
                <c:strRef>
                  <c:f>Daten_Diagramme!$D$28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{BE5BDCD1-3018-41C8-9590-1648D84A6729}</c15:txfldGUID>
                      <c15:f>Daten_Diagramme!$D$28</c15:f>
                      <c15:dlblFieldTableCache>
                        <c:ptCount val="1"/>
                        <c:pt idx="0">
                          <c:v>3.8</c:v>
                        </c:pt>
                      </c15:dlblFieldTableCache>
                    </c15:dlblFTEntry>
                  </c15:dlblFieldTable>
                  <c15:showDataLabelsRange val="0"/>
                </c:ext>
                <c:ext xmlns:c16="http://schemas.microsoft.com/office/drawing/2014/chart" uri="{C3380CC4-5D6E-409C-BE32-E72D297353CC}">
                  <c16:uniqueId val="{0000000E-FC48-4F9A-AD5A-A2E5E34E7406}"/>
                </c:ext>
              </c:extLst>
            </c:dLbl>
            <c:dLbl>
              <c:idx val="15"/>
              <c:tx>
                <c:strRef>
                  <c:f>Daten_Diagramme!$D$29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{CDE8DE1D-0EE8-4C2A-8B78-29A7E31D03B1}</c15:txfldGUID>
                      <c15:f>Daten_Diagramme!$D$29</c15:f>
                      <c15:dlblFieldTableCache>
                        <c:ptCount val="1"/>
                        <c:pt idx="0">
                          <c:v>-7.7</c:v>
                        </c:pt>
                      </c15:dlblFieldTableCache>
                    </c15:dlblFTEntry>
                  </c15:dlblFieldTable>
                  <c15:showDataLabelsRange val="0"/>
                </c:ext>
                <c:ext xmlns:c16="http://schemas.microsoft.com/office/drawing/2014/chart" uri="{C3380CC4-5D6E-409C-BE32-E72D297353CC}">
                  <c16:uniqueId val="{0000000F-FC48-4F9A-AD5A-A2E5E34E7406}"/>
                </c:ext>
              </c:extLst>
            </c:dLbl>
            <c:dLbl>
              <c:idx val="16"/>
              <c:tx>
                <c:strRef>
                  <c:f>Daten_Diagramme!$D$30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{7CD20D8D-961B-41FB-A96E-0D35AF5B2657}</c15:txfldGUID>
                      <c15:f>Daten_Diagramme!$D$30</c15:f>
                      <c15:dlblFieldTableCache>
                        <c:ptCount val="1"/>
                        <c:pt idx="0">
                          <c:v>3.3</c:v>
                        </c:pt>
                      </c15:dlblFieldTableCache>
                    </c15:dlblFTEntry>
                  </c15:dlblFieldTable>
                  <c15:showDataLabelsRange val="0"/>
                </c:ext>
                <c:ext xmlns:c16="http://schemas.microsoft.com/office/drawing/2014/chart" uri="{C3380CC4-5D6E-409C-BE32-E72D297353CC}">
                  <c16:uniqueId val="{00000010-FC48-4F9A-AD5A-A2E5E34E7406}"/>
                </c:ext>
              </c:extLst>
            </c:dLbl>
            <c:dLbl>
              <c:idx val="17"/>
              <c:tx>
                <c:strRef>
                  <c:f>Daten_Diagramme!$D$31</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{A79C7D74-F692-4DB0-8BFC-994ED590DD04}</c15:txfldGUID>
                      <c15:f>Daten_Diagramme!$D$31</c15:f>
                      <c15:dlblFieldTableCache>
                        <c:ptCount val="1"/>
                        <c:pt idx="0">
                          <c:v>1.9</c:v>
                        </c:pt>
                      </c15:dlblFieldTableCache>
                    </c15:dlblFTEntry>
                  </c15:dlblFieldTable>
                  <c15:showDataLabelsRange val="0"/>
                </c:ext>
                <c:ext xmlns:c16="http://schemas.microsoft.com/office/drawing/2014/chart" uri="{C3380CC4-5D6E-409C-BE32-E72D297353CC}">
                  <c16:uniqueId val="{00000011-FC48-4F9A-AD5A-A2E5E34E7406}"/>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{57AA6325-8AF4-4FE3-8A4D-9E0494DABFCE}</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FC48-4F9A-AD5A-A2E5E34E7406}"/>
                </c:ext>
              </c:extLst>
            </c:dLbl>
            <c:dLbl>
              <c:idx val="19"/>
              <c:tx>
                <c:strRef>
                  <c:f>Daten_Diagramme!$D$33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{B8C1F1E7-2260-4F22-A342-5B3DF65D8DB7}</c15:txfldGUID>
                      <c15:f>Daten_Diagramme!$D$33</c15:f>
                      <c15:dlblFieldTableCache>
                        <c:ptCount val="1"/>
                        <c:pt idx="0">
                          <c:v>0.9</c:v>
                        </c:pt>
                      </c15:dlblFieldTableCache>
                    </c15:dlblFTEntry>
                  </c15:dlblFieldTable>
                  <c15:showDataLabelsRange val="0"/>
                </c:ext>
                <c:ext xmlns:c16="http://schemas.microsoft.com/office/drawing/2014/chart" uri="{C3380CC4-5D6E-409C-BE32-E72D297353CC}">
                  <c16:uniqueId val="{00000013-FC48-4F9A-AD5A-A2E5E34E7406}"/>
                </c:ext>
              </c:extLst>
            </c:dLbl>
            <c:dLbl>
              <c:idx val="20"/>
              <c:tx>
                <c:strRef>
                  <c:f>Daten_Diagramme!$D$34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{B4A50C53-B483-4B79-ACF7-8A9076C8521E}</c15:txfldGUID>
                      <c15:f>Daten_Diagramme!$D$34</c15:f>
                      <c15:dlblFieldTableCache>
                        <c:ptCount val="1"/>
                        <c:pt idx="0">
                          <c:v>1.3</c:v>
                        </c:pt>
                      </c15:dlblFieldTableCache>
                    </c15:dlblFTEntry>
                  </c15:dlblFieldTable>
                  <c15:showDataLabelsRange val="0"/>
                </c:ext>
                <c:ext xmlns:c16="http://schemas.microsoft.com/office/drawing/2014/chart" uri="{C3380CC4-5D6E-409C-BE32-E72D297353CC}">
                  <c16:uniqueId val="{00000014-FC48-4F9A-AD5A-A2E5E34E740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{E8F187EB-D865-4689-8560-BD8783CE391C}</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C48-4F9A-AD5A-A2E5E34E740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{6A46D73E-8BE0-4AA4-902B-8DF60D9AA73A}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C48-4F9A-AD5A-A2E5E34E7406}"/>
                </c:ext>
              </c:extLst>
            </c:dLbl>
            <c:dLbl>
              <c:idx val="23"/>
              <c:tx>
                <c:strRef>
                  <c:f>Daten_Diagramme!$D$37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{8C35E4F1-BF6E-431B-9688-CA7194CE3B99}</c15:txfldGUID>
                      <c15:f>Daten_Diagramme!$D$37</c15:f>
                      <c15:dlblFieldTableCache>
                        <c:ptCount val="1"/>
                        <c:pt idx="0">
                          <c:v>-3.2</c:v>
                        </c:pt>
                      </c15:dlblFieldTableCache>
                    </c15:dlblFTEntry>
                  </c15:dlblFieldTable>
                  <c15:showDataLabelsRange val="0"/>
                </c:ext>
                <c:ext xmlns:c16="http://schemas.microsoft.com/office/drawing/2014/chart" uri="{C3380CC4-5D6E-409C-BE32-E72D297353CC}">
                  <c16:uniqueId val="{00000017-FC48-4F9A-AD5A-A2E5E34E7406}"/>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{9F45B3AA-093B-46DD-A5E3-AF9A811897D1}</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FC48-4F9A-AD5A-A2E5E34E7406}"/>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{BC814FEB-E259-4BF8-A0CA-A79175B2F88E}</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FC48-4F9A-AD5A-A2E5E34E740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{9556FE83-30A2-42FA-9EF4-A8982E5505DD}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C48-4F9A-AD5A-A2E5E34E740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{8A1B214A-FB90-489E-9237-2D59C1F5876D}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C48-4F9A-AD5A-A2E5E34E740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{E807E686-391E-4597-B17B-87E6A4283A5A}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C48-4F9A-AD5A-A2E5E34E740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{8FA2323C-4780-4B5E-B2D9-418451B8D1C5}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C48-4F9A-AD5A-A2E5E34E740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{7D806857-4F75-4CFF-9597-3115B5F8E065}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C48-4F9A-AD5A-A2E5E34E7406}"/>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{3F86CCF9-1778-4D0C-B7CB-4AC9ACC1BDD7}</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FC48-4F9A-AD5A-A2E5E34E74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0.91511670921848187</c:v>
                </c:pt>
                <c:pt idx="1">
                  <c:v>-3.2270239667861862</c:v>
                </c:pt>
                <c:pt idx="2">
                  <c:v>2.7878449958182325</c:v>
                </c:pt>
                <c:pt idx="3">
                  <c:v>-5.0428643469490671E-2</c:v>
                </c:pt>
                <c:pt idx="4">
                  <c:v>3.0004616094783811</c:v>
                </c:pt>
                <c:pt idx="5">
                  <c:v>-1.7246043554713919</c:v>
                </c:pt>
                <c:pt idx="6">
                  <c:v>0.53191489361702127</c:v>
                </c:pt>
                <c:pt idx="7">
                  <c:v>7.3448402497245683E-3</c:v>
                </c:pt>
                <c:pt idx="8">
                  <c:v>0.70853903821539588</c:v>
                </c:pt>
                <c:pt idx="9">
                  <c:v>3.7006883280290136E-2</c:v>
                </c:pt>
                <c:pt idx="10">
                  <c:v>0.43630017452006981</c:v>
                </c:pt>
                <c:pt idx="11">
                  <c:v>7.3762838468720826</c:v>
                </c:pt>
                <c:pt idx="12">
                  <c:v>-0.85685483870967738</c:v>
                </c:pt>
                <c:pt idx="13">
                  <c:v>1.7382702091577162</c:v>
                </c:pt>
                <c:pt idx="14">
                  <c:v>3.8288920056100983</c:v>
                </c:pt>
                <c:pt idx="15">
                  <c:v>-7.6889471384884231</c:v>
                </c:pt>
                <c:pt idx="16">
                  <c:v>3.3345656192236599</c:v>
                </c:pt>
                <c:pt idx="17">
                  <c:v>1.8546152206352591</c:v>
                </c:pt>
                <c:pt idx="18">
                  <c:v>3.0117996534367522</c:v>
                </c:pt>
                <c:pt idx="19">
                  <c:v>0.94339622641509435</c:v>
                </c:pt>
                <c:pt idx="20">
                  <c:v>1.3299432818306278</c:v>
                </c:pt>
                <c:pt idx="21">
                  <c:v>0</c:v>
                </c:pt>
                <c:pt idx="23">
                  <c:v>-3.2270239667861862</c:v>
                </c:pt>
                <c:pt idx="24">
                  <c:v>0.1831852940549982</c:v>
                </c:pt>
                <c:pt idx="25">
                  <c:v>1.4149896583252701</c:v>
                </c:pt>
              </c:numCache>
            </c:numRef>
          </c:val>
          <c:extLst>
            <c:ext xmlns:c16="http://schemas.microsoft.com/office/drawing/2014/chart" uri="{C3380CC4-5D6E-409C-BE32-E72D297353CC}">
              <c16:uniqueId val="{00000020-FC48-4F9A-AD5A-A2E5E34E740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{DC75323D-9DDF-4AD1-967E-C128E1B4818A}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C48-4F9A-AD5A-A2E5E34E740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{0C1DFA1E-E1C2-4A3C-A329-B54539102F57}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C48-4F9A-AD5A-A2E5E34E740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{30E48209-247D-4EFC-9248-9B38421E3015}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C48-4F9A-AD5A-A2E5E34E740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{7D7EC7F4-FAA5-4981-AEBA-C46C54A8B553}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C48-4F9A-AD5A-A2E5E34E740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{0FEB2087-FA62-41FE-8DCD-6B9B126AA15F}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C48-4F9A-AD5A-A2E5E34E740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{863BF583-96E8-477A-B635-B9C69C311FC4}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C48-4F9A-AD5A-A2E5E34E740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{65C1255B-CDB2-491B-B2CD-1A64EB293A2C}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C48-4F9A-AD5A-A2E5E34E740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{A574302E-58CE-4FB3-8060-BAE1EA50F41C}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C48-4F9A-AD5A-A2E5E34E740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{3873D4E3-6554-451F-8C1B-AD29D210A9B9}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C48-4F9A-AD5A-A2E5E34E740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{9B6BD9D8-7C83-45D7-920D-A493B9A384CE}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C48-4F9A-AD5A-A2E5E34E740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{8D11A319-F50E-4D22-A2B2-BA2F2129CE39}</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C48-4F9A-AD5A-A2E5E34E740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{DFFC2530-D6BC-4E5A-8143-E49C71843299}</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C48-4F9A-AD5A-A2E5E34E740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{B84F6371-A66D-4AE7-9F4E-92186ADB1378}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C48-4F9A-AD5A-A2E5E34E740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{A15F1127-3A6D-46C0-AD6B-A8076DF91448}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C48-4F9A-AD5A-A2E5E34E740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{1378F88F-F0B6-46DB-A460-8AFD9FEB746E}</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C48-4F9A-AD5A-A2E5E34E740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{625ACFF9-5B3F-496A-94BF-942E40F19098}</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C48-4F9A-AD5A-A2E5E34E740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{46CE278C-A797-4803-B759-C8932DAA0F64}</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C48-4F9A-AD5A-A2E5E34E740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{83AE32D8-F067-4B7F-9259-DD08CAFDADE7}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C48-4F9A-AD5A-A2E5E34E740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{065CB255-6758-4808-9D6B-068A2C77022B}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C48-4F9A-AD5A-A2E5E34E740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{6E0D9A32-4C3D-41D5-AE9B-7D7743595011}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C48-4F9A-AD5A-A2E5E34E740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{0EFF008B-69FB-4E0E-98C7-E9C1D21A4B0A}</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C48-4F9A-AD5A-A2E5E34E740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{B7DA0070-2DDC-4032-9282-A21B4B8EB47A}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C48-4F9A-AD5A-A2E5E34E740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{4BA74381-1901-45CA-88DA-82EC7AD21A50}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C48-4F9A-AD5A-A2E5E34E740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{F1D6DFC4-CA04-422F-B368-9864B6165DC6}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C48-4F9A-AD5A-A2E5E34E740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{64B4DF88-6525-4FCF-BB1C-76DDE570E28C}</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C48-4F9A-AD5A-A2E5E34E740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{D0B1B1A7-4DB8-4A3F-A223-C7EE0FD95949}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C48-4F9A-AD5A-A2E5E34E740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{1B13B176-EE79-4957-BCE6-58D61A7E795D}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C48-4F9A-AD5A-A2E5E34E740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{BF7399FE-95E1-4361-BF4A-ED1FBA8E0424}</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C48-4F9A-AD5A-A2E5E34E740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{DCAA311D-5B51-4D10-BDCF-B860A650D05F}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C48-4F9A-AD5A-A2E5E34E740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{E01AF530-74FA-4D7C-ACE5-E4990478676B}</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C48-4F9A-AD5A-A2E5E34E740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{91BA2D37-7FE0-4FA7-8EFF-5792DC22E812}</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C48-4F9A-AD5A-A2E5E34E740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{A245606E-F96E-4C5A-9BEA-A8C7F7BB5811}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C48-4F9A-AD5A-A2E5E34E740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C48-4F9A-AD5A-A2E5E34E740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C48-4F9A-AD5A-A2E5E34E740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{488477BE-04FE-4155-8CE3-C3A6F2C8F87F}</c15:txfldGUID>
                      <c15:f>Daten_Diagramme!$E$14</c15:f>
                      <c15:dlblFieldTableCache>
                        <c:ptCount val="1"/>
                        <c:pt idx="0">
                          <c:v>-3.3</c:v>
                        </c:pt>
                      </c15:dlblFieldTableCache>
                    </c15:dlblFTEntry>
                  </c15:dlblFieldTable>
                  <c15:showDataLabelsRange val="0"/>
                </c:ext>
                <c:ext xmlns:c16="http://schemas.microsoft.com/office/drawing/2014/chart" uri="{C3380CC4-5D6E-409C-BE32-E72D297353CC}">
                  <c16:uniqueId val="{00000000-5263-4489-AD26-3D47B2EE6D7E}"/>
                </c:ext>
              </c:extLst>
            </c:dLbl>
            <c:dLbl>
              <c:idx val="1"/>
              <c:tx>
                <c:strRef>
                  <c:f>Daten_Diagramme!$E$15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{0EFD9DE8-58DD-42A5-9E92-B9842B305060}</c15:txfldGUID>
                      <c15:f>Daten_Diagramme!$E$15</c15:f>
                      <c15:dlblFieldTableCache>
                        <c:ptCount val="1"/>
                        <c:pt idx="0">
                          <c:v>0.6</c:v>
                        </c:pt>
                      </c15:dlblFieldTableCache>
                    </c15:dlblFTEntry>
                  </c15:dlblFieldTable>
                  <c15:showDataLabelsRange val="0"/>
                </c:ext>
                <c:ext xmlns:c16="http://schemas.microsoft.com/office/drawing/2014/chart" uri="{C3380CC4-5D6E-409C-BE32-E72D297353CC}">
                  <c16:uniqueId val="{00000001-5263-4489-AD26-3D47B2EE6D7E}"/>
                </c:ext>
              </c:extLst>
            </c:dLbl>
            <c:dLbl>
              <c:idx val="2"/>
              <c:tx>
                <c:strRef>
                  <c:f>Daten_Diagramme!$E$16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{AB9C07E6-7374-4840-8924-188E7E09A85C}</c15:txfldGUID>
                      <c15:f>Daten_Diagramme!$E$16</c15:f>
                      <c15:dlblFieldTableCache>
                        <c:ptCount val="1"/>
                        <c:pt idx="0">
                          <c:v>0.4</c:v>
                        </c:pt>
                      </c15:dlblFieldTableCache>
                    </c15:dlblFTEntry>
                  </c15:dlblFieldTable>
                  <c15:showDataLabelsRange val="0"/>
                </c:ext>
                <c:ext xmlns:c16="http://schemas.microsoft.com/office/drawing/2014/chart" uri="{C3380CC4-5D6E-409C-BE32-E72D297353CC}">
                  <c16:uniqueId val="{00000002-5263-4489-AD26-3D47B2EE6D7E}"/>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{102DE805-9C86-4BE6-AAB0-97A171C66262}</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5263-4489-AD26-3D47B2EE6D7E}"/>
                </c:ext>
              </c:extLst>
            </c:dLbl>
            <c:dLbl>
              <c:idx val="4"/>
              <c:tx>
                <c:strRef>
                  <c:f>Daten_Diagramme!$E$18</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{449A5CA5-03D0-4A23-AA72-C633C703F6A8}</c15:txfldGUID>
                      <c15:f>Daten_Diagramme!$E$18</c15:f>
                      <c15:dlblFieldTableCache>
                        <c:ptCount val="1"/>
                        <c:pt idx="0">
                          <c:v>-6.6</c:v>
                        </c:pt>
                      </c15:dlblFieldTableCache>
                    </c15:dlblFTEntry>
                  </c15:dlblFieldTable>
                  <c15:showDataLabelsRange val="0"/>
                </c:ext>
                <c:ext xmlns:c16="http://schemas.microsoft.com/office/drawing/2014/chart" uri="{C3380CC4-5D6E-409C-BE32-E72D297353CC}">
                  <c16:uniqueId val="{00000004-5263-4489-AD26-3D47B2EE6D7E}"/>
                </c:ext>
              </c:extLst>
            </c:dLbl>
            <c:dLbl>
              <c:idx val="5"/>
              <c:tx>
                <c:strRef>
                  <c:f>Daten_Diagramme!$E$19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{3C2083CF-643E-4FEF-9119-9013F9EEC866}</c15:txfldGUID>
                      <c15:f>Daten_Diagramme!$E$19</c15:f>
                      <c15:dlblFieldTableCache>
                        <c:ptCount val="1"/>
                        <c:pt idx="0">
                          <c:v>-6.1</c:v>
                        </c:pt>
                      </c15:dlblFieldTableCache>
                    </c15:dlblFTEntry>
                  </c15:dlblFieldTable>
                  <c15:showDataLabelsRange val="0"/>
                </c:ext>
                <c:ext xmlns:c16="http://schemas.microsoft.com/office/drawing/2014/chart" uri="{C3380CC4-5D6E-409C-BE32-E72D297353CC}">
                  <c16:uniqueId val="{00000005-5263-4489-AD26-3D47B2EE6D7E}"/>
                </c:ext>
              </c:extLst>
            </c:dLbl>
            <c:dLbl>
              <c:idx val="6"/>
              <c:tx>
                <c:strRef>
                  <c:f>Daten_Diagramme!$E$20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{DAA2526F-6F3D-4910-94F3-9F2DB51157E3}</c15:txfldGUID>
                      <c15:f>Daten_Diagramme!$E$20</c15:f>
                      <c15:dlblFieldTableCache>
                        <c:ptCount val="1"/>
                        <c:pt idx="0">
                          <c:v>6.9</c:v>
                        </c:pt>
                      </c15:dlblFieldTableCache>
                    </c15:dlblFTEntry>
                  </c15:dlblFieldTable>
                  <c15:showDataLabelsRange val="0"/>
                </c:ext>
                <c:ext xmlns:c16="http://schemas.microsoft.com/office/drawing/2014/chart" uri="{C3380CC4-5D6E-409C-BE32-E72D297353CC}">
                  <c16:uniqueId val="{00000006-5263-4489-AD26-3D47B2EE6D7E}"/>
                </c:ext>
              </c:extLst>
            </c:dLbl>
            <c:dLbl>
              <c:idx val="7"/>
              <c:tx>
                <c:strRef>
                  <c:f>Daten_Diagramme!$E$21</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{40DC29AE-D5C5-4AFA-AB26-90D47F92B4FD}</c15:txfldGUID>
                      <c15:f>Daten_Diagramme!$E$21</c15:f>
                      <c15:dlblFieldTableCache>
                        <c:ptCount val="1"/>
                        <c:pt idx="0">
                          <c:v>-0.5</c:v>
                        </c:pt>
                      </c15:dlblFieldTableCache>
                    </c15:dlblFTEntry>
                  </c15:dlblFieldTable>
                  <c15:showDataLabelsRange val="0"/>
                </c:ext>
                <c:ext xmlns:c16="http://schemas.microsoft.com/office/drawing/2014/chart" uri="{C3380CC4-5D6E-409C-BE32-E72D297353CC}">
                  <c16:uniqueId val="{00000007-5263-4489-AD26-3D47B2EE6D7E}"/>
                </c:ext>
              </c:extLst>
            </c:dLbl>
            <c:dLbl>
              <c:idx val="8"/>
              <c:tx>
                <c:strRef>
                  <c:f>Daten_Diagramme!$E$22</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{F57785DB-1D51-4BF2-B8BD-8BF8903DEDAB}</c15:txfldGUID>
                      <c15:f>Daten_Diagramme!$E$22</c15:f>
                      <c15:dlblFieldTableCache>
                        <c:ptCount val="1"/>
                        <c:pt idx="0">
                          <c:v>2.7</c:v>
                        </c:pt>
                      </c15:dlblFieldTableCache>
                    </c15:dlblFTEntry>
                  </c15:dlblFieldTable>
                  <c15:showDataLabelsRange val="0"/>
                </c:ext>
                <c:ext xmlns:c16="http://schemas.microsoft.com/office/drawing/2014/chart" uri="{C3380CC4-5D6E-409C-BE32-E72D297353CC}">
                  <c16:uniqueId val="{00000008-5263-4489-AD26-3D47B2EE6D7E}"/>
                </c:ext>
              </c:extLst>
            </c:dLbl>
            <c:dLbl>
              <c:idx val="9"/>
              <c:tx>
                <c:strRef>
                  <c:f>Daten_Diagramme!$E$23</c:f>
                  <c:strCache>
                    <c:ptCount val="1"/>
                    <c:pt idx="0">
                      <c:v>-9.2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{95DDDC98-190D-422A-AB0C-4D76EE277CA4}</c15:txfldGUID>
                      <c15:f>Daten_Diagramme!$E$23</c15:f>
                      <c15:dlblFieldTableCache>
                        <c:ptCount val="1"/>
                        <c:pt idx="0">
                          <c:v>-9.2</c:v>
                        </c:pt>
                      </c15:dlblFieldTableCache>
                    </c15:dlblFTEntry>
                  </c15:dlblFieldTable>
                  <c15:showDataLabelsRange val="0"/>
                </c:ext>
                <c:ext xmlns:c16="http://schemas.microsoft.com/office/drawing/2014/chart" uri="{C3380CC4-5D6E-409C-BE32-E72D297353CC}">
                  <c16:uniqueId val="{00000009-5263-4489-AD26-3D47B2EE6D7E}"/>
                </c:ext>
              </c:extLst>
            </c:dLbl>
            <c:dLbl>
              <c:idx val="10"/>
              <c:tx>
                <c:strRef>
                  <c:f>Daten_Diagramme!$E$24</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{EDDDD700-2241-4FEC-8069-EF3979EB9D45}</c15:txfldGUID>
                      <c15:f>Daten_Diagramme!$E$24</c15:f>
                      <c15:dlblFieldTableCache>
                        <c:ptCount val="1"/>
                        <c:pt idx="0">
                          <c:v>-11.5</c:v>
                        </c:pt>
                      </c15:dlblFieldTableCache>
                    </c15:dlblFTEntry>
                  </c15:dlblFieldTable>
                  <c15:showDataLabelsRange val="0"/>
                </c:ext>
                <c:ext xmlns:c16="http://schemas.microsoft.com/office/drawing/2014/chart" uri="{C3380CC4-5D6E-409C-BE32-E72D297353CC}">
                  <c16:uniqueId val="{0000000A-5263-4489-AD26-3D47B2EE6D7E}"/>
                </c:ext>
              </c:extLst>
            </c:dLbl>
            <c:dLbl>
              <c:idx val="11"/>
              <c:tx>
                <c:strRef>
                  <c:f>Daten_Diagramme!$E$25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{A7213CD8-9DB9-478E-A5EF-6DA60B5B7282}</c15:txfldGUID>
                      <c15:f>Daten_Diagramme!$E$25</c15:f>
                      <c15:dlblFieldTableCache>
                        <c:ptCount val="1"/>
                        <c:pt idx="0">
                          <c:v>-2.8</c:v>
                        </c:pt>
                      </c15:dlblFieldTableCache>
                    </c15:dlblFTEntry>
                  </c15:dlblFieldTable>
                  <c15:showDataLabelsRange val="0"/>
                </c:ext>
                <c:ext xmlns:c16="http://schemas.microsoft.com/office/drawing/2014/chart" uri="{C3380CC4-5D6E-409C-BE32-E72D297353CC}">
                  <c16:uniqueId val="{0000000B-5263-4489-AD26-3D47B2EE6D7E}"/>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{85C25B27-96FD-448E-BED0-4BDFBD778B78}</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5263-4489-AD26-3D47B2EE6D7E}"/>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{F9C52628-FCB6-4124-8098-378FC5FB1AC6}</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5263-4489-AD26-3D47B2EE6D7E}"/>
                </c:ext>
              </c:extLst>
            </c:dLbl>
            <c:dLbl>
              <c:idx val="14"/>
              <c:tx>
                <c:strRef>
                  <c:f>Daten_Diagramme!$E$28</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{970A9473-97A1-4CC4-ADEE-47D100CA260A}</c15:txfldGUID>
                      <c15:f>Daten_Diagramme!$E$28</c15:f>
                      <c15:dlblFieldTableCache>
                        <c:ptCount val="1"/>
                        <c:pt idx="0">
                          <c:v>-6.9</c:v>
                        </c:pt>
                      </c15:dlblFieldTableCache>
                    </c15:dlblFTEntry>
                  </c15:dlblFieldTable>
                  <c15:showDataLabelsRange val="0"/>
                </c:ext>
                <c:ext xmlns:c16="http://schemas.microsoft.com/office/drawing/2014/chart" uri="{C3380CC4-5D6E-409C-BE32-E72D297353CC}">
                  <c16:uniqueId val="{0000000E-5263-4489-AD26-3D47B2EE6D7E}"/>
                </c:ext>
              </c:extLst>
            </c:dLbl>
            <c:dLbl>
              <c:idx val="15"/>
              <c:tx>
                <c:strRef>
                  <c:f>Daten_Diagramme!$E$29</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{E3DD8CFD-FAE0-4B79-A98D-06821C52BC9E}</c15:txfldGUID>
                      <c15:f>Daten_Diagramme!$E$29</c15:f>
                      <c15:dlblFieldTableCache>
                        <c:ptCount val="1"/>
                        <c:pt idx="0">
                          <c:v>-14.4</c:v>
                        </c:pt>
                      </c15:dlblFieldTableCache>
                    </c15:dlblFTEntry>
                  </c15:dlblFieldTable>
                  <c15:showDataLabelsRange val="0"/>
                </c:ext>
                <c:ext xmlns:c16="http://schemas.microsoft.com/office/drawing/2014/chart" uri="{C3380CC4-5D6E-409C-BE32-E72D297353CC}">
                  <c16:uniqueId val="{0000000F-5263-4489-AD26-3D47B2EE6D7E}"/>
                </c:ext>
              </c:extLst>
            </c:dLbl>
            <c:dLbl>
              <c:idx val="16"/>
              <c:tx>
                <c:strRef>
                  <c:f>Daten_Diagramme!$E$30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{10CE90C8-B309-47E8-8109-8839EF0B8034}</c15:txfldGUID>
                      <c15:f>Daten_Diagramme!$E$30</c15:f>
                      <c15:dlblFieldTableCache>
                        <c:ptCount val="1"/>
                        <c:pt idx="0">
                          <c:v>-0.9</c:v>
                        </c:pt>
                      </c15:dlblFieldTableCache>
                    </c15:dlblFTEntry>
                  </c15:dlblFieldTable>
                  <c15:showDataLabelsRange val="0"/>
                </c:ext>
                <c:ext xmlns:c16="http://schemas.microsoft.com/office/drawing/2014/chart" uri="{C3380CC4-5D6E-409C-BE32-E72D297353CC}">
                  <c16:uniqueId val="{00000010-5263-4489-AD26-3D47B2EE6D7E}"/>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{466F3053-9D2C-4652-92EA-0237083D02ED}</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5263-4489-AD26-3D47B2EE6D7E}"/>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{2C06A073-BEBA-4388-A4ED-8EBFF79AC688}</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5263-4489-AD26-3D47B2EE6D7E}"/>
                </c:ext>
              </c:extLst>
            </c:dLbl>
            <c:dLbl>
              <c:idx val="19"/>
              <c:tx>
                <c:strRef>
                  <c:f>Daten_Diagramme!$E$33</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{487F889D-F530-474F-A8AF-F1C6DABF5437}</c15:txfldGUID>
                      <c15:f>Daten_Diagramme!$E$33</c15:f>
                      <c15:dlblFieldTableCache>
                        <c:ptCount val="1"/>
                        <c:pt idx="0">
                          <c:v>3.6</c:v>
                        </c:pt>
                      </c15:dlblFieldTableCache>
                    </c15:dlblFTEntry>
                  </c15:dlblFieldTable>
                  <c15:showDataLabelsRange val="0"/>
                </c:ext>
                <c:ext xmlns:c16="http://schemas.microsoft.com/office/drawing/2014/chart" uri="{C3380CC4-5D6E-409C-BE32-E72D297353CC}">
                  <c16:uniqueId val="{00000013-5263-4489-AD26-3D47B2EE6D7E}"/>
                </c:ext>
              </c:extLst>
            </c:dLbl>
            <c:dLbl>
              <c:idx val="20"/>
              <c:tx>
                <c:strRef>
                  <c:f>Daten_Diagramme!$E$34</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{16B0DF87-894F-4F06-A6F6-15B011ED8CA8}</c15:txfldGUID>
                      <c15:f>Daten_Diagramme!$E$34</c15:f>
                      <c15:dlblFieldTableCache>
                        <c:ptCount val="1"/>
                        <c:pt idx="0">
                          <c:v>-5.0</c:v>
                        </c:pt>
                      </c15:dlblFieldTableCache>
                    </c15:dlblFTEntry>
                  </c15:dlblFieldTable>
                  <c15:showDataLabelsRange val="0"/>
                </c:ext>
                <c:ext xmlns:c16="http://schemas.microsoft.com/office/drawing/2014/chart" uri="{C3380CC4-5D6E-409C-BE32-E72D297353CC}">
                  <c16:uniqueId val="{00000014-5263-4489-AD26-3D47B2EE6D7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{454F3923-1DB2-48BD-8742-DC64CB3D2209}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263-4489-AD26-3D47B2EE6D7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{5929F044-E7CF-483B-AC04-8C2AF6EDB676}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263-4489-AD26-3D47B2EE6D7E}"/>
                </c:ext>
              </c:extLst>
            </c:dLbl>
            <c:dLbl>
              <c:idx val="23"/>
              <c:tx>
                <c:strRef>
                  <c:f>Daten_Diagramme!$E$37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{82344401-7D43-4893-AC68-7D003FD6234D}</c15:txfldGUID>
                      <c15:f>Daten_Diagramme!$E$37</c15:f>
                      <c15:dlblFieldTableCache>
                        <c:ptCount val="1"/>
                        <c:pt idx="0">
                          <c:v>0.6</c:v>
                        </c:pt>
                      </c15:dlblFieldTableCache>
                    </c15:dlblFTEntry>
                  </c15:dlblFieldTable>
                  <c15:showDataLabelsRange val="0"/>
                </c:ext>
                <c:ext xmlns:c16="http://schemas.microsoft.com/office/drawing/2014/chart" uri="{C3380CC4-5D6E-409C-BE32-E72D297353CC}">
                  <c16:uniqueId val="{00000017-5263-4489-AD26-3D47B2EE6D7E}"/>
                </c:ext>
              </c:extLst>
            </c:dLbl>
            <c:dLbl>
              <c:idx val="24"/>
              <c:tx>
                <c:strRef>
                  <c:f>Daten_Diagramme!$E$38</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{C0FDFC34-D0B6-45FC-9B26-44E8400589C2}</c15:txfldGUID>
                      <c15:f>Daten_Diagramme!$E$38</c15:f>
                      <c15:dlblFieldTableCache>
                        <c:ptCount val="1"/>
                        <c:pt idx="0">
                          <c:v>-2.2</c:v>
                        </c:pt>
                      </c15:dlblFieldTableCache>
                    </c15:dlblFTEntry>
                  </c15:dlblFieldTable>
                  <c15:showDataLabelsRange val="0"/>
                </c:ext>
                <c:ext xmlns:c16="http://schemas.microsoft.com/office/drawing/2014/chart" uri="{C3380CC4-5D6E-409C-BE32-E72D297353CC}">
                  <c16:uniqueId val="{00000018-5263-4489-AD26-3D47B2EE6D7E}"/>
                </c:ext>
              </c:extLst>
            </c:dLbl>
            <c:dLbl>
              <c:idx val="25"/>
              <c:tx>
                <c:strRef>
                  <c:f>Daten_Diagramme!$E$39</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{06BFC0CB-4684-475B-B7A0-8202B9DBE17D}</c15:txfldGUID>
                      <c15:f>Daten_Diagramme!$E$39</c15:f>
                      <c15:dlblFieldTableCache>
                        <c:ptCount val="1"/>
                        <c:pt idx="0">
                          <c:v>-3.7</c:v>
                        </c:pt>
                      </c15:dlblFieldTableCache>
                    </c15:dlblFTEntry>
                  </c15:dlblFieldTable>
                  <c15:showDataLabelsRange val="0"/>
                </c:ext>
                <c:ext xmlns:c16="http://schemas.microsoft.com/office/drawing/2014/chart" uri="{C3380CC4-5D6E-409C-BE32-E72D297353CC}">
                  <c16:uniqueId val="{00000019-5263-4489-AD26-3D47B2EE6D7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{726D09A4-5B67-4CD8-BB1B-7E4FCE7E216C}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263-4489-AD26-3D47B2EE6D7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{BC4430E1-FC0E-4571-80ED-4246BA486AC4}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263-4489-AD26-3D47B2EE6D7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{E6FD8817-2513-49D2-A8A3-6AA9EAB18B02}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263-4489-AD26-3D47B2EE6D7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{E6540995-CA09-4585-863A-5E611BD1A558}</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263-4489-AD26-3D47B2EE6D7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{FDB8D020-AB31-4BA5-BFAC-D97AE63E945A}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263-4489-AD26-3D47B2EE6D7E}"/>
                </c:ext>
              </c:extLst>
            </c:dLbl>
            <c:dLbl>
              <c:idx val="31"/>
              <c:tx>
                <c:strRef>
                  <c:f>Daten_Diagramme!$E$45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{EA1C35A0-B221-414D-8E6B-432A63264C20}</c15:txfldGUID>
                      <c15:f>Daten_Diagramme!$E$45</c15:f>
                      <c15:dlblFieldTableCache>
                        <c:ptCount val="1"/>
                        <c:pt idx="0">
                          <c:v>-3.7</c:v>
                        </c:pt>
                      </c15:dlblFieldTableCache>
                    </c15:dlblFTEntry>
                  </c15:dlblFieldTable>
                  <c15:showDataLabelsRange val="0"/>
                </c:ext>
                <c:ext xmlns:c16="http://schemas.microsoft.com/office/drawing/2014/chart" uri="{C3380CC4-5D6E-409C-BE32-E72D297353CC}">
                  <c16:uniqueId val="{0000001F-5263-4489-AD26-3D47B2EE6D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-3.2766846733172983</c:v>
                </c:pt>
                <c:pt idx="1">
                  <c:v>0.57636887608069165</c:v>
                </c:pt>
                <c:pt idx="2">
                  <c:v>0.4366812227074236</c:v>
                </c:pt>
                <c:pt idx="3">
                  <c:v>-4.385458742065782</c:v>
                </c:pt>
                <c:pt idx="4">
                  <c:v>-6.6411238825031926</c:v>
                </c:pt>
                <c:pt idx="5">
                  <c:v>-6.0957910014513788</c:v>
                </c:pt>
                <c:pt idx="6">
                  <c:v>6.8965517241379306</c:v>
                </c:pt>
                <c:pt idx="7">
                  <c:v>-0.46704722366372597</c:v>
                </c:pt>
                <c:pt idx="8">
                  <c:v>2.7253103076092824</c:v>
                </c:pt>
                <c:pt idx="9">
                  <c:v>-9.1988130563798212</c:v>
                </c:pt>
                <c:pt idx="10">
                  <c:v>-11.486988847583643</c:v>
                </c:pt>
                <c:pt idx="11">
                  <c:v>-2.7777777777777777</c:v>
                </c:pt>
                <c:pt idx="12">
                  <c:v>3.9647577092511015</c:v>
                </c:pt>
                <c:pt idx="13">
                  <c:v>-1.7850059500198334</c:v>
                </c:pt>
                <c:pt idx="14">
                  <c:v>-6.8829113924050631</c:v>
                </c:pt>
                <c:pt idx="15">
                  <c:v>-14.375</c:v>
                </c:pt>
                <c:pt idx="16">
                  <c:v>-0.86206896551724133</c:v>
                </c:pt>
                <c:pt idx="17">
                  <c:v>-3.8961038961038961</c:v>
                </c:pt>
                <c:pt idx="18">
                  <c:v>0.3543586109142452</c:v>
                </c:pt>
                <c:pt idx="19">
                  <c:v>3.6029411764705883</c:v>
                </c:pt>
                <c:pt idx="20">
                  <c:v>-4.9856967715570084</c:v>
                </c:pt>
                <c:pt idx="21">
                  <c:v>0</c:v>
                </c:pt>
                <c:pt idx="23">
                  <c:v>0.57636887608069165</c:v>
                </c:pt>
                <c:pt idx="24">
                  <c:v>-2.1599382874775008</c:v>
                </c:pt>
                <c:pt idx="25">
                  <c:v>-3.6808614782183064</c:v>
                </c:pt>
              </c:numCache>
            </c:numRef>
          </c:val>
          <c:extLst>
            <c:ext xmlns:c16="http://schemas.microsoft.com/office/drawing/2014/chart" uri="{C3380CC4-5D6E-409C-BE32-E72D297353CC}">
              <c16:uniqueId val="{00000020-5263-4489-AD26-3D47B2EE6D7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{38EEF015-0CCF-4108-B1F3-8BD385A9217B}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263-4489-AD26-3D47B2EE6D7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{D185A0A1-4045-4AD5-AC97-EB785DDC93C3}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263-4489-AD26-3D47B2EE6D7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{EC794490-14BA-4204-819F-7A06BFD14C9D}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263-4489-AD26-3D47B2EE6D7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{395757DA-4FC1-4E23-B30F-456822A6256C}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263-4489-AD26-3D47B2EE6D7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{EDB20FF7-64DF-4F52-BFB3-409B94B071E7}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263-4489-AD26-3D47B2EE6D7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{2B1D0EA4-B577-4FB1-8A7C-24CD9136FAD7}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263-4489-AD26-3D47B2EE6D7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{4F5D0D65-AAFC-4B86-B067-9247F0BF6022}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263-4489-AD26-3D47B2EE6D7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{CE6F5036-0E8D-4B60-9F3A-CA705A6839F3}</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263-4489-AD26-3D47B2EE6D7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{518ADD19-80F6-4DFC-B762-92A4B70EF12A}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263-4489-AD26-3D47B2EE6D7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{7392FA5B-06B9-4AB4-8D24-ECA988578232}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263-4489-AD26-3D47B2EE6D7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{A21123C4-0C7E-40D6-94CA-60F8DB799EFD}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263-4489-AD26-3D47B2EE6D7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{C2394322-0C3B-4B35-A344-3FEC6734B0CC}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263-4489-AD26-3D47B2EE6D7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{4DFE707B-6696-45F6-9356-FFFD3A3643A0}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263-4489-AD26-3D47B2EE6D7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{81A01A62-6CE3-4C47-8DFB-4C75A15BAFA3}</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263-4489-AD26-3D47B2EE6D7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{7472ADEC-BA36-455C-9D2D-E608698F80DF}</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263-4489-AD26-3D47B2EE6D7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{03C9CFE9-3EF9-4EB3-B114-9336965BA9A2}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263-4489-AD26-3D47B2EE6D7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{76D1220A-5279-4D4C-817D-866A3AD923AD}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263-4489-AD26-3D47B2EE6D7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{8666867D-B916-44F7-B1F1-8461E1D9A9F2}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263-4489-AD26-3D47B2EE6D7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{3ACA84F0-ACC6-41A7-BC51-E34C6BFD02DF}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263-4489-AD26-3D47B2EE6D7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{3DC3F806-CB9B-4782-9147-1F68B8B066D5}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263-4489-AD26-3D47B2EE6D7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{17960EB3-0ECA-455C-A161-2780F3F876BB}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263-4489-AD26-3D47B2EE6D7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{C1544481-C9FC-440C-8816-C69230A9D126}</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263-4489-AD26-3D47B2EE6D7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{7732DA8D-51E5-4D34-892A-5C84E50C9D4F}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263-4489-AD26-3D47B2EE6D7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{43BAFC89-2B51-4E12-85D2-D2EF26ED3ACD}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263-4489-AD26-3D47B2EE6D7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{9703CAB2-766D-4542-BFA9-E046A559278F}</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263-4489-AD26-3D47B2EE6D7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{9C6FA0B0-76B6-4AA7-A8D3-6D2561E86D8D}</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263-4489-AD26-3D47B2EE6D7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{CFF068BB-DEF3-4153-A3F5-5DC4604B8A3E}</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263-4489-AD26-3D47B2EE6D7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{BB21D0B1-495E-45F3-8CD6-21AF1CC42AEF}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263-4489-AD26-3D47B2EE6D7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{A279E353-D80E-41E5-80E1-8F2F8491F7A5}</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263-4489-AD26-3D47B2EE6D7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{65FD024B-C6EA-4EA4-B458-5F7B494D1239}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263-4489-AD26-3D47B2EE6D7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{B58D0C52-1B6B-4A3C-808D-9B1F5B5D679B}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263-4489-AD26-3D47B2EE6D7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{AC6BFABF-DA66-40AA-A1CA-FD9A74A9B180}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263-4489-AD26-3D47B2EE6D7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263-4489-AD26-3D47B2EE6D7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263-4489-AD26-3D47B2EE6D7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{AF50C8DB-C629-472D-BEF3-F5BC652A49C2}</c15:txfldGUID>
                      <c15:f>Diagramm!$I$46</c15:f>
                      <c15:dlblFieldTableCache>
                        <c:ptCount val="1"/>
                      </c15:dlblFieldTableCache>
                    </c15:dlblFTEntry>
                  </c15:dlblFieldTable>
                  <c15:showDataLabelsRange val="0"/>
                </c:ext>
                <c:ext xmlns:c16="http://schemas.microsoft.com/office/drawing/2014/chart" uri="{C3380CC4-5D6E-409C-BE32-E72D297353CC}">
                  <c16:uniqueId val="{00000000-0B42-41D8-8042-F7C2501049DE}"/>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{A2AFC47D-2D71-431E-909F-5B5CBEEED618}</c15:txfldGUID>
                      <c15:f>Diagramm!$I$47</c15:f>
                      <c15:dlblFieldTableCache>
                        <c:ptCount val="1"/>
                      </c15:dlblFieldTableCache>
                    </c15:dlblFTEntry>
                  </c15:dlblFieldTable>
                  <c15:showDataLabelsRange val="0"/>
                </c:ext>
                <c:ext xmlns:c16="http://schemas.microsoft.com/office/drawing/2014/chart" uri="{C3380CC4-5D6E-409C-BE32-E72D297353CC}">
                  <c16:uniqueId val="{00000001-0B42-41D8-8042-F7C2501049DE}"/>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{0897EF7A-223F-4BDD-A8F0-25FFB16B6939}</c15:txfldGUID>
                      <c15:f>Diagramm!$I$48</c15:f>
                      <c15:dlblFieldTableCache>
                        <c:ptCount val="1"/>
                      </c15:dlblFieldTableCache>
                    </c15:dlblFTEntry>
                  </c15:dlblFieldTable>
                  <c15:showDataLabelsRange val="0"/>
                </c:ext>
                <c:ext xmlns:c16="http://schemas.microsoft.com/office/drawing/2014/chart" uri="{C3380CC4-5D6E-409C-BE32-E72D297353CC}">
                  <c16:uniqueId val="{00000002-0B42-41D8-8042-F7C2501049DE}"/>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{966566F7-03E8-46F1-9A91-CDB84A7F2874}</c15:txfldGUID>
                      <c15:f>Diagramm!$I$49</c15:f>
                      <c15:dlblFieldTableCache>
                        <c:ptCount val="1"/>
                      </c15:dlblFieldTableCache>
                    </c15:dlblFTEntry>
                  </c15:dlblFieldTable>
                  <c15:showDataLabelsRange val="0"/>
                </c:ext>
                <c:ext xmlns:c16="http://schemas.microsoft.com/office/drawing/2014/chart" uri="{C3380CC4-5D6E-409C-BE32-E72D297353CC}">
                  <c16:uniqueId val="{00000003-0B42-41D8-8042-F7C2501049DE}"/>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{5EA1E144-D2E1-4E26-9A65-8F7A953AA53D}</c15:txfldGUID>
                      <c15:f>Diagramm!$I$50</c15:f>
                      <c15:dlblFieldTableCache>
                        <c:ptCount val="1"/>
                      </c15:dlblFieldTableCache>
                    </c15:dlblFTEntry>
                  </c15:dlblFieldTable>
                  <c15:showDataLabelsRange val="0"/>
                </c:ext>
                <c:ext xmlns:c16="http://schemas.microsoft.com/office/drawing/2014/chart" uri="{C3380CC4-5D6E-409C-BE32-E72D297353CC}">
                  <c16:uniqueId val="{00000004-0B42-41D8-8042-F7C2501049DE}"/>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{85B2A657-997A-41DF-8AB5-955304492D8D}</c15:txfldGUID>
                      <c15:f>Diagramm!$I$51</c15:f>
                      <c15:dlblFieldTableCache>
                        <c:ptCount val="1"/>
                      </c15:dlblFieldTableCache>
                    </c15:dlblFTEntry>
                  </c15:dlblFieldTable>
                  <c15:showDataLabelsRange val="0"/>
                </c:ext>
                <c:ext xmlns:c16="http://schemas.microsoft.com/office/drawing/2014/chart" uri="{C3380CC4-5D6E-409C-BE32-E72D297353CC}">
                  <c16:uniqueId val="{00000005-0B42-41D8-8042-F7C2501049DE}"/>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{A7C124C2-315D-417E-A955-441EC8904048}</c15:txfldGUID>
                      <c15:f>Diagramm!$I$52</c15:f>
                      <c15:dlblFieldTableCache>
                        <c:ptCount val="1"/>
                      </c15:dlblFieldTableCache>
                    </c15:dlblFTEntry>
                  </c15:dlblFieldTable>
                  <c15:showDataLabelsRange val="0"/>
                </c:ext>
                <c:ext xmlns:c16="http://schemas.microsoft.com/office/drawing/2014/chart" uri="{C3380CC4-5D6E-409C-BE32-E72D297353CC}">
                  <c16:uniqueId val="{00000006-0B42-41D8-8042-F7C2501049DE}"/>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{129747A0-37A0-4F41-84DE-3B99EF48BEE2}</c15:txfldGUID>
                      <c15:f>Diagramm!$I$53</c15:f>
                      <c15:dlblFieldTableCache>
                        <c:ptCount val="1"/>
                      </c15:dlblFieldTableCache>
                    </c15:dlblFTEntry>
                  </c15:dlblFieldTable>
                  <c15:showDataLabelsRange val="0"/>
                </c:ext>
                <c:ext xmlns:c16="http://schemas.microsoft.com/office/drawing/2014/chart" uri="{C3380CC4-5D6E-409C-BE32-E72D297353CC}">
                  <c16:uniqueId val="{00000007-0B42-41D8-8042-F7C2501049DE}"/>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{4EBD6BB6-33A3-4179-B8EE-DC3275B288BE}</c15:txfldGUID>
                      <c15:f>Diagramm!$I$54</c15:f>
                      <c15:dlblFieldTableCache>
                        <c:ptCount val="1"/>
                      </c15:dlblFieldTableCache>
                    </c15:dlblFTEntry>
                  </c15:dlblFieldTable>
                  <c15:showDataLabelsRange val="0"/>
                </c:ext>
                <c:ext xmlns:c16="http://schemas.microsoft.com/office/drawing/2014/chart" uri="{C3380CC4-5D6E-409C-BE32-E72D297353CC}">
                  <c16:uniqueId val="{00000008-0B42-41D8-8042-F7C2501049DE}"/>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{1774C306-39BB-4A0C-8F0E-FD08D084971E}</c15:txfldGUID>
                      <c15:f>Diagramm!$I$55</c15:f>
                      <c15:dlblFieldTableCache>
                        <c:ptCount val="1"/>
                      </c15:dlblFieldTableCache>
                    </c15:dlblFTEntry>
                  </c15:dlblFieldTable>
                  <c15:showDataLabelsRange val="0"/>
                </c:ext>
                <c:ext xmlns:c16="http://schemas.microsoft.com/office/drawing/2014/chart" uri="{C3380CC4-5D6E-409C-BE32-E72D297353CC}">
                  <c16:uniqueId val="{00000009-0B42-41D8-8042-F7C2501049DE}"/>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{480006B5-511F-461B-8AEB-02CA2A894482}</c15:txfldGUID>
                      <c15:f>Diagramm!$I$56</c15:f>
                      <c15:dlblFieldTableCache>
                        <c:ptCount val="1"/>
                      </c15:dlblFieldTableCache>
                    </c15:dlblFTEntry>
                  </c15:dlblFieldTable>
                  <c15:showDataLabelsRange val="0"/>
                </c:ext>
                <c:ext xmlns:c16="http://schemas.microsoft.com/office/drawing/2014/chart" uri="{C3380CC4-5D6E-409C-BE32-E72D297353CC}">
                  <c16:uniqueId val="{0000000A-0B42-41D8-8042-F7C2501049DE}"/>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{E0E312E5-F5A3-4348-8C9F-602FF67AD182}</c15:txfldGUID>
                      <c15:f>Diagramm!$I$57</c15:f>
                      <c15:dlblFieldTableCache>
                        <c:ptCount val="1"/>
                      </c15:dlblFieldTableCache>
                    </c15:dlblFTEntry>
                  </c15:dlblFieldTable>
                  <c15:showDataLabelsRange val="0"/>
                </c:ext>
                <c:ext xmlns:c16="http://schemas.microsoft.com/office/drawing/2014/chart" uri="{C3380CC4-5D6E-409C-BE32-E72D297353CC}">
                  <c16:uniqueId val="{0000000B-0B42-41D8-8042-F7C2501049DE}"/>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{A8E9E484-6EB5-4B8D-943E-EF4D3BBC12E6}</c15:txfldGUID>
                      <c15:f>Diagramm!$I$58</c15:f>
                      <c15:dlblFieldTableCache>
                        <c:ptCount val="1"/>
                      </c15:dlblFieldTableCache>
                    </c15:dlblFTEntry>
                  </c15:dlblFieldTable>
                  <c15:showDataLabelsRange val="0"/>
                </c:ext>
                <c:ext xmlns:c16="http://schemas.microsoft.com/office/drawing/2014/chart" uri="{C3380CC4-5D6E-409C-BE32-E72D297353CC}">
                  <c16:uniqueId val="{0000000C-0B42-41D8-8042-F7C2501049DE}"/>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{090FD31B-AD62-42AB-965E-F1230E3FC8D5}</c15:txfldGUID>
                      <c15:f>Diagramm!$I$59</c15:f>
                      <c15:dlblFieldTableCache>
                        <c:ptCount val="1"/>
                      </c15:dlblFieldTableCache>
                    </c15:dlblFTEntry>
                  </c15:dlblFieldTable>
                  <c15:showDataLabelsRange val="0"/>
                </c:ext>
                <c:ext xmlns:c16="http://schemas.microsoft.com/office/drawing/2014/chart" uri="{C3380CC4-5D6E-409C-BE32-E72D297353CC}">
                  <c16:uniqueId val="{0000000D-0B42-41D8-8042-F7C2501049DE}"/>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{0FAEB3DA-A72C-4147-A850-80A1B3550098}</c15:txfldGUID>
                      <c15:f>Diagramm!$I$60</c15:f>
                      <c15:dlblFieldTableCache>
                        <c:ptCount val="1"/>
                      </c15:dlblFieldTableCache>
                    </c15:dlblFTEntry>
                  </c15:dlblFieldTable>
                  <c15:showDataLabelsRange val="0"/>
                </c:ext>
                <c:ext xmlns:c16="http://schemas.microsoft.com/office/drawing/2014/chart" uri="{C3380CC4-5D6E-409C-BE32-E72D297353CC}">
                  <c16:uniqueId val="{0000000E-0B42-41D8-8042-F7C2501049DE}"/>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{0AFCC72B-ADD2-4BF2-9803-C05E8C826606}</c15:txfldGUID>
                      <c15:f>Diagramm!$I$61</c15:f>
                      <c15:dlblFieldTableCache>
                        <c:ptCount val="1"/>
                      </c15:dlblFieldTableCache>
                    </c15:dlblFTEntry>
                  </c15:dlblFieldTable>
                  <c15:showDataLabelsRange val="0"/>
                </c:ext>
                <c:ext xmlns:c16="http://schemas.microsoft.com/office/drawing/2014/chart" uri="{C3380CC4-5D6E-409C-BE32-E72D297353CC}">
                  <c16:uniqueId val="{0000000F-0B42-41D8-8042-F7C2501049DE}"/>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{A9F3DA40-AF9C-443C-BCA2-E83A6FBAA292}</c15:txfldGUID>
                      <c15:f>Diagramm!$I$62</c15:f>
                      <c15:dlblFieldTableCache>
                        <c:ptCount val="1"/>
                      </c15:dlblFieldTableCache>
                    </c15:dlblFTEntry>
                  </c15:dlblFieldTable>
                  <c15:showDataLabelsRange val="0"/>
                </c:ext>
                <c:ext xmlns:c16="http://schemas.microsoft.com/office/drawing/2014/chart" uri="{C3380CC4-5D6E-409C-BE32-E72D297353CC}">
                  <c16:uniqueId val="{00000010-0B42-41D8-8042-F7C2501049DE}"/>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{C579567A-2E3E-4643-B77F-A4801B7AB68C}</c15:txfldGUID>
                      <c15:f>Diagramm!$I$63</c15:f>
                      <c15:dlblFieldTableCache>
                        <c:ptCount val="1"/>
                      </c15:dlblFieldTableCache>
                    </c15:dlblFTEntry>
                  </c15:dlblFieldTable>
                  <c15:showDataLabelsRange val="0"/>
                </c:ext>
                <c:ext xmlns:c16="http://schemas.microsoft.com/office/drawing/2014/chart" uri="{C3380CC4-5D6E-409C-BE32-E72D297353CC}">
                  <c16:uniqueId val="{00000011-0B42-41D8-8042-F7C2501049DE}"/>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{B2391221-2DBF-4725-B6BC-A9250AFF4960}</c15:txfldGUID>
                      <c15:f>Diagramm!$I$64</c15:f>
                      <c15:dlblFieldTableCache>
                        <c:ptCount val="1"/>
                      </c15:dlblFieldTableCache>
                    </c15:dlblFTEntry>
                  </c15:dlblFieldTable>
                  <c15:showDataLabelsRange val="0"/>
                </c:ext>
                <c:ext xmlns:c16="http://schemas.microsoft.com/office/drawing/2014/chart" uri="{C3380CC4-5D6E-409C-BE32-E72D297353CC}">
                  <c16:uniqueId val="{00000012-0B42-41D8-8042-F7C2501049DE}"/>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{01FD9DDA-EC51-4278-A986-01F06871A049}</c15:txfldGUID>
                      <c15:f>Diagramm!$I$65</c15:f>
                      <c15:dlblFieldTableCache>
                        <c:ptCount val="1"/>
                      </c15:dlblFieldTableCache>
                    </c15:dlblFTEntry>
                  </c15:dlblFieldTable>
                  <c15:showDataLabelsRange val="0"/>
                </c:ext>
                <c:ext xmlns:c16="http://schemas.microsoft.com/office/drawing/2014/chart" uri="{C3380CC4-5D6E-409C-BE32-E72D297353CC}">
                  <c16:uniqueId val="{00000013-0B42-41D8-8042-F7C2501049DE}"/>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{F91A8D9A-FBD6-4238-A542-0D26B924A304}</c15:txfldGUID>
                      <c15:f>Diagramm!$I$66</c15:f>
                      <c15:dlblFieldTableCache>
                        <c:ptCount val="1"/>
                      </c15:dlblFieldTableCache>
                    </c15:dlblFTEntry>
                  </c15:dlblFieldTable>
                  <c15:showDataLabelsRange val="0"/>
                </c:ext>
                <c:ext xmlns:c16="http://schemas.microsoft.com/office/drawing/2014/chart" uri="{C3380CC4-5D6E-409C-BE32-E72D297353CC}">
                  <c16:uniqueId val="{00000014-0B42-41D8-8042-F7C2501049DE}"/>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{56A5B2DC-16D8-463B-98D8-35E733A6C5E7}</c15:txfldGUID>
                      <c15:f>Diagramm!$I$67</c15:f>
                      <c15:dlblFieldTableCache>
                        <c:ptCount val="1"/>
                      </c15:dlblFieldTableCache>
                    </c15:dlblFTEntry>
                  </c15:dlblFieldTable>
                  <c15:showDataLabelsRange val="0"/>
                </c:ext>
                <c:ext xmlns:c16="http://schemas.microsoft.com/office/drawing/2014/chart" uri="{C3380CC4-5D6E-409C-BE32-E72D297353CC}">
                  <c16:uniqueId val="{00000015-0B42-41D8-8042-F7C2501049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B42-41D8-8042-F7C2501049DE}"/>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{88DE4237-8C03-49BB-B247-89211AA1BB73}</c15:txfldGUID>
                      <c15:f>Diagramm!$K$46</c15:f>
                      <c15:dlblFieldTableCache>
                        <c:ptCount val="1"/>
                      </c15:dlblFieldTableCache>
                    </c15:dlblFTEntry>
                  </c15:dlblFieldTable>
                  <c15:showDataLabelsRange val="0"/>
                </c:ext>
                <c:ext xmlns:c16="http://schemas.microsoft.com/office/drawing/2014/chart" uri="{C3380CC4-5D6E-409C-BE32-E72D297353CC}">
                  <c16:uniqueId val="{00000017-0B42-41D8-8042-F7C2501049DE}"/>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{215D0196-6C45-4E36-ADEF-88394A7AD0ED}</c15:txfldGUID>
                      <c15:f>Diagramm!$K$47</c15:f>
                      <c15:dlblFieldTableCache>
                        <c:ptCount val="1"/>
                      </c15:dlblFieldTableCache>
                    </c15:dlblFTEntry>
                  </c15:dlblFieldTable>
                  <c15:showDataLabelsRange val="0"/>
                </c:ext>
                <c:ext xmlns:c16="http://schemas.microsoft.com/office/drawing/2014/chart" uri="{C3380CC4-5D6E-409C-BE32-E72D297353CC}">
                  <c16:uniqueId val="{00000018-0B42-41D8-8042-F7C2501049DE}"/>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{DE1F8C42-FEE3-444C-ABEF-D17C20C5DE49}</c15:txfldGUID>
                      <c15:f>Diagramm!$K$48</c15:f>
                      <c15:dlblFieldTableCache>
                        <c:ptCount val="1"/>
                      </c15:dlblFieldTableCache>
                    </c15:dlblFTEntry>
                  </c15:dlblFieldTable>
                  <c15:showDataLabelsRange val="0"/>
                </c:ext>
                <c:ext xmlns:c16="http://schemas.microsoft.com/office/drawing/2014/chart" uri="{C3380CC4-5D6E-409C-BE32-E72D297353CC}">
                  <c16:uniqueId val="{00000019-0B42-41D8-8042-F7C2501049DE}"/>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{88543F10-7906-438B-86F8-CC71437CB2B2}</c15:txfldGUID>
                      <c15:f>Diagramm!$K$49</c15:f>
                      <c15:dlblFieldTableCache>
                        <c:ptCount val="1"/>
                      </c15:dlblFieldTableCache>
                    </c15:dlblFTEntry>
                  </c15:dlblFieldTable>
                  <c15:showDataLabelsRange val="0"/>
                </c:ext>
                <c:ext xmlns:c16="http://schemas.microsoft.com/office/drawing/2014/chart" uri="{C3380CC4-5D6E-409C-BE32-E72D297353CC}">
                  <c16:uniqueId val="{0000001A-0B42-41D8-8042-F7C2501049DE}"/>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{1FF33184-797D-4EC9-BB44-2603685E4BBD}</c15:txfldGUID>
                      <c15:f>Diagramm!$K$50</c15:f>
                      <c15:dlblFieldTableCache>
                        <c:ptCount val="1"/>
                      </c15:dlblFieldTableCache>
                    </c15:dlblFTEntry>
                  </c15:dlblFieldTable>
                  <c15:showDataLabelsRange val="0"/>
                </c:ext>
                <c:ext xmlns:c16="http://schemas.microsoft.com/office/drawing/2014/chart" uri="{C3380CC4-5D6E-409C-BE32-E72D297353CC}">
                  <c16:uniqueId val="{0000001B-0B42-41D8-8042-F7C2501049DE}"/>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{8D2A8ACB-5114-48DC-87C7-CCA5972CDAE8}</c15:txfldGUID>
                      <c15:f>Diagramm!$K$51</c15:f>
                      <c15:dlblFieldTableCache>
                        <c:ptCount val="1"/>
                      </c15:dlblFieldTableCache>
                    </c15:dlblFTEntry>
                  </c15:dlblFieldTable>
                  <c15:showDataLabelsRange val="0"/>
                </c:ext>
                <c:ext xmlns:c16="http://schemas.microsoft.com/office/drawing/2014/chart" uri="{C3380CC4-5D6E-409C-BE32-E72D297353CC}">
                  <c16:uniqueId val="{0000001C-0B42-41D8-8042-F7C2501049DE}"/>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{00F99B9C-325E-4897-B151-6FD4DDBB0902}</c15:txfldGUID>
                      <c15:f>Diagramm!$K$52</c15:f>
                      <c15:dlblFieldTableCache>
                        <c:ptCount val="1"/>
                      </c15:dlblFieldTableCache>
                    </c15:dlblFTEntry>
                  </c15:dlblFieldTable>
                  <c15:showDataLabelsRange val="0"/>
                </c:ext>
                <c:ext xmlns:c16="http://schemas.microsoft.com/office/drawing/2014/chart" uri="{C3380CC4-5D6E-409C-BE32-E72D297353CC}">
                  <c16:uniqueId val="{0000001D-0B42-41D8-8042-F7C2501049DE}"/>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{C5448133-944B-47AF-80D2-D5B76233B9E1}</c15:txfldGUID>
                      <c15:f>Diagramm!$K$53</c15:f>
                      <c15:dlblFieldTableCache>
                        <c:ptCount val="1"/>
                      </c15:dlblFieldTableCache>
                    </c15:dlblFTEntry>
                  </c15:dlblFieldTable>
                  <c15:showDataLabelsRange val="0"/>
                </c:ext>
                <c:ext xmlns:c16="http://schemas.microsoft.com/office/drawing/2014/chart" uri="{C3380CC4-5D6E-409C-BE32-E72D297353CC}">
                  <c16:uniqueId val="{0000001E-0B42-41D8-8042-F7C2501049DE}"/>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{AEF15B81-3D11-4F5A-9519-687895AD5179}</c15:txfldGUID>
                      <c15:f>Diagramm!$K$54</c15:f>
                      <c15:dlblFieldTableCache>
                        <c:ptCount val="1"/>
                      </c15:dlblFieldTableCache>
                    </c15:dlblFTEntry>
                  </c15:dlblFieldTable>
                  <c15:showDataLabelsRange val="0"/>
                </c:ext>
                <c:ext xmlns:c16="http://schemas.microsoft.com/office/drawing/2014/chart" uri="{C3380CC4-5D6E-409C-BE32-E72D297353CC}">
                  <c16:uniqueId val="{0000001F-0B42-41D8-8042-F7C2501049DE}"/>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{0733E10F-31A9-4D82-A6A2-F6D1B34FEFB0}</c15:txfldGUID>
                      <c15:f>Diagramm!$K$55</c15:f>
                      <c15:dlblFieldTableCache>
                        <c:ptCount val="1"/>
                      </c15:dlblFieldTableCache>
                    </c15:dlblFTEntry>
                  </c15:dlblFieldTable>
                  <c15:showDataLabelsRange val="0"/>
                </c:ext>
                <c:ext xmlns:c16="http://schemas.microsoft.com/office/drawing/2014/chart" uri="{C3380CC4-5D6E-409C-BE32-E72D297353CC}">
                  <c16:uniqueId val="{00000020-0B42-41D8-8042-F7C2501049DE}"/>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{EA4F68F3-ACEB-48E2-9012-E1DE07549D12}</c15:txfldGUID>
                      <c15:f>Diagramm!$K$56</c15:f>
                      <c15:dlblFieldTableCache>
                        <c:ptCount val="1"/>
                      </c15:dlblFieldTableCache>
                    </c15:dlblFTEntry>
                  </c15:dlblFieldTable>
                  <c15:showDataLabelsRange val="0"/>
                </c:ext>
                <c:ext xmlns:c16="http://schemas.microsoft.com/office/drawing/2014/chart" uri="{C3380CC4-5D6E-409C-BE32-E72D297353CC}">
                  <c16:uniqueId val="{00000021-0B42-41D8-8042-F7C2501049DE}"/>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{ABEDE855-DB74-4F8D-899D-B1692C566E92}</c15:txfldGUID>
                      <c15:f>Diagramm!$K$57</c15:f>
                      <c15:dlblFieldTableCache>
                        <c:ptCount val="1"/>
                      </c15:dlblFieldTableCache>
                    </c15:dlblFTEntry>
                  </c15:dlblFieldTable>
                  <c15:showDataLabelsRange val="0"/>
                </c:ext>
                <c:ext xmlns:c16="http://schemas.microsoft.com/office/drawing/2014/chart" uri="{C3380CC4-5D6E-409C-BE32-E72D297353CC}">
                  <c16:uniqueId val="{00000022-0B42-41D8-8042-F7C2501049DE}"/>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{72D918B4-96BB-445D-BA77-A42CD0E9E82A}</c15:txfldGUID>
                      <c15:f>Diagramm!$K$58</c15:f>
                      <c15:dlblFieldTableCache>
                        <c:ptCount val="1"/>
                      </c15:dlblFieldTableCache>
                    </c15:dlblFTEntry>
                  </c15:dlblFieldTable>
                  <c15:showDataLabelsRange val="0"/>
                </c:ext>
                <c:ext xmlns:c16="http://schemas.microsoft.com/office/drawing/2014/chart" uri="{C3380CC4-5D6E-409C-BE32-E72D297353CC}">
                  <c16:uniqueId val="{00000023-0B42-41D8-8042-F7C2501049DE}"/>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{231FD999-B72E-4B00-8F68-62B61DB2C6CC}</c15:txfldGUID>
                      <c15:f>Diagramm!$K$59</c15:f>
                      <c15:dlblFieldTableCache>
                        <c:ptCount val="1"/>
                      </c15:dlblFieldTableCache>
                    </c15:dlblFTEntry>
                  </c15:dlblFieldTable>
                  <c15:showDataLabelsRange val="0"/>
                </c:ext>
                <c:ext xmlns:c16="http://schemas.microsoft.com/office/drawing/2014/chart" uri="{C3380CC4-5D6E-409C-BE32-E72D297353CC}">
                  <c16:uniqueId val="{00000024-0B42-41D8-8042-F7C2501049DE}"/>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{B3716D4F-C0BE-4D7F-A78A-74C4ABBAC22C}</c15:txfldGUID>
                      <c15:f>Diagramm!$K$60</c15:f>
                      <c15:dlblFieldTableCache>
                        <c:ptCount val="1"/>
                      </c15:dlblFieldTableCache>
                    </c15:dlblFTEntry>
                  </c15:dlblFieldTable>
                  <c15:showDataLabelsRange val="0"/>
                </c:ext>
                <c:ext xmlns:c16="http://schemas.microsoft.com/office/drawing/2014/chart" uri="{C3380CC4-5D6E-409C-BE32-E72D297353CC}">
                  <c16:uniqueId val="{00000025-0B42-41D8-8042-F7C2501049DE}"/>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{C3AD7B74-7420-4EA3-97EB-A20D59E9DFFC}</c15:txfldGUID>
                      <c15:f>Diagramm!$K$61</c15:f>
                      <c15:dlblFieldTableCache>
                        <c:ptCount val="1"/>
                      </c15:dlblFieldTableCache>
                    </c15:dlblFTEntry>
                  </c15:dlblFieldTable>
                  <c15:showDataLabelsRange val="0"/>
                </c:ext>
                <c:ext xmlns:c16="http://schemas.microsoft.com/office/drawing/2014/chart" uri="{C3380CC4-5D6E-409C-BE32-E72D297353CC}">
                  <c16:uniqueId val="{00000026-0B42-41D8-8042-F7C2501049DE}"/>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{2902BE99-0C9D-498B-BC58-D6B5FE050DAF}</c15:txfldGUID>
                      <c15:f>Diagramm!$K$62</c15:f>
                      <c15:dlblFieldTableCache>
                        <c:ptCount val="1"/>
                      </c15:dlblFieldTableCache>
                    </c15:dlblFTEntry>
                  </c15:dlblFieldTable>
                  <c15:showDataLabelsRange val="0"/>
                </c:ext>
                <c:ext xmlns:c16="http://schemas.microsoft.com/office/drawing/2014/chart" uri="{C3380CC4-5D6E-409C-BE32-E72D297353CC}">
                  <c16:uniqueId val="{00000027-0B42-41D8-8042-F7C2501049DE}"/>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{D11A10BB-DCAD-4E03-907F-754EB220111B}</c15:txfldGUID>
                      <c15:f>Diagramm!$K$63</c15:f>
                      <c15:dlblFieldTableCache>
                        <c:ptCount val="1"/>
                      </c15:dlblFieldTableCache>
                    </c15:dlblFTEntry>
                  </c15:dlblFieldTable>
                  <c15:showDataLabelsRange val="0"/>
                </c:ext>
                <c:ext xmlns:c16="http://schemas.microsoft.com/office/drawing/2014/chart" uri="{C3380CC4-5D6E-409C-BE32-E72D297353CC}">
                  <c16:uniqueId val="{00000028-0B42-41D8-8042-F7C2501049DE}"/>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{DA9CE89F-3FC1-43F7-9763-96BEB19FA35A}</c15:txfldGUID>
                      <c15:f>Diagramm!$K$64</c15:f>
                      <c15:dlblFieldTableCache>
                        <c:ptCount val="1"/>
                      </c15:dlblFieldTableCache>
                    </c15:dlblFTEntry>
                  </c15:dlblFieldTable>
                  <c15:showDataLabelsRange val="0"/>
                </c:ext>
                <c:ext xmlns:c16="http://schemas.microsoft.com/office/drawing/2014/chart" uri="{C3380CC4-5D6E-409C-BE32-E72D297353CC}">
                  <c16:uniqueId val="{00000029-0B42-41D8-8042-F7C2501049DE}"/>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{7F6EB5EA-DA9F-428C-8C3B-32E9BEA8F915}</c15:txfldGUID>
                      <c15:f>Diagramm!$K$65</c15:f>
                      <c15:dlblFieldTableCache>
                        <c:ptCount val="1"/>
                      </c15:dlblFieldTableCache>
                    </c15:dlblFTEntry>
                  </c15:dlblFieldTable>
                  <c15:showDataLabelsRange val="0"/>
                </c:ext>
                <c:ext xmlns:c16="http://schemas.microsoft.com/office/drawing/2014/chart" uri="{C3380CC4-5D6E-409C-BE32-E72D297353CC}">
                  <c16:uniqueId val="{0000002A-0B42-41D8-8042-F7C2501049DE}"/>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{05D93773-4BB3-4CFB-B0FB-7E5C91030CE1}</c15:txfldGUID>
                      <c15:f>Diagramm!$K$66</c15:f>
                      <c15:dlblFieldTableCache>
                        <c:ptCount val="1"/>
                      </c15:dlblFieldTableCache>
                    </c15:dlblFTEntry>
                  </c15:dlblFieldTable>
                  <c15:showDataLabelsRange val="0"/>
                </c:ext>
                <c:ext xmlns:c16="http://schemas.microsoft.com/office/drawing/2014/chart" uri="{C3380CC4-5D6E-409C-BE32-E72D297353CC}">
                  <c16:uniqueId val="{0000002B-0B42-41D8-8042-F7C2501049DE}"/>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{C29B9F94-5E1B-48EE-AC3B-465BFEC70189}</c15:txfldGUID>
                      <c15:f>Diagramm!$K$67</c15:f>
                      <c15:dlblFieldTableCache>
                        <c:ptCount val="1"/>
                      </c15:dlblFieldTableCache>
                    </c15:dlblFTEntry>
                  </c15:dlblFieldTable>
                  <c15:showDataLabelsRange val="0"/>
                </c:ext>
                <c:ext xmlns:c16="http://schemas.microsoft.com/office/drawing/2014/chart" uri="{C3380CC4-5D6E-409C-BE32-E72D297353CC}">
                  <c16:uniqueId val="{0000002C-0B42-41D8-8042-F7C2501049D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B42-41D8-8042-F7C2501049DE}"/>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{1C3EFE4F-DDB5-492A-A027-1E0889F62C1A}</c15:txfldGUID>
                      <c15:f>Diagramm!$J$46</c15:f>
                      <c15:dlblFieldTableCache>
                        <c:ptCount val="1"/>
                      </c15:dlblFieldTableCache>
                    </c15:dlblFTEntry>
                  </c15:dlblFieldTable>
                  <c15:showDataLabelsRange val="0"/>
                </c:ext>
                <c:ext xmlns:c16="http://schemas.microsoft.com/office/drawing/2014/chart" uri="{C3380CC4-5D6E-409C-BE32-E72D297353CC}">
                  <c16:uniqueId val="{0000002E-0B42-41D8-8042-F7C2501049DE}"/>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{6CE284E6-96F2-4647-AEED-40BAC2ED9047}</c15:txfldGUID>
                      <c15:f>Diagramm!$J$47</c15:f>
                      <c15:dlblFieldTableCache>
                        <c:ptCount val="1"/>
                      </c15:dlblFieldTableCache>
                    </c15:dlblFTEntry>
                  </c15:dlblFieldTable>
                  <c15:showDataLabelsRange val="0"/>
                </c:ext>
                <c:ext xmlns:c16="http://schemas.microsoft.com/office/drawing/2014/chart" uri="{C3380CC4-5D6E-409C-BE32-E72D297353CC}">
                  <c16:uniqueId val="{0000002F-0B42-41D8-8042-F7C2501049DE}"/>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{34EBE19A-DFAF-4881-97A4-D3D48DADEAB2}</c15:txfldGUID>
                      <c15:f>Diagramm!$J$48</c15:f>
                      <c15:dlblFieldTableCache>
                        <c:ptCount val="1"/>
                      </c15:dlblFieldTableCache>
                    </c15:dlblFTEntry>
                  </c15:dlblFieldTable>
                  <c15:showDataLabelsRange val="0"/>
                </c:ext>
                <c:ext xmlns:c16="http://schemas.microsoft.com/office/drawing/2014/chart" uri="{C3380CC4-5D6E-409C-BE32-E72D297353CC}">
                  <c16:uniqueId val="{00000030-0B42-41D8-8042-F7C2501049DE}"/>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{2C062D03-DA33-4AA7-A5CD-74FDB41E2E09}</c15:txfldGUID>
                      <c15:f>Diagramm!$J$49</c15:f>
                      <c15:dlblFieldTableCache>
                        <c:ptCount val="1"/>
                      </c15:dlblFieldTableCache>
                    </c15:dlblFTEntry>
                  </c15:dlblFieldTable>
                  <c15:showDataLabelsRange val="0"/>
                </c:ext>
                <c:ext xmlns:c16="http://schemas.microsoft.com/office/drawing/2014/chart" uri="{C3380CC4-5D6E-409C-BE32-E72D297353CC}">
                  <c16:uniqueId val="{00000031-0B42-41D8-8042-F7C2501049DE}"/>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{597A6680-D434-4615-AA55-EAF743DFFC27}</c15:txfldGUID>
                      <c15:f>Diagramm!$J$50</c15:f>
                      <c15:dlblFieldTableCache>
                        <c:ptCount val="1"/>
                      </c15:dlblFieldTableCache>
                    </c15:dlblFTEntry>
                  </c15:dlblFieldTable>
                  <c15:showDataLabelsRange val="0"/>
                </c:ext>
                <c:ext xmlns:c16="http://schemas.microsoft.com/office/drawing/2014/chart" uri="{C3380CC4-5D6E-409C-BE32-E72D297353CC}">
                  <c16:uniqueId val="{00000032-0B42-41D8-8042-F7C2501049DE}"/>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{34F454AA-82F4-4A30-B0A3-2A3875067903}</c15:txfldGUID>
                      <c15:f>Diagramm!$J$51</c15:f>
                      <c15:dlblFieldTableCache>
                        <c:ptCount val="1"/>
                      </c15:dlblFieldTableCache>
                    </c15:dlblFTEntry>
                  </c15:dlblFieldTable>
                  <c15:showDataLabelsRange val="0"/>
                </c:ext>
                <c:ext xmlns:c16="http://schemas.microsoft.com/office/drawing/2014/chart" uri="{C3380CC4-5D6E-409C-BE32-E72D297353CC}">
                  <c16:uniqueId val="{00000033-0B42-41D8-8042-F7C2501049DE}"/>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{3CAB54A6-768F-44EA-9B4C-809296743E41}</c15:txfldGUID>
                      <c15:f>Diagramm!$J$52</c15:f>
                      <c15:dlblFieldTableCache>
                        <c:ptCount val="1"/>
                      </c15:dlblFieldTableCache>
                    </c15:dlblFTEntry>
                  </c15:dlblFieldTable>
                  <c15:showDataLabelsRange val="0"/>
                </c:ext>
                <c:ext xmlns:c16="http://schemas.microsoft.com/office/drawing/2014/chart" uri="{C3380CC4-5D6E-409C-BE32-E72D297353CC}">
                  <c16:uniqueId val="{00000034-0B42-41D8-8042-F7C2501049DE}"/>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{D70FE1EE-B5F7-41F3-A2BF-9A2F18A5B831}</c15:txfldGUID>
                      <c15:f>Diagramm!$J$53</c15:f>
                      <c15:dlblFieldTableCache>
                        <c:ptCount val="1"/>
                      </c15:dlblFieldTableCache>
                    </c15:dlblFTEntry>
                  </c15:dlblFieldTable>
                  <c15:showDataLabelsRange val="0"/>
                </c:ext>
                <c:ext xmlns:c16="http://schemas.microsoft.com/office/drawing/2014/chart" uri="{C3380CC4-5D6E-409C-BE32-E72D297353CC}">
                  <c16:uniqueId val="{00000035-0B42-41D8-8042-F7C2501049DE}"/>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{CDE26A9D-9FE2-4DB3-884A-7D84F088240D}</c15:txfldGUID>
                      <c15:f>Diagramm!$J$54</c15:f>
                      <c15:dlblFieldTableCache>
                        <c:ptCount val="1"/>
                      </c15:dlblFieldTableCache>
                    </c15:dlblFTEntry>
                  </c15:dlblFieldTable>
                  <c15:showDataLabelsRange val="0"/>
                </c:ext>
                <c:ext xmlns:c16="http://schemas.microsoft.com/office/drawing/2014/chart" uri="{C3380CC4-5D6E-409C-BE32-E72D297353CC}">
                  <c16:uniqueId val="{00000036-0B42-41D8-8042-F7C2501049DE}"/>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{18961989-01F5-4C76-8985-0E5AD9FA0D0A}</c15:txfldGUID>
                      <c15:f>Diagramm!$J$55</c15:f>
                      <c15:dlblFieldTableCache>
                        <c:ptCount val="1"/>
                      </c15:dlblFieldTableCache>
                    </c15:dlblFTEntry>
                  </c15:dlblFieldTable>
                  <c15:showDataLabelsRange val="0"/>
                </c:ext>
                <c:ext xmlns:c16="http://schemas.microsoft.com/office/drawing/2014/chart" uri="{C3380CC4-5D6E-409C-BE32-E72D297353CC}">
                  <c16:uniqueId val="{00000037-0B42-41D8-8042-F7C2501049DE}"/>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{FD0D66D4-F8BE-4CA6-BA5E-8C4E9D6DFAC1}</c15:txfldGUID>
                      <c15:f>Diagramm!$J$56</c15:f>
                      <c15:dlblFieldTableCache>
                        <c:ptCount val="1"/>
                      </c15:dlblFieldTableCache>
                    </c15:dlblFTEntry>
                  </c15:dlblFieldTable>
                  <c15:showDataLabelsRange val="0"/>
                </c:ext>
                <c:ext xmlns:c16="http://schemas.microsoft.com/office/drawing/2014/chart" uri="{C3380CC4-5D6E-409C-BE32-E72D297353CC}">
                  <c16:uniqueId val="{00000038-0B42-41D8-8042-F7C2501049DE}"/>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{771B1024-44C5-42B9-91B7-E500399745DB}</c15:txfldGUID>
                      <c15:f>Diagramm!$J$57</c15:f>
                      <c15:dlblFieldTableCache>
                        <c:ptCount val="1"/>
                      </c15:dlblFieldTableCache>
                    </c15:dlblFTEntry>
                  </c15:dlblFieldTable>
                  <c15:showDataLabelsRange val="0"/>
                </c:ext>
                <c:ext xmlns:c16="http://schemas.microsoft.com/office/drawing/2014/chart" uri="{C3380CC4-5D6E-409C-BE32-E72D297353CC}">
                  <c16:uniqueId val="{00000039-0B42-41D8-8042-F7C2501049DE}"/>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{F3DDE057-1A7D-4AC4-BC1B-75B133E0AD4C}</c15:txfldGUID>
                      <c15:f>Diagramm!$J$58</c15:f>
                      <c15:dlblFieldTableCache>
                        <c:ptCount val="1"/>
                      </c15:dlblFieldTableCache>
                    </c15:dlblFTEntry>
                  </c15:dlblFieldTable>
                  <c15:showDataLabelsRange val="0"/>
                </c:ext>
                <c:ext xmlns:c16="http://schemas.microsoft.com/office/drawing/2014/chart" uri="{C3380CC4-5D6E-409C-BE32-E72D297353CC}">
                  <c16:uniqueId val="{0000003A-0B42-41D8-8042-F7C2501049DE}"/>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{D69BECB5-E67B-422B-9DC2-9B15DD10BDA2}</c15:txfldGUID>
                      <c15:f>Diagramm!$J$59</c15:f>
                      <c15:dlblFieldTableCache>
                        <c:ptCount val="1"/>
                      </c15:dlblFieldTableCache>
                    </c15:dlblFTEntry>
                  </c15:dlblFieldTable>
                  <c15:showDataLabelsRange val="0"/>
                </c:ext>
                <c:ext xmlns:c16="http://schemas.microsoft.com/office/drawing/2014/chart" uri="{C3380CC4-5D6E-409C-BE32-E72D297353CC}">
                  <c16:uniqueId val="{0000003B-0B42-41D8-8042-F7C2501049DE}"/>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{D58B92A5-014A-4D1F-B153-8952780930D1}</c15:txfldGUID>
                      <c15:f>Diagramm!$J$60</c15:f>
                      <c15:dlblFieldTableCache>
                        <c:ptCount val="1"/>
                      </c15:dlblFieldTableCache>
                    </c15:dlblFTEntry>
                  </c15:dlblFieldTable>
                  <c15:showDataLabelsRange val="0"/>
                </c:ext>
                <c:ext xmlns:c16="http://schemas.microsoft.com/office/drawing/2014/chart" uri="{C3380CC4-5D6E-409C-BE32-E72D297353CC}">
                  <c16:uniqueId val="{0000003C-0B42-41D8-8042-F7C2501049DE}"/>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{25678BCE-7F9D-4092-9DDE-72655B49A3AB}</c15:txfldGUID>
                      <c15:f>Diagramm!$J$61</c15:f>
                      <c15:dlblFieldTableCache>
                        <c:ptCount val="1"/>
                      </c15:dlblFieldTableCache>
                    </c15:dlblFTEntry>
                  </c15:dlblFieldTable>
                  <c15:showDataLabelsRange val="0"/>
                </c:ext>
                <c:ext xmlns:c16="http://schemas.microsoft.com/office/drawing/2014/chart" uri="{C3380CC4-5D6E-409C-BE32-E72D297353CC}">
                  <c16:uniqueId val="{0000003D-0B42-41D8-8042-F7C2501049DE}"/>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{36DCFB84-8C47-497C-9EB9-88978BE1570F}</c15:txfldGUID>
                      <c15:f>Diagramm!$J$62</c15:f>
                      <c15:dlblFieldTableCache>
                        <c:ptCount val="1"/>
                      </c15:dlblFieldTableCache>
                    </c15:dlblFTEntry>
                  </c15:dlblFieldTable>
                  <c15:showDataLabelsRange val="0"/>
                </c:ext>
                <c:ext xmlns:c16="http://schemas.microsoft.com/office/drawing/2014/chart" uri="{C3380CC4-5D6E-409C-BE32-E72D297353CC}">
                  <c16:uniqueId val="{0000003E-0B42-41D8-8042-F7C2501049DE}"/>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{B376557C-B69E-49E6-8439-8615750A1602}</c15:txfldGUID>
                      <c15:f>Diagramm!$J$63</c15:f>
                      <c15:dlblFieldTableCache>
                        <c:ptCount val="1"/>
                      </c15:dlblFieldTableCache>
                    </c15:dlblFTEntry>
                  </c15:dlblFieldTable>
                  <c15:showDataLabelsRange val="0"/>
                </c:ext>
                <c:ext xmlns:c16="http://schemas.microsoft.com/office/drawing/2014/chart" uri="{C3380CC4-5D6E-409C-BE32-E72D297353CC}">
                  <c16:uniqueId val="{0000003F-0B42-41D8-8042-F7C2501049DE}"/>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{D1B63695-8C9C-4CDE-B26D-F666F032279A}</c15:txfldGUID>
                      <c15:f>Diagramm!$J$64</c15:f>
                      <c15:dlblFieldTableCache>
                        <c:ptCount val="1"/>
                      </c15:dlblFieldTableCache>
                    </c15:dlblFTEntry>
                  </c15:dlblFieldTable>
                  <c15:showDataLabelsRange val="0"/>
                </c:ext>
                <c:ext xmlns:c16="http://schemas.microsoft.com/office/drawing/2014/chart" uri="{C3380CC4-5D6E-409C-BE32-E72D297353CC}">
                  <c16:uniqueId val="{00000040-0B42-41D8-8042-F7C2501049DE}"/>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{61C2759E-4247-4755-9792-1AF4D2BD3B70}</c15:txfldGUID>
                      <c15:f>Diagramm!$J$65</c15:f>
                      <c15:dlblFieldTableCache>
                        <c:ptCount val="1"/>
                      </c15:dlblFieldTableCache>
                    </c15:dlblFTEntry>
                  </c15:dlblFieldTable>
                  <c15:showDataLabelsRange val="0"/>
                </c:ext>
                <c:ext xmlns:c16="http://schemas.microsoft.com/office/drawing/2014/chart" uri="{C3380CC4-5D6E-409C-BE32-E72D297353CC}">
                  <c16:uniqueId val="{00000041-0B42-41D8-8042-F7C2501049DE}"/>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{29DA1ECA-67ED-4531-8503-EDB0496D65A9}</c15:txfldGUID>
                      <c15:f>Diagramm!$J$66</c15:f>
                      <c15:dlblFieldTableCache>
                        <c:ptCount val="1"/>
                      </c15:dlblFieldTableCache>
                    </c15:dlblFTEntry>
                  </c15:dlblFieldTable>
                  <c15:showDataLabelsRange val="0"/>
                </c:ext>
                <c:ext xmlns:c16="http://schemas.microsoft.com/office/drawing/2014/chart" uri="{C3380CC4-5D6E-409C-BE32-E72D297353CC}">
                  <c16:uniqueId val="{00000042-0B42-41D8-8042-F7C2501049DE}"/>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{6B80FA82-20C2-439B-9411-0EC1D0E14170}</c15:txfldGUID>
                      <c15:f>Diagramm!$J$67</c15:f>
                      <c15:dlblFieldTableCache>
                        <c:ptCount val="1"/>
                      </c15:dlblFieldTableCache>
                    </c15:dlblFTEntry>
                  </c15:dlblFieldTable>
                  <c15:showDataLabelsRange val="0"/>
                </c:ext>
                <c:ext xmlns:c16="http://schemas.microsoft.com/office/drawing/2014/chart" uri="{C3380CC4-5D6E-409C-BE32-E72D297353CC}">
                  <c16:uniqueId val="{00000043-0B42-41D8-8042-F7C2501049D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B42-41D8-8042-F7C2501049DE}"/>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54-4532-BE43-60D4C51F7B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54-4532-BE43-60D4C51F7B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54-4532-BE43-60D4C51F7B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54-4532-BE43-60D4C51F7B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54-4532-BE43-60D4C51F7B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54-4532-BE43-60D4C51F7B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54-4532-BE43-60D4C51F7B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54-4532-BE43-60D4C51F7B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54-4532-BE43-60D4C51F7B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54-4532-BE43-60D4C51F7B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54-4532-BE43-60D4C51F7B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54-4532-BE43-60D4C51F7B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B54-4532-BE43-60D4C51F7B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54-4532-BE43-60D4C51F7B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B54-4532-BE43-60D4C51F7B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B54-4532-BE43-60D4C51F7B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54-4532-BE43-60D4C51F7B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B54-4532-BE43-60D4C51F7B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B54-4532-BE43-60D4C51F7B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B54-4532-BE43-60D4C51F7B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B54-4532-BE43-60D4C51F7B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B54-4532-BE43-60D4C51F7B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B54-4532-BE43-60D4C51F7BD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B54-4532-BE43-60D4C51F7B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B54-4532-BE43-60D4C51F7B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B54-4532-BE43-60D4C51F7B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B54-4532-BE43-60D4C51F7B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B54-4532-BE43-60D4C51F7B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B54-4532-BE43-60D4C51F7B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B54-4532-BE43-60D4C51F7B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B54-4532-BE43-60D4C51F7B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B54-4532-BE43-60D4C51F7B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B54-4532-BE43-60D4C51F7B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B54-4532-BE43-60D4C51F7B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B54-4532-BE43-60D4C51F7B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B54-4532-BE43-60D4C51F7B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B54-4532-BE43-60D4C51F7B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B54-4532-BE43-60D4C51F7B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B54-4532-BE43-60D4C51F7B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B54-4532-BE43-60D4C51F7B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B54-4532-BE43-60D4C51F7B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B54-4532-BE43-60D4C51F7B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B54-4532-BE43-60D4C51F7B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B54-4532-BE43-60D4C51F7B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B54-4532-BE43-60D4C51F7B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B54-4532-BE43-60D4C51F7BD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B54-4532-BE43-60D4C51F7B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B54-4532-BE43-60D4C51F7B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B54-4532-BE43-60D4C51F7B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B54-4532-BE43-60D4C51F7B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B54-4532-BE43-60D4C51F7B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B54-4532-BE43-60D4C51F7B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B54-4532-BE43-60D4C51F7B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B54-4532-BE43-60D4C51F7B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B54-4532-BE43-60D4C51F7B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B54-4532-BE43-60D4C51F7B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B54-4532-BE43-60D4C51F7B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B54-4532-BE43-60D4C51F7B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B54-4532-BE43-60D4C51F7B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B54-4532-BE43-60D4C51F7B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B54-4532-BE43-60D4C51F7B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B54-4532-BE43-60D4C51F7B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B54-4532-BE43-60D4C51F7B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B54-4532-BE43-60D4C51F7B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B54-4532-BE43-60D4C51F7B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B54-4532-BE43-60D4C51F7B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B54-4532-BE43-60D4C51F7B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B54-4532-BE43-60D4C51F7B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B54-4532-BE43-60D4C51F7BD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101.40432058982753</c:v>
                </c:pt>
                <c:pt idx="2">
                  <c:v>102.93431466061716</c:v>
                </c:pt>
                <c:pt idx="3">
                  <c:v>100.92160552705525</c:v>
                </c:pt>
                <c:pt idx="4">
                  <c:v>100.58905416204792</c:v>
                </c:pt>
                <c:pt idx="5">
                  <c:v>101.88445773504162</c:v>
                </c:pt>
                <c:pt idx="6">
                  <c:v>103.28491144853187</c:v>
                </c:pt>
                <c:pt idx="7">
                  <c:v>102.06168956716763</c:v>
                </c:pt>
                <c:pt idx="8">
                  <c:v>102.22345389394447</c:v>
                </c:pt>
                <c:pt idx="9">
                  <c:v>103.48598901807119</c:v>
                </c:pt>
                <c:pt idx="10">
                  <c:v>104.6995437085922</c:v>
                </c:pt>
                <c:pt idx="11">
                  <c:v>103.58846124100951</c:v>
                </c:pt>
                <c:pt idx="12">
                  <c:v>103.25204299966487</c:v>
                </c:pt>
                <c:pt idx="13">
                  <c:v>103.71220128380294</c:v>
                </c:pt>
                <c:pt idx="14">
                  <c:v>105.42716093939315</c:v>
                </c:pt>
                <c:pt idx="15">
                  <c:v>104.6022273207703</c:v>
                </c:pt>
                <c:pt idx="16">
                  <c:v>104.58289293908381</c:v>
                </c:pt>
                <c:pt idx="17">
                  <c:v>105.78484700059292</c:v>
                </c:pt>
                <c:pt idx="18">
                  <c:v>107.62612461653475</c:v>
                </c:pt>
                <c:pt idx="19">
                  <c:v>106.45510556572401</c:v>
                </c:pt>
                <c:pt idx="20">
                  <c:v>106.2727178984816</c:v>
                </c:pt>
                <c:pt idx="21">
                  <c:v>106.92170864375757</c:v>
                </c:pt>
                <c:pt idx="22">
                  <c:v>108.66502539248795</c:v>
                </c:pt>
                <c:pt idx="23">
                  <c:v>108.6695367482148</c:v>
                </c:pt>
                <c:pt idx="24">
                  <c:v>107.24523729731123</c:v>
                </c:pt>
              </c:numCache>
            </c:numRef>
          </c:val>
          <c:smooth val="0"/>
          <c:extLst>
            <c:ext xmlns:c16="http://schemas.microsoft.com/office/drawing/2014/chart" uri="{C3380CC4-5D6E-409C-BE32-E72D297353CC}">
              <c16:uniqueId val="{00000000-C5CC-4E83-A191-D7F2ED4BBB2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104.36733472928508</c:v>
                </c:pt>
                <c:pt idx="2">
                  <c:v>110.61920430750823</c:v>
                </c:pt>
                <c:pt idx="3">
                  <c:v>99.297038588094523</c:v>
                </c:pt>
                <c:pt idx="4">
                  <c:v>94.196829195333535</c:v>
                </c:pt>
                <c:pt idx="5">
                  <c:v>97.74154950643134</c:v>
                </c:pt>
                <c:pt idx="6">
                  <c:v>100.58330840562368</c:v>
                </c:pt>
                <c:pt idx="7">
                  <c:v>99.940173496859103</c:v>
                </c:pt>
                <c:pt idx="8">
                  <c:v>101.88453484893807</c:v>
                </c:pt>
                <c:pt idx="9">
                  <c:v>104.53185761292252</c:v>
                </c:pt>
                <c:pt idx="10">
                  <c:v>107.68770565360455</c:v>
                </c:pt>
                <c:pt idx="11">
                  <c:v>106.62578522285374</c:v>
                </c:pt>
                <c:pt idx="12">
                  <c:v>106.47621896500151</c:v>
                </c:pt>
                <c:pt idx="13">
                  <c:v>109.70685013460964</c:v>
                </c:pt>
                <c:pt idx="14">
                  <c:v>112.45886927909064</c:v>
                </c:pt>
                <c:pt idx="15">
                  <c:v>114.22375112174694</c:v>
                </c:pt>
                <c:pt idx="16">
                  <c:v>113.28148369727788</c:v>
                </c:pt>
                <c:pt idx="17">
                  <c:v>117.30481603350285</c:v>
                </c:pt>
                <c:pt idx="18">
                  <c:v>120.19144481005087</c:v>
                </c:pt>
                <c:pt idx="19">
                  <c:v>118.51630272210589</c:v>
                </c:pt>
                <c:pt idx="20">
                  <c:v>118.38169309003889</c:v>
                </c:pt>
                <c:pt idx="21">
                  <c:v>121.76189051749927</c:v>
                </c:pt>
                <c:pt idx="22">
                  <c:v>125.17200119653008</c:v>
                </c:pt>
                <c:pt idx="23">
                  <c:v>124.45408315883937</c:v>
                </c:pt>
                <c:pt idx="24">
                  <c:v>120.13161830690997</c:v>
                </c:pt>
              </c:numCache>
            </c:numRef>
          </c:val>
          <c:smooth val="0"/>
          <c:extLst>
            <c:ext xmlns:c16="http://schemas.microsoft.com/office/drawing/2014/chart" uri="{C3380CC4-5D6E-409C-BE32-E72D297353CC}">
              <c16:uniqueId val="{00000001-C5CC-4E83-A191-D7F2ED4BBB2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100.23253693233632</c:v>
                </c:pt>
                <c:pt idx="2">
                  <c:v>100.87543315703083</c:v>
                </c:pt>
                <c:pt idx="3">
                  <c:v>86.540215210651112</c:v>
                </c:pt>
                <c:pt idx="4">
                  <c:v>81.333211745394863</c:v>
                </c:pt>
                <c:pt idx="5">
                  <c:v>81.096115265365682</c:v>
                </c:pt>
                <c:pt idx="6">
                  <c:v>80.15684844063469</c:v>
                </c:pt>
                <c:pt idx="7">
                  <c:v>81.03684114535838</c:v>
                </c:pt>
                <c:pt idx="8">
                  <c:v>80.61280320992158</c:v>
                </c:pt>
                <c:pt idx="9">
                  <c:v>81.816523800838965</c:v>
                </c:pt>
                <c:pt idx="10">
                  <c:v>81.251139886923212</c:v>
                </c:pt>
                <c:pt idx="11">
                  <c:v>80.434980849899702</c:v>
                </c:pt>
                <c:pt idx="12">
                  <c:v>79.523071311325921</c:v>
                </c:pt>
                <c:pt idx="13">
                  <c:v>80.403064016049612</c:v>
                </c:pt>
                <c:pt idx="14">
                  <c:v>79.778405982126571</c:v>
                </c:pt>
                <c:pt idx="15">
                  <c:v>80.202443917563386</c:v>
                </c:pt>
                <c:pt idx="16">
                  <c:v>79.896954222141161</c:v>
                </c:pt>
                <c:pt idx="17">
                  <c:v>81.593105963888377</c:v>
                </c:pt>
                <c:pt idx="18">
                  <c:v>80.097574320627402</c:v>
                </c:pt>
                <c:pt idx="19">
                  <c:v>79.805763268283798</c:v>
                </c:pt>
                <c:pt idx="20">
                  <c:v>79.545869049790269</c:v>
                </c:pt>
                <c:pt idx="21">
                  <c:v>80.68119642531461</c:v>
                </c:pt>
                <c:pt idx="22">
                  <c:v>78.579244938902065</c:v>
                </c:pt>
                <c:pt idx="23">
                  <c:v>78.13696881269378</c:v>
                </c:pt>
                <c:pt idx="24">
                  <c:v>75.223417836950574</c:v>
                </c:pt>
              </c:numCache>
            </c:numRef>
          </c:val>
          <c:smooth val="0"/>
          <c:extLst>
            <c:ext xmlns:c16="http://schemas.microsoft.com/office/drawing/2014/chart" uri="{C3380CC4-5D6E-409C-BE32-E72D297353CC}">
              <c16:uniqueId val="{00000002-C5CC-4E83-A191-D7F2ED4BBB2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C5CC-4E83-A191-D7F2ED4BBB2E}"/>
                </c:ext>
              </c:extLst>
            </c:dLbl>
            <c:dLbl>
              <c:idx val="1"/>
              <c:delete val="1"/>
              <c:extLst>
                <c:ext xmlns:c15="http://schemas.microsoft.com/office/drawing/2012/chart" uri="{CE6537A1-D6FC-4f65-9D91-7224C49458BB}"/>
                <c:ext xmlns:c16="http://schemas.microsoft.com/office/drawing/2014/chart" uri="{C3380CC4-5D6E-409C-BE32-E72D297353CC}">
                  <c16:uniqueId val="{00000004-C5CC-4E83-A191-D7F2ED4BBB2E}"/>
                </c:ext>
              </c:extLst>
            </c:dLbl>
            <c:dLbl>
              <c:idx val="2"/>
              <c:delete val="1"/>
              <c:extLst>
                <c:ext xmlns:c15="http://schemas.microsoft.com/office/drawing/2012/chart" uri="{CE6537A1-D6FC-4f65-9D91-7224C49458BB}"/>
                <c:ext xmlns:c16="http://schemas.microsoft.com/office/drawing/2014/chart" uri="{C3380CC4-5D6E-409C-BE32-E72D297353CC}">
                  <c16:uniqueId val="{00000005-C5CC-4E83-A191-D7F2ED4BBB2E}"/>
                </c:ext>
              </c:extLst>
            </c:dLbl>
            <c:dLbl>
              <c:idx val="3"/>
              <c:delete val="1"/>
              <c:extLst>
                <c:ext xmlns:c15="http://schemas.microsoft.com/office/drawing/2012/chart" uri="{CE6537A1-D6FC-4f65-9D91-7224C49458BB}"/>
                <c:ext xmlns:c16="http://schemas.microsoft.com/office/drawing/2014/chart" uri="{C3380CC4-5D6E-409C-BE32-E72D297353CC}">
                  <c16:uniqueId val="{00000006-C5CC-4E83-A191-D7F2ED4BBB2E}"/>
                </c:ext>
              </c:extLst>
            </c:dLbl>
            <c:dLbl>
              <c:idx val="4"/>
              <c:delete val="1"/>
              <c:extLst>
                <c:ext xmlns:c15="http://schemas.microsoft.com/office/drawing/2012/chart" uri="{CE6537A1-D6FC-4f65-9D91-7224C49458BB}"/>
                <c:ext xmlns:c16="http://schemas.microsoft.com/office/drawing/2014/chart" uri="{C3380CC4-5D6E-409C-BE32-E72D297353CC}">
                  <c16:uniqueId val="{00000007-C5CC-4E83-A191-D7F2ED4BBB2E}"/>
                </c:ext>
              </c:extLst>
            </c:dLbl>
            <c:dLbl>
              <c:idx val="5"/>
              <c:delete val="1"/>
              <c:extLst>
                <c:ext xmlns:c15="http://schemas.microsoft.com/office/drawing/2012/chart" uri="{CE6537A1-D6FC-4f65-9D91-7224C49458BB}"/>
                <c:ext xmlns:c16="http://schemas.microsoft.com/office/drawing/2014/chart" uri="{C3380CC4-5D6E-409C-BE32-E72D297353CC}">
                  <c16:uniqueId val="{00000008-C5CC-4E83-A191-D7F2ED4BBB2E}"/>
                </c:ext>
              </c:extLst>
            </c:dLbl>
            <c:dLbl>
              <c:idx val="6"/>
              <c:delete val="1"/>
              <c:extLst>
                <c:ext xmlns:c15="http://schemas.microsoft.com/office/drawing/2012/chart" uri="{CE6537A1-D6FC-4f65-9D91-7224C49458BB}"/>
                <c:ext xmlns:c16="http://schemas.microsoft.com/office/drawing/2014/chart" uri="{C3380CC4-5D6E-409C-BE32-E72D297353CC}">
                  <c16:uniqueId val="{00000009-C5CC-4E83-A191-D7F2ED4BBB2E}"/>
                </c:ext>
              </c:extLst>
            </c:dLbl>
            <c:dLbl>
              <c:idx val="7"/>
              <c:delete val="1"/>
              <c:extLst>
                <c:ext xmlns:c15="http://schemas.microsoft.com/office/drawing/2012/chart" uri="{CE6537A1-D6FC-4f65-9D91-7224C49458BB}"/>
                <c:ext xmlns:c16="http://schemas.microsoft.com/office/drawing/2014/chart" uri="{C3380CC4-5D6E-409C-BE32-E72D297353CC}">
                  <c16:uniqueId val="{0000000A-C5CC-4E83-A191-D7F2ED4BBB2E}"/>
                </c:ext>
              </c:extLst>
            </c:dLbl>
            <c:dLbl>
              <c:idx val="8"/>
              <c:delete val="1"/>
              <c:extLst>
                <c:ext xmlns:c15="http://schemas.microsoft.com/office/drawing/2012/chart" uri="{CE6537A1-D6FC-4f65-9D91-7224C49458BB}"/>
                <c:ext xmlns:c16="http://schemas.microsoft.com/office/drawing/2014/chart" uri="{C3380CC4-5D6E-409C-BE32-E72D297353CC}">
                  <c16:uniqueId val="{0000000B-C5CC-4E83-A191-D7F2ED4BBB2E}"/>
                </c:ext>
              </c:extLst>
            </c:dLbl>
            <c:dLbl>
              <c:idx val="9"/>
              <c:delete val="1"/>
              <c:extLst>
                <c:ext xmlns:c15="http://schemas.microsoft.com/office/drawing/2012/chart" uri="{CE6537A1-D6FC-4f65-9D91-7224C49458BB}"/>
                <c:ext xmlns:c16="http://schemas.microsoft.com/office/drawing/2014/chart" uri="{C3380CC4-5D6E-409C-BE32-E72D297353CC}">
                  <c16:uniqueId val="{0000000C-C5CC-4E83-A191-D7F2ED4BBB2E}"/>
                </c:ext>
              </c:extLst>
            </c:dLbl>
            <c:dLbl>
              <c:idx val="10"/>
              <c:delete val="1"/>
              <c:extLst>
                <c:ext xmlns:c15="http://schemas.microsoft.com/office/drawing/2012/chart" uri="{CE6537A1-D6FC-4f65-9D91-7224C49458BB}"/>
                <c:ext xmlns:c16="http://schemas.microsoft.com/office/drawing/2014/chart" uri="{C3380CC4-5D6E-409C-BE32-E72D297353CC}">
                  <c16:uniqueId val="{0000000D-C5CC-4E83-A191-D7F2ED4BBB2E}"/>
                </c:ext>
              </c:extLst>
            </c:dLbl>
            <c:dLbl>
              <c:idx val="11"/>
              <c:delete val="1"/>
              <c:extLst>
                <c:ext xmlns:c15="http://schemas.microsoft.com/office/drawing/2012/chart" uri="{CE6537A1-D6FC-4f65-9D91-7224C49458BB}"/>
                <c:ext xmlns:c16="http://schemas.microsoft.com/office/drawing/2014/chart" uri="{C3380CC4-5D6E-409C-BE32-E72D297353CC}">
                  <c16:uniqueId val="{0000000E-C5CC-4E83-A191-D7F2ED4BBB2E}"/>
                </c:ext>
              </c:extLst>
            </c:dLbl>
            <c:dLbl>
              <c:idx val="12"/>
              <c:delete val="1"/>
              <c:extLst>
                <c:ext xmlns:c15="http://schemas.microsoft.com/office/drawing/2012/chart" uri="{CE6537A1-D6FC-4f65-9D91-7224C49458BB}"/>
                <c:ext xmlns:c16="http://schemas.microsoft.com/office/drawing/2014/chart" uri="{C3380CC4-5D6E-409C-BE32-E72D297353CC}">
                  <c16:uniqueId val="{0000000F-C5CC-4E83-A191-D7F2ED4BBB2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5CC-4E83-A191-D7F2ED4BBB2E}"/>
                </c:ext>
              </c:extLst>
            </c:dLbl>
            <c:dLbl>
              <c:idx val="14"/>
              <c:delete val="1"/>
              <c:extLst>
                <c:ext xmlns:c15="http://schemas.microsoft.com/office/drawing/2012/chart" uri="{CE6537A1-D6FC-4f65-9D91-7224C49458BB}"/>
                <c:ext xmlns:c16="http://schemas.microsoft.com/office/drawing/2014/chart" uri="{C3380CC4-5D6E-409C-BE32-E72D297353CC}">
                  <c16:uniqueId val="{00000011-C5CC-4E83-A191-D7F2ED4BBB2E}"/>
                </c:ext>
              </c:extLst>
            </c:dLbl>
            <c:dLbl>
              <c:idx val="15"/>
              <c:delete val="1"/>
              <c:extLst>
                <c:ext xmlns:c15="http://schemas.microsoft.com/office/drawing/2012/chart" uri="{CE6537A1-D6FC-4f65-9D91-7224C49458BB}"/>
                <c:ext xmlns:c16="http://schemas.microsoft.com/office/drawing/2014/chart" uri="{C3380CC4-5D6E-409C-BE32-E72D297353CC}">
                  <c16:uniqueId val="{00000012-C5CC-4E83-A191-D7F2ED4BBB2E}"/>
                </c:ext>
              </c:extLst>
            </c:dLbl>
            <c:dLbl>
              <c:idx val="16"/>
              <c:delete val="1"/>
              <c:extLst>
                <c:ext xmlns:c15="http://schemas.microsoft.com/office/drawing/2012/chart" uri="{CE6537A1-D6FC-4f65-9D91-7224C49458BB}"/>
                <c:ext xmlns:c16="http://schemas.microsoft.com/office/drawing/2014/chart" uri="{C3380CC4-5D6E-409C-BE32-E72D297353CC}">
                  <c16:uniqueId val="{00000013-C5CC-4E83-A191-D7F2ED4BBB2E}"/>
                </c:ext>
              </c:extLst>
            </c:dLbl>
            <c:dLbl>
              <c:idx val="17"/>
              <c:delete val="1"/>
              <c:extLst>
                <c:ext xmlns:c15="http://schemas.microsoft.com/office/drawing/2012/chart" uri="{CE6537A1-D6FC-4f65-9D91-7224C49458BB}"/>
                <c:ext xmlns:c16="http://schemas.microsoft.com/office/drawing/2014/chart" uri="{C3380CC4-5D6E-409C-BE32-E72D297353CC}">
                  <c16:uniqueId val="{00000014-C5CC-4E83-A191-D7F2ED4BBB2E}"/>
                </c:ext>
              </c:extLst>
            </c:dLbl>
            <c:dLbl>
              <c:idx val="18"/>
              <c:delete val="1"/>
              <c:extLst>
                <c:ext xmlns:c15="http://schemas.microsoft.com/office/drawing/2012/chart" uri="{CE6537A1-D6FC-4f65-9D91-7224C49458BB}"/>
                <c:ext xmlns:c16="http://schemas.microsoft.com/office/drawing/2014/chart" uri="{C3380CC4-5D6E-409C-BE32-E72D297353CC}">
                  <c16:uniqueId val="{00000015-C5CC-4E83-A191-D7F2ED4BBB2E}"/>
                </c:ext>
              </c:extLst>
            </c:dLbl>
            <c:dLbl>
              <c:idx val="19"/>
              <c:delete val="1"/>
              <c:extLst>
                <c:ext xmlns:c15="http://schemas.microsoft.com/office/drawing/2012/chart" uri="{CE6537A1-D6FC-4f65-9D91-7224C49458BB}"/>
                <c:ext xmlns:c16="http://schemas.microsoft.com/office/drawing/2014/chart" uri="{C3380CC4-5D6E-409C-BE32-E72D297353CC}">
                  <c16:uniqueId val="{00000016-C5CC-4E83-A191-D7F2ED4BBB2E}"/>
                </c:ext>
              </c:extLst>
            </c:dLbl>
            <c:dLbl>
              <c:idx val="20"/>
              <c:delete val="1"/>
              <c:extLst>
                <c:ext xmlns:c15="http://schemas.microsoft.com/office/drawing/2012/chart" uri="{CE6537A1-D6FC-4f65-9D91-7224C49458BB}"/>
                <c:ext xmlns:c16="http://schemas.microsoft.com/office/drawing/2014/chart" uri="{C3380CC4-5D6E-409C-BE32-E72D297353CC}">
                  <c16:uniqueId val="{00000017-C5CC-4E83-A191-D7F2ED4BBB2E}"/>
                </c:ext>
              </c:extLst>
            </c:dLbl>
            <c:dLbl>
              <c:idx val="21"/>
              <c:delete val="1"/>
              <c:extLst>
                <c:ext xmlns:c15="http://schemas.microsoft.com/office/drawing/2012/chart" uri="{CE6537A1-D6FC-4f65-9D91-7224C49458BB}"/>
                <c:ext xmlns:c16="http://schemas.microsoft.com/office/drawing/2014/chart" uri="{C3380CC4-5D6E-409C-BE32-E72D297353CC}">
                  <c16:uniqueId val="{00000018-C5CC-4E83-A191-D7F2ED4BBB2E}"/>
                </c:ext>
              </c:extLst>
            </c:dLbl>
            <c:dLbl>
              <c:idx val="22"/>
              <c:delete val="1"/>
              <c:extLst>
                <c:ext xmlns:c15="http://schemas.microsoft.com/office/drawing/2012/chart" uri="{CE6537A1-D6FC-4f65-9D91-7224C49458BB}"/>
                <c:ext xmlns:c16="http://schemas.microsoft.com/office/drawing/2014/chart" uri="{C3380CC4-5D6E-409C-BE32-E72D297353CC}">
                  <c16:uniqueId val="{00000019-C5CC-4E83-A191-D7F2ED4BBB2E}"/>
                </c:ext>
              </c:extLst>
            </c:dLbl>
            <c:dLbl>
              <c:idx val="23"/>
              <c:delete val="1"/>
              <c:extLst>
                <c:ext xmlns:c15="http://schemas.microsoft.com/office/drawing/2012/chart" uri="{CE6537A1-D6FC-4f65-9D91-7224C49458BB}"/>
                <c:ext xmlns:c16="http://schemas.microsoft.com/office/drawing/2014/chart" uri="{C3380CC4-5D6E-409C-BE32-E72D297353CC}">
                  <c16:uniqueId val="{0000001A-C5CC-4E83-A191-D7F2ED4BBB2E}"/>
                </c:ext>
              </c:extLst>
            </c:dLbl>
            <c:dLbl>
              <c:idx val="24"/>
              <c:delete val="1"/>
              <c:extLst>
                <c:ext xmlns:c15="http://schemas.microsoft.com/office/drawing/2012/chart" uri="{CE6537A1-D6FC-4f65-9D91-7224C49458BB}"/>
                <c:ext xmlns:c16="http://schemas.microsoft.com/office/drawing/2014/chart" uri="{C3380CC4-5D6E-409C-BE32-E72D297353CC}">
                  <c16:uniqueId val="{0000001B-C5CC-4E83-A191-D7F2ED4BBB2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C5CC-4E83-A191-D7F2ED4BBB2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Neuruppin (038)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166406</v>
      </c>
      <c r="F11" s="238">
        <v>168616</v>
      </c>
      <c r="G11" s="238">
        <v>168609</v>
      </c>
      <c r="H11" s="238">
        <v>165904</v>
      </c>
      <c r="I11" s="265">
        <v>164897</v>
      </c>
      <c r="J11" s="263">
        <v>1509</v>
      </c>
      <c r="K11" s="266">
        <v>0.91511670921848187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18.218694037474609</v>
      </c>
      <c r="E13" s="115">
        <v>30317</v>
      </c>
      <c r="F13" s="114">
        <v>31086</v>
      </c>
      <c r="G13" s="114">
        <v>31077</v>
      </c>
      <c r="H13" s="114">
        <v>30895</v>
      </c>
      <c r="I13" s="140">
        <v>30351</v>
      </c>
      <c r="J13" s="115">
        <v>-34</v>
      </c>
      <c r="K13" s="116">
        <v>-0.11202266811637178</v>
      </c>
    </row>
    <row r="14" spans="1:255" ht="14.1" customHeight="1" x14ac:dyDescent="0.2">
      <c r="A14" s="306" t="s">
        <v>230</v>
      </c>
      <c r="B14" s="307"/>
      <c r="C14" s="308"/>
      <c r="D14" s="113">
        <v>61.569294376404699</v>
      </c>
      <c r="E14" s="115">
        <v>102455</v>
      </c>
      <c r="F14" s="114">
        <v>103625</v>
      </c>
      <c r="G14" s="114">
        <v>103839</v>
      </c>
      <c r="H14" s="114">
        <v>101783</v>
      </c>
      <c r="I14" s="140">
        <v>101390</v>
      </c>
      <c r="J14" s="115">
        <v>1065</v>
      </c>
      <c r="K14" s="116">
        <v>1.0503994476772858</v>
      </c>
    </row>
    <row r="15" spans="1:255" ht="14.1" customHeight="1" x14ac:dyDescent="0.2">
      <c r="A15" s="306" t="s">
        <v>231</v>
      </c>
      <c r="B15" s="307"/>
      <c r="C15" s="308"/>
      <c r="D15" s="113">
        <v>9.8205593548309551</v>
      </c>
      <c r="E15" s="115">
        <v>16342</v>
      </c>
      <c r="F15" s="114">
        <v>16401</v>
      </c>
      <c r="G15" s="114">
        <v>16407</v>
      </c>
      <c r="H15" s="114">
        <v>16276</v>
      </c>
      <c r="I15" s="140">
        <v>16233</v>
      </c>
      <c r="J15" s="115">
        <v>109</v>
      </c>
      <c r="K15" s="116">
        <v>0.67147169346393154</v>
      </c>
    </row>
    <row r="16" spans="1:255" ht="14.1" customHeight="1" x14ac:dyDescent="0.2">
      <c r="A16" s="306" t="s">
        <v>232</v>
      </c>
      <c r="B16" s="307"/>
      <c r="C16" s="308"/>
      <c r="D16" s="113">
        <v>9.457591673377161</v>
      </c>
      <c r="E16" s="115">
        <v>15738</v>
      </c>
      <c r="F16" s="114">
        <v>15938</v>
      </c>
      <c r="G16" s="114">
        <v>15719</v>
      </c>
      <c r="H16" s="114">
        <v>15440</v>
      </c>
      <c r="I16" s="140">
        <v>15377</v>
      </c>
      <c r="J16" s="115">
        <v>361</v>
      </c>
      <c r="K16" s="116">
        <v>2.3476620927359044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2.551590687835775</v>
      </c>
      <c r="E18" s="115">
        <v>4246</v>
      </c>
      <c r="F18" s="114">
        <v>4206</v>
      </c>
      <c r="G18" s="114">
        <v>4432</v>
      </c>
      <c r="H18" s="114">
        <v>4333</v>
      </c>
      <c r="I18" s="140">
        <v>4348</v>
      </c>
      <c r="J18" s="115">
        <v>-102</v>
      </c>
      <c r="K18" s="116">
        <v>-2.3459061637534497</v>
      </c>
    </row>
    <row r="19" spans="1:255" ht="14.1" customHeight="1" x14ac:dyDescent="0.2">
      <c r="A19" s="306" t="s">
        <v>235</v>
      </c>
      <c r="B19" s="307" t="s">
        <v>236</v>
      </c>
      <c r="C19" s="308"/>
      <c r="D19" s="113">
        <v>1.4242274917971707</v>
      </c>
      <c r="E19" s="115">
        <v>2370</v>
      </c>
      <c r="F19" s="114">
        <v>2315</v>
      </c>
      <c r="G19" s="114">
        <v>2487</v>
      </c>
      <c r="H19" s="114">
        <v>2394</v>
      </c>
      <c r="I19" s="140">
        <v>2364</v>
      </c>
      <c r="J19" s="115">
        <v>6</v>
      </c>
      <c r="K19" s="116">
        <v>0.25380710659898476</v>
      </c>
    </row>
    <row r="20" spans="1:255" ht="14.1" customHeight="1" x14ac:dyDescent="0.2">
      <c r="A20" s="306">
        <v>12</v>
      </c>
      <c r="B20" s="307" t="s">
        <v>237</v>
      </c>
      <c r="C20" s="308"/>
      <c r="D20" s="113">
        <v>1.1568092496664784</v>
      </c>
      <c r="E20" s="115">
        <v>1925</v>
      </c>
      <c r="F20" s="114">
        <v>1832</v>
      </c>
      <c r="G20" s="114">
        <v>2055</v>
      </c>
      <c r="H20" s="114">
        <v>2032</v>
      </c>
      <c r="I20" s="140">
        <v>1878</v>
      </c>
      <c r="J20" s="115">
        <v>47</v>
      </c>
      <c r="K20" s="116">
        <v>2.5026624068157615</v>
      </c>
    </row>
    <row r="21" spans="1:255" ht="14.1" customHeight="1" x14ac:dyDescent="0.2">
      <c r="A21" s="306">
        <v>21</v>
      </c>
      <c r="B21" s="307" t="s">
        <v>238</v>
      </c>
      <c r="C21" s="308"/>
      <c r="D21" s="113">
        <v>0.67725923344110184</v>
      </c>
      <c r="E21" s="115">
        <v>1127</v>
      </c>
      <c r="F21" s="114">
        <v>1132</v>
      </c>
      <c r="G21" s="114">
        <v>1132</v>
      </c>
      <c r="H21" s="114">
        <v>1153</v>
      </c>
      <c r="I21" s="140">
        <v>1146</v>
      </c>
      <c r="J21" s="115">
        <v>-19</v>
      </c>
      <c r="K21" s="116">
        <v>-1.6579406631762652</v>
      </c>
    </row>
    <row r="22" spans="1:255" ht="14.1" customHeight="1" x14ac:dyDescent="0.2">
      <c r="A22" s="306">
        <v>22</v>
      </c>
      <c r="B22" s="307" t="s">
        <v>239</v>
      </c>
      <c r="C22" s="308"/>
      <c r="D22" s="113">
        <v>2.0810547696597479</v>
      </c>
      <c r="E22" s="115">
        <v>3463</v>
      </c>
      <c r="F22" s="114">
        <v>3452</v>
      </c>
      <c r="G22" s="114">
        <v>3498</v>
      </c>
      <c r="H22" s="114">
        <v>3412</v>
      </c>
      <c r="I22" s="140">
        <v>3398</v>
      </c>
      <c r="J22" s="115">
        <v>65</v>
      </c>
      <c r="K22" s="116">
        <v>1.9128899352560329</v>
      </c>
    </row>
    <row r="23" spans="1:255" ht="14.1" customHeight="1" x14ac:dyDescent="0.2">
      <c r="A23" s="306">
        <v>23</v>
      </c>
      <c r="B23" s="307" t="s">
        <v>240</v>
      </c>
      <c r="C23" s="308"/>
      <c r="D23" s="113">
        <v>0.46452651947646117</v>
      </c>
      <c r="E23" s="115">
        <v>773</v>
      </c>
      <c r="F23" s="114">
        <v>810</v>
      </c>
      <c r="G23" s="114">
        <v>817</v>
      </c>
      <c r="H23" s="114">
        <v>839</v>
      </c>
      <c r="I23" s="140">
        <v>830</v>
      </c>
      <c r="J23" s="115">
        <v>-57</v>
      </c>
      <c r="K23" s="116">
        <v>-6.8674698795180724</v>
      </c>
    </row>
    <row r="24" spans="1:255" ht="14.1" customHeight="1" x14ac:dyDescent="0.2">
      <c r="A24" s="306">
        <v>24</v>
      </c>
      <c r="B24" s="307" t="s">
        <v>241</v>
      </c>
      <c r="C24" s="308"/>
      <c r="D24" s="113">
        <v>3.1699578140211289</v>
      </c>
      <c r="E24" s="115">
        <v>5275</v>
      </c>
      <c r="F24" s="114">
        <v>5313</v>
      </c>
      <c r="G24" s="114">
        <v>5421</v>
      </c>
      <c r="H24" s="114">
        <v>5368</v>
      </c>
      <c r="I24" s="140">
        <v>5409</v>
      </c>
      <c r="J24" s="115">
        <v>-134</v>
      </c>
      <c r="K24" s="116">
        <v>-2.477352560547236</v>
      </c>
    </row>
    <row r="25" spans="1:255" ht="14.1" customHeight="1" x14ac:dyDescent="0.2">
      <c r="A25" s="306">
        <v>25</v>
      </c>
      <c r="B25" s="307" t="s">
        <v>242</v>
      </c>
      <c r="C25" s="308"/>
      <c r="D25" s="113">
        <v>5.2984868334074493</v>
      </c>
      <c r="E25" s="115">
        <v>8817</v>
      </c>
      <c r="F25" s="114">
        <v>8886</v>
      </c>
      <c r="G25" s="114">
        <v>8943</v>
      </c>
      <c r="H25" s="114">
        <v>8740</v>
      </c>
      <c r="I25" s="140">
        <v>8689</v>
      </c>
      <c r="J25" s="115">
        <v>128</v>
      </c>
      <c r="K25" s="116">
        <v>1.4731269421107147</v>
      </c>
    </row>
    <row r="26" spans="1:255" ht="14.1" customHeight="1" x14ac:dyDescent="0.2">
      <c r="A26" s="306">
        <v>26</v>
      </c>
      <c r="B26" s="307" t="s">
        <v>243</v>
      </c>
      <c r="C26" s="308"/>
      <c r="D26" s="113">
        <v>2.5960602382125644</v>
      </c>
      <c r="E26" s="115">
        <v>4320</v>
      </c>
      <c r="F26" s="114">
        <v>4372</v>
      </c>
      <c r="G26" s="114">
        <v>4430</v>
      </c>
      <c r="H26" s="114">
        <v>4317</v>
      </c>
      <c r="I26" s="140">
        <v>4297</v>
      </c>
      <c r="J26" s="115">
        <v>23</v>
      </c>
      <c r="K26" s="116">
        <v>0.53525715615545733</v>
      </c>
    </row>
    <row r="27" spans="1:255" ht="14.1" customHeight="1" x14ac:dyDescent="0.2">
      <c r="A27" s="306">
        <v>27</v>
      </c>
      <c r="B27" s="307" t="s">
        <v>244</v>
      </c>
      <c r="C27" s="308"/>
      <c r="D27" s="113">
        <v>2.1802098482025887</v>
      </c>
      <c r="E27" s="115">
        <v>3628</v>
      </c>
      <c r="F27" s="114">
        <v>3639</v>
      </c>
      <c r="G27" s="114">
        <v>3619</v>
      </c>
      <c r="H27" s="114">
        <v>3594</v>
      </c>
      <c r="I27" s="140">
        <v>3578</v>
      </c>
      <c r="J27" s="115">
        <v>50</v>
      </c>
      <c r="K27" s="116">
        <v>1.3974287311347122</v>
      </c>
    </row>
    <row r="28" spans="1:255" ht="14.1" customHeight="1" x14ac:dyDescent="0.2">
      <c r="A28" s="306">
        <v>28</v>
      </c>
      <c r="B28" s="307" t="s">
        <v>245</v>
      </c>
      <c r="C28" s="308"/>
      <c r="D28" s="113">
        <v>0.23496748915303534</v>
      </c>
      <c r="E28" s="115">
        <v>391</v>
      </c>
      <c r="F28" s="114">
        <v>393</v>
      </c>
      <c r="G28" s="114">
        <v>404</v>
      </c>
      <c r="H28" s="114">
        <v>399</v>
      </c>
      <c r="I28" s="140">
        <v>392</v>
      </c>
      <c r="J28" s="115">
        <v>-1</v>
      </c>
      <c r="K28" s="116">
        <v>-0.25510204081632654</v>
      </c>
    </row>
    <row r="29" spans="1:255" ht="14.1" customHeight="1" x14ac:dyDescent="0.2">
      <c r="A29" s="306">
        <v>29</v>
      </c>
      <c r="B29" s="307" t="s">
        <v>246</v>
      </c>
      <c r="C29" s="308"/>
      <c r="D29" s="113">
        <v>2.7967741547780731</v>
      </c>
      <c r="E29" s="115">
        <v>4654</v>
      </c>
      <c r="F29" s="114">
        <v>4731</v>
      </c>
      <c r="G29" s="114">
        <v>4828</v>
      </c>
      <c r="H29" s="114">
        <v>4747</v>
      </c>
      <c r="I29" s="140">
        <v>4637</v>
      </c>
      <c r="J29" s="115">
        <v>17</v>
      </c>
      <c r="K29" s="116">
        <v>0.36661634677593269</v>
      </c>
    </row>
    <row r="30" spans="1:255" ht="14.1" customHeight="1" x14ac:dyDescent="0.2">
      <c r="A30" s="306" t="s">
        <v>247</v>
      </c>
      <c r="B30" s="307" t="s">
        <v>248</v>
      </c>
      <c r="C30" s="308"/>
      <c r="D30" s="113">
        <v>1.042630674374722</v>
      </c>
      <c r="E30" s="115">
        <v>1735</v>
      </c>
      <c r="F30" s="114">
        <v>1728</v>
      </c>
      <c r="G30" s="114">
        <v>1741</v>
      </c>
      <c r="H30" s="114">
        <v>1707</v>
      </c>
      <c r="I30" s="140">
        <v>1641</v>
      </c>
      <c r="J30" s="115">
        <v>94</v>
      </c>
      <c r="K30" s="116">
        <v>5.728214503351615</v>
      </c>
    </row>
    <row r="31" spans="1:255" ht="14.1" customHeight="1" x14ac:dyDescent="0.2">
      <c r="A31" s="306" t="s">
        <v>249</v>
      </c>
      <c r="B31" s="307" t="s">
        <v>250</v>
      </c>
      <c r="C31" s="308"/>
      <c r="D31" s="113">
        <v>1.7192889679458674</v>
      </c>
      <c r="E31" s="115">
        <v>2861</v>
      </c>
      <c r="F31" s="114">
        <v>2945</v>
      </c>
      <c r="G31" s="114">
        <v>3030</v>
      </c>
      <c r="H31" s="114">
        <v>2986</v>
      </c>
      <c r="I31" s="140">
        <v>2942</v>
      </c>
      <c r="J31" s="115">
        <v>-81</v>
      </c>
      <c r="K31" s="116">
        <v>-2.7532290958531611</v>
      </c>
    </row>
    <row r="32" spans="1:255" ht="14.1" customHeight="1" x14ac:dyDescent="0.2">
      <c r="A32" s="306">
        <v>31</v>
      </c>
      <c r="B32" s="307" t="s">
        <v>251</v>
      </c>
      <c r="C32" s="308"/>
      <c r="D32" s="113">
        <v>0.63639532228405227</v>
      </c>
      <c r="E32" s="115">
        <v>1059</v>
      </c>
      <c r="F32" s="114">
        <v>1085</v>
      </c>
      <c r="G32" s="114">
        <v>1094</v>
      </c>
      <c r="H32" s="114">
        <v>1088</v>
      </c>
      <c r="I32" s="140">
        <v>1082</v>
      </c>
      <c r="J32" s="115">
        <v>-23</v>
      </c>
      <c r="K32" s="116">
        <v>-2.1256931608133085</v>
      </c>
    </row>
    <row r="33" spans="1:11" ht="14.1" customHeight="1" x14ac:dyDescent="0.2">
      <c r="A33" s="306">
        <v>32</v>
      </c>
      <c r="B33" s="307" t="s">
        <v>252</v>
      </c>
      <c r="C33" s="308"/>
      <c r="D33" s="113">
        <v>3.2024085669987863</v>
      </c>
      <c r="E33" s="115">
        <v>5329</v>
      </c>
      <c r="F33" s="114">
        <v>5384</v>
      </c>
      <c r="G33" s="114">
        <v>5635</v>
      </c>
      <c r="H33" s="114">
        <v>5557</v>
      </c>
      <c r="I33" s="140">
        <v>5462</v>
      </c>
      <c r="J33" s="115">
        <v>-133</v>
      </c>
      <c r="K33" s="116">
        <v>-2.435005492493592</v>
      </c>
    </row>
    <row r="34" spans="1:11" ht="14.1" customHeight="1" x14ac:dyDescent="0.2">
      <c r="A34" s="306">
        <v>33</v>
      </c>
      <c r="B34" s="307" t="s">
        <v>253</v>
      </c>
      <c r="C34" s="308"/>
      <c r="D34" s="113">
        <v>1.2926216602766727</v>
      </c>
      <c r="E34" s="115">
        <v>2151</v>
      </c>
      <c r="F34" s="114">
        <v>2203</v>
      </c>
      <c r="G34" s="114">
        <v>2286</v>
      </c>
      <c r="H34" s="114">
        <v>2284</v>
      </c>
      <c r="I34" s="140">
        <v>2265</v>
      </c>
      <c r="J34" s="115">
        <v>-114</v>
      </c>
      <c r="K34" s="116">
        <v>-5.0331125827814569</v>
      </c>
    </row>
    <row r="35" spans="1:11" ht="14.1" customHeight="1" x14ac:dyDescent="0.2">
      <c r="A35" s="306">
        <v>34</v>
      </c>
      <c r="B35" s="307" t="s">
        <v>254</v>
      </c>
      <c r="C35" s="308"/>
      <c r="D35" s="113">
        <v>3.1333004819537758</v>
      </c>
      <c r="E35" s="115">
        <v>5214</v>
      </c>
      <c r="F35" s="114">
        <v>5236</v>
      </c>
      <c r="G35" s="114">
        <v>5267</v>
      </c>
      <c r="H35" s="114">
        <v>5175</v>
      </c>
      <c r="I35" s="140">
        <v>5125</v>
      </c>
      <c r="J35" s="115">
        <v>89</v>
      </c>
      <c r="K35" s="116">
        <v>1.7365853658536585</v>
      </c>
    </row>
    <row r="36" spans="1:11" ht="14.1" customHeight="1" x14ac:dyDescent="0.2">
      <c r="A36" s="306">
        <v>41</v>
      </c>
      <c r="B36" s="307" t="s">
        <v>255</v>
      </c>
      <c r="C36" s="308"/>
      <c r="D36" s="113">
        <v>1.1393819934377367</v>
      </c>
      <c r="E36" s="115">
        <v>1896</v>
      </c>
      <c r="F36" s="114">
        <v>1903</v>
      </c>
      <c r="G36" s="114">
        <v>1905</v>
      </c>
      <c r="H36" s="114">
        <v>1903</v>
      </c>
      <c r="I36" s="140">
        <v>1904</v>
      </c>
      <c r="J36" s="115">
        <v>-8</v>
      </c>
      <c r="K36" s="116">
        <v>-0.42016806722689076</v>
      </c>
    </row>
    <row r="37" spans="1:11" ht="14.1" customHeight="1" x14ac:dyDescent="0.2">
      <c r="A37" s="306">
        <v>42</v>
      </c>
      <c r="B37" s="307" t="s">
        <v>256</v>
      </c>
      <c r="C37" s="308"/>
      <c r="D37" s="113">
        <v>0.14182180930976046</v>
      </c>
      <c r="E37" s="115">
        <v>236</v>
      </c>
      <c r="F37" s="114">
        <v>229</v>
      </c>
      <c r="G37" s="114">
        <v>227</v>
      </c>
      <c r="H37" s="114">
        <v>227</v>
      </c>
      <c r="I37" s="140">
        <v>225</v>
      </c>
      <c r="J37" s="115">
        <v>11</v>
      </c>
      <c r="K37" s="116">
        <v>4.8888888888888893</v>
      </c>
    </row>
    <row r="38" spans="1:11" ht="14.1" customHeight="1" x14ac:dyDescent="0.2">
      <c r="A38" s="306">
        <v>43</v>
      </c>
      <c r="B38" s="307" t="s">
        <v>257</v>
      </c>
      <c r="C38" s="308"/>
      <c r="D38" s="113">
        <v>0.71571938511832511</v>
      </c>
      <c r="E38" s="115">
        <v>1191</v>
      </c>
      <c r="F38" s="114">
        <v>1197</v>
      </c>
      <c r="G38" s="114">
        <v>1191</v>
      </c>
      <c r="H38" s="114">
        <v>1151</v>
      </c>
      <c r="I38" s="140">
        <v>1141</v>
      </c>
      <c r="J38" s="115">
        <v>50</v>
      </c>
      <c r="K38" s="116">
        <v>4.3821209465381248</v>
      </c>
    </row>
    <row r="39" spans="1:11" ht="14.1" customHeight="1" x14ac:dyDescent="0.2">
      <c r="A39" s="306">
        <v>51</v>
      </c>
      <c r="B39" s="307" t="s">
        <v>258</v>
      </c>
      <c r="C39" s="308"/>
      <c r="D39" s="113">
        <v>7.4847060803096044</v>
      </c>
      <c r="E39" s="115">
        <v>12455</v>
      </c>
      <c r="F39" s="114">
        <v>12669</v>
      </c>
      <c r="G39" s="114">
        <v>12642</v>
      </c>
      <c r="H39" s="114">
        <v>12532</v>
      </c>
      <c r="I39" s="140">
        <v>12536</v>
      </c>
      <c r="J39" s="115">
        <v>-81</v>
      </c>
      <c r="K39" s="116">
        <v>-0.64613911933631141</v>
      </c>
    </row>
    <row r="40" spans="1:11" ht="14.1" customHeight="1" x14ac:dyDescent="0.2">
      <c r="A40" s="306" t="s">
        <v>259</v>
      </c>
      <c r="B40" s="307" t="s">
        <v>260</v>
      </c>
      <c r="C40" s="308"/>
      <c r="D40" s="113">
        <v>6.2653990841676386</v>
      </c>
      <c r="E40" s="115">
        <v>10426</v>
      </c>
      <c r="F40" s="114">
        <v>10646</v>
      </c>
      <c r="G40" s="114">
        <v>10694</v>
      </c>
      <c r="H40" s="114">
        <v>10691</v>
      </c>
      <c r="I40" s="140">
        <v>10636</v>
      </c>
      <c r="J40" s="115">
        <v>-210</v>
      </c>
      <c r="K40" s="116">
        <v>-1.9744264761188417</v>
      </c>
    </row>
    <row r="41" spans="1:11" ht="14.1" customHeight="1" x14ac:dyDescent="0.2">
      <c r="A41" s="306"/>
      <c r="B41" s="307" t="s">
        <v>261</v>
      </c>
      <c r="C41" s="308"/>
      <c r="D41" s="113">
        <v>4.893453361056693</v>
      </c>
      <c r="E41" s="115">
        <v>8143</v>
      </c>
      <c r="F41" s="114">
        <v>8358</v>
      </c>
      <c r="G41" s="114">
        <v>8406</v>
      </c>
      <c r="H41" s="114">
        <v>8422</v>
      </c>
      <c r="I41" s="140">
        <v>8424</v>
      </c>
      <c r="J41" s="115">
        <v>-281</v>
      </c>
      <c r="K41" s="116">
        <v>-3.3357075023741691</v>
      </c>
    </row>
    <row r="42" spans="1:11" ht="14.1" customHeight="1" x14ac:dyDescent="0.2">
      <c r="A42" s="306">
        <v>52</v>
      </c>
      <c r="B42" s="307" t="s">
        <v>262</v>
      </c>
      <c r="C42" s="308"/>
      <c r="D42" s="113">
        <v>5.333341345864933</v>
      </c>
      <c r="E42" s="115">
        <v>8875</v>
      </c>
      <c r="F42" s="114">
        <v>9065</v>
      </c>
      <c r="G42" s="114">
        <v>9133</v>
      </c>
      <c r="H42" s="114">
        <v>8964</v>
      </c>
      <c r="I42" s="140">
        <v>8859</v>
      </c>
      <c r="J42" s="115">
        <v>16</v>
      </c>
      <c r="K42" s="116">
        <v>0.18060729201941528</v>
      </c>
    </row>
    <row r="43" spans="1:11" ht="14.1" customHeight="1" x14ac:dyDescent="0.2">
      <c r="A43" s="306" t="s">
        <v>263</v>
      </c>
      <c r="B43" s="307" t="s">
        <v>264</v>
      </c>
      <c r="C43" s="308"/>
      <c r="D43" s="113">
        <v>4.2155931877456343</v>
      </c>
      <c r="E43" s="115">
        <v>7015</v>
      </c>
      <c r="F43" s="114">
        <v>7157</v>
      </c>
      <c r="G43" s="114">
        <v>7174</v>
      </c>
      <c r="H43" s="114">
        <v>7045</v>
      </c>
      <c r="I43" s="140">
        <v>6979</v>
      </c>
      <c r="J43" s="115">
        <v>36</v>
      </c>
      <c r="K43" s="116">
        <v>0.51583321392749681</v>
      </c>
    </row>
    <row r="44" spans="1:11" ht="14.1" customHeight="1" x14ac:dyDescent="0.2">
      <c r="A44" s="306">
        <v>53</v>
      </c>
      <c r="B44" s="307" t="s">
        <v>265</v>
      </c>
      <c r="C44" s="308"/>
      <c r="D44" s="113">
        <v>0.78602934990324869</v>
      </c>
      <c r="E44" s="115">
        <v>1308</v>
      </c>
      <c r="F44" s="114">
        <v>1279</v>
      </c>
      <c r="G44" s="114">
        <v>1270</v>
      </c>
      <c r="H44" s="114">
        <v>1238</v>
      </c>
      <c r="I44" s="140">
        <v>1250</v>
      </c>
      <c r="J44" s="115">
        <v>58</v>
      </c>
      <c r="K44" s="116">
        <v>4.6399999999999997</v>
      </c>
    </row>
    <row r="45" spans="1:11" ht="14.1" customHeight="1" x14ac:dyDescent="0.2">
      <c r="A45" s="306" t="s">
        <v>266</v>
      </c>
      <c r="B45" s="307" t="s">
        <v>267</v>
      </c>
      <c r="C45" s="308"/>
      <c r="D45" s="113">
        <v>0.71692126485823826</v>
      </c>
      <c r="E45" s="115">
        <v>1193</v>
      </c>
      <c r="F45" s="114">
        <v>1165</v>
      </c>
      <c r="G45" s="114">
        <v>1157</v>
      </c>
      <c r="H45" s="114">
        <v>1126</v>
      </c>
      <c r="I45" s="140">
        <v>1141</v>
      </c>
      <c r="J45" s="115">
        <v>52</v>
      </c>
      <c r="K45" s="116">
        <v>4.5574057843996494</v>
      </c>
    </row>
    <row r="46" spans="1:11" ht="14.1" customHeight="1" x14ac:dyDescent="0.2">
      <c r="A46" s="306">
        <v>54</v>
      </c>
      <c r="B46" s="307" t="s">
        <v>268</v>
      </c>
      <c r="C46" s="308"/>
      <c r="D46" s="113">
        <v>2.6657692631275314</v>
      </c>
      <c r="E46" s="115">
        <v>4436</v>
      </c>
      <c r="F46" s="114">
        <v>4380</v>
      </c>
      <c r="G46" s="114">
        <v>4429</v>
      </c>
      <c r="H46" s="114">
        <v>4286</v>
      </c>
      <c r="I46" s="140">
        <v>4201</v>
      </c>
      <c r="J46" s="115">
        <v>235</v>
      </c>
      <c r="K46" s="116">
        <v>5.5939062128064743</v>
      </c>
    </row>
    <row r="47" spans="1:11" ht="14.1" customHeight="1" x14ac:dyDescent="0.2">
      <c r="A47" s="306">
        <v>61</v>
      </c>
      <c r="B47" s="307" t="s">
        <v>269</v>
      </c>
      <c r="C47" s="308"/>
      <c r="D47" s="113">
        <v>1.8442844608968427</v>
      </c>
      <c r="E47" s="115">
        <v>3069</v>
      </c>
      <c r="F47" s="114">
        <v>3077</v>
      </c>
      <c r="G47" s="114">
        <v>3107</v>
      </c>
      <c r="H47" s="114">
        <v>3014</v>
      </c>
      <c r="I47" s="140">
        <v>2985</v>
      </c>
      <c r="J47" s="115">
        <v>84</v>
      </c>
      <c r="K47" s="116">
        <v>2.8140703517587942</v>
      </c>
    </row>
    <row r="48" spans="1:11" ht="14.1" customHeight="1" x14ac:dyDescent="0.2">
      <c r="A48" s="306">
        <v>62</v>
      </c>
      <c r="B48" s="307" t="s">
        <v>270</v>
      </c>
      <c r="C48" s="308"/>
      <c r="D48" s="113">
        <v>7.6229222503996255</v>
      </c>
      <c r="E48" s="115">
        <v>12685</v>
      </c>
      <c r="F48" s="114">
        <v>12696</v>
      </c>
      <c r="G48" s="114">
        <v>12680</v>
      </c>
      <c r="H48" s="114">
        <v>12529</v>
      </c>
      <c r="I48" s="140">
        <v>12501</v>
      </c>
      <c r="J48" s="115">
        <v>184</v>
      </c>
      <c r="K48" s="116">
        <v>1.4718822494200463</v>
      </c>
    </row>
    <row r="49" spans="1:11" ht="14.1" customHeight="1" x14ac:dyDescent="0.2">
      <c r="A49" s="306">
        <v>63</v>
      </c>
      <c r="B49" s="307" t="s">
        <v>271</v>
      </c>
      <c r="C49" s="308"/>
      <c r="D49" s="113">
        <v>2.1681910508034568</v>
      </c>
      <c r="E49" s="115">
        <v>3608</v>
      </c>
      <c r="F49" s="114">
        <v>3740</v>
      </c>
      <c r="G49" s="114">
        <v>3894</v>
      </c>
      <c r="H49" s="114">
        <v>3886</v>
      </c>
      <c r="I49" s="140">
        <v>3664</v>
      </c>
      <c r="J49" s="115">
        <v>-56</v>
      </c>
      <c r="K49" s="116">
        <v>-1.5283842794759825</v>
      </c>
    </row>
    <row r="50" spans="1:11" ht="14.1" customHeight="1" x14ac:dyDescent="0.2">
      <c r="A50" s="306" t="s">
        <v>272</v>
      </c>
      <c r="B50" s="307" t="s">
        <v>273</v>
      </c>
      <c r="C50" s="308"/>
      <c r="D50" s="113">
        <v>0.39421655469153755</v>
      </c>
      <c r="E50" s="115">
        <v>656</v>
      </c>
      <c r="F50" s="114">
        <v>665</v>
      </c>
      <c r="G50" s="114">
        <v>690</v>
      </c>
      <c r="H50" s="114">
        <v>681</v>
      </c>
      <c r="I50" s="140">
        <v>664</v>
      </c>
      <c r="J50" s="115">
        <v>-8</v>
      </c>
      <c r="K50" s="116">
        <v>-1.2048192771084338</v>
      </c>
    </row>
    <row r="51" spans="1:11" ht="14.1" customHeight="1" x14ac:dyDescent="0.2">
      <c r="A51" s="306" t="s">
        <v>274</v>
      </c>
      <c r="B51" s="307" t="s">
        <v>275</v>
      </c>
      <c r="C51" s="308"/>
      <c r="D51" s="113">
        <v>1.5606408422773217</v>
      </c>
      <c r="E51" s="115">
        <v>2597</v>
      </c>
      <c r="F51" s="114">
        <v>2709</v>
      </c>
      <c r="G51" s="114">
        <v>2799</v>
      </c>
      <c r="H51" s="114">
        <v>2800</v>
      </c>
      <c r="I51" s="140">
        <v>2608</v>
      </c>
      <c r="J51" s="115">
        <v>-11</v>
      </c>
      <c r="K51" s="116">
        <v>-0.42177914110429449</v>
      </c>
    </row>
    <row r="52" spans="1:11" ht="14.1" customHeight="1" x14ac:dyDescent="0.2">
      <c r="A52" s="306">
        <v>71</v>
      </c>
      <c r="B52" s="307" t="s">
        <v>276</v>
      </c>
      <c r="C52" s="308"/>
      <c r="D52" s="113">
        <v>10.203958991863274</v>
      </c>
      <c r="E52" s="115">
        <v>16980</v>
      </c>
      <c r="F52" s="114">
        <v>16963</v>
      </c>
      <c r="G52" s="114">
        <v>16989</v>
      </c>
      <c r="H52" s="114">
        <v>16725</v>
      </c>
      <c r="I52" s="140">
        <v>16630</v>
      </c>
      <c r="J52" s="115">
        <v>350</v>
      </c>
      <c r="K52" s="116">
        <v>2.1046301864101022</v>
      </c>
    </row>
    <row r="53" spans="1:11" ht="14.1" customHeight="1" x14ac:dyDescent="0.2">
      <c r="A53" s="306" t="s">
        <v>277</v>
      </c>
      <c r="B53" s="307" t="s">
        <v>278</v>
      </c>
      <c r="C53" s="308"/>
      <c r="D53" s="113">
        <v>4.0857901758350064</v>
      </c>
      <c r="E53" s="115">
        <v>6799</v>
      </c>
      <c r="F53" s="114">
        <v>6784</v>
      </c>
      <c r="G53" s="114">
        <v>6757</v>
      </c>
      <c r="H53" s="114">
        <v>6622</v>
      </c>
      <c r="I53" s="140">
        <v>6567</v>
      </c>
      <c r="J53" s="115">
        <v>232</v>
      </c>
      <c r="K53" s="116">
        <v>3.5328155931171006</v>
      </c>
    </row>
    <row r="54" spans="1:11" ht="14.1" customHeight="1" x14ac:dyDescent="0.2">
      <c r="A54" s="306" t="s">
        <v>279</v>
      </c>
      <c r="B54" s="307" t="s">
        <v>280</v>
      </c>
      <c r="C54" s="308"/>
      <c r="D54" s="113">
        <v>4.9343172722137423</v>
      </c>
      <c r="E54" s="115">
        <v>8211</v>
      </c>
      <c r="F54" s="114">
        <v>8211</v>
      </c>
      <c r="G54" s="114">
        <v>8275</v>
      </c>
      <c r="H54" s="114">
        <v>8201</v>
      </c>
      <c r="I54" s="140">
        <v>8180</v>
      </c>
      <c r="J54" s="115">
        <v>31</v>
      </c>
      <c r="K54" s="116">
        <v>0.37897310513447435</v>
      </c>
    </row>
    <row r="55" spans="1:11" ht="14.1" customHeight="1" x14ac:dyDescent="0.2">
      <c r="A55" s="306">
        <v>72</v>
      </c>
      <c r="B55" s="307" t="s">
        <v>281</v>
      </c>
      <c r="C55" s="308"/>
      <c r="D55" s="113">
        <v>2.4590459478624567</v>
      </c>
      <c r="E55" s="115">
        <v>4092</v>
      </c>
      <c r="F55" s="114">
        <v>4087</v>
      </c>
      <c r="G55" s="114">
        <v>4118</v>
      </c>
      <c r="H55" s="114">
        <v>4059</v>
      </c>
      <c r="I55" s="140">
        <v>4084</v>
      </c>
      <c r="J55" s="115">
        <v>8</v>
      </c>
      <c r="K55" s="116">
        <v>0.19588638589618021</v>
      </c>
    </row>
    <row r="56" spans="1:11" ht="14.1" customHeight="1" x14ac:dyDescent="0.2">
      <c r="A56" s="306" t="s">
        <v>282</v>
      </c>
      <c r="B56" s="307" t="s">
        <v>283</v>
      </c>
      <c r="C56" s="308"/>
      <c r="D56" s="113">
        <v>0.80105284665216403</v>
      </c>
      <c r="E56" s="115">
        <v>1333</v>
      </c>
      <c r="F56" s="114">
        <v>1343</v>
      </c>
      <c r="G56" s="114">
        <v>1353</v>
      </c>
      <c r="H56" s="114">
        <v>1329</v>
      </c>
      <c r="I56" s="140">
        <v>1350</v>
      </c>
      <c r="J56" s="115">
        <v>-17</v>
      </c>
      <c r="K56" s="116">
        <v>-1.2592592592592593</v>
      </c>
    </row>
    <row r="57" spans="1:11" ht="14.1" customHeight="1" x14ac:dyDescent="0.2">
      <c r="A57" s="306" t="s">
        <v>284</v>
      </c>
      <c r="B57" s="307" t="s">
        <v>285</v>
      </c>
      <c r="C57" s="308"/>
      <c r="D57" s="113">
        <v>1.2908188406668029</v>
      </c>
      <c r="E57" s="115">
        <v>2148</v>
      </c>
      <c r="F57" s="114">
        <v>2133</v>
      </c>
      <c r="G57" s="114">
        <v>2139</v>
      </c>
      <c r="H57" s="114">
        <v>2139</v>
      </c>
      <c r="I57" s="140">
        <v>2142</v>
      </c>
      <c r="J57" s="115">
        <v>6</v>
      </c>
      <c r="K57" s="116">
        <v>0.28011204481792717</v>
      </c>
    </row>
    <row r="58" spans="1:11" ht="14.1" customHeight="1" x14ac:dyDescent="0.2">
      <c r="A58" s="306">
        <v>73</v>
      </c>
      <c r="B58" s="307" t="s">
        <v>286</v>
      </c>
      <c r="C58" s="308"/>
      <c r="D58" s="113">
        <v>2.8129995312669016</v>
      </c>
      <c r="E58" s="115">
        <v>4681</v>
      </c>
      <c r="F58" s="114">
        <v>4700</v>
      </c>
      <c r="G58" s="114">
        <v>4698</v>
      </c>
      <c r="H58" s="114">
        <v>4650</v>
      </c>
      <c r="I58" s="140">
        <v>4647</v>
      </c>
      <c r="J58" s="115">
        <v>34</v>
      </c>
      <c r="K58" s="116">
        <v>0.73165483107381102</v>
      </c>
    </row>
    <row r="59" spans="1:11" ht="14.1" customHeight="1" x14ac:dyDescent="0.2">
      <c r="A59" s="306" t="s">
        <v>287</v>
      </c>
      <c r="B59" s="307" t="s">
        <v>288</v>
      </c>
      <c r="C59" s="308"/>
      <c r="D59" s="113">
        <v>2.4151773373556242</v>
      </c>
      <c r="E59" s="115">
        <v>4019</v>
      </c>
      <c r="F59" s="114">
        <v>4035</v>
      </c>
      <c r="G59" s="114">
        <v>4028</v>
      </c>
      <c r="H59" s="114">
        <v>3962</v>
      </c>
      <c r="I59" s="140">
        <v>3965</v>
      </c>
      <c r="J59" s="115">
        <v>54</v>
      </c>
      <c r="K59" s="116">
        <v>1.3619167717528373</v>
      </c>
    </row>
    <row r="60" spans="1:11" ht="14.1" customHeight="1" x14ac:dyDescent="0.2">
      <c r="A60" s="306">
        <v>81</v>
      </c>
      <c r="B60" s="307" t="s">
        <v>289</v>
      </c>
      <c r="C60" s="308"/>
      <c r="D60" s="113">
        <v>8.5255339350744563</v>
      </c>
      <c r="E60" s="115">
        <v>14187</v>
      </c>
      <c r="F60" s="114">
        <v>14256</v>
      </c>
      <c r="G60" s="114">
        <v>14012</v>
      </c>
      <c r="H60" s="114">
        <v>13921</v>
      </c>
      <c r="I60" s="140">
        <v>13884</v>
      </c>
      <c r="J60" s="115">
        <v>303</v>
      </c>
      <c r="K60" s="116">
        <v>2.1823681936041486</v>
      </c>
    </row>
    <row r="61" spans="1:11" ht="14.1" customHeight="1" x14ac:dyDescent="0.2">
      <c r="A61" s="306" t="s">
        <v>290</v>
      </c>
      <c r="B61" s="307" t="s">
        <v>291</v>
      </c>
      <c r="C61" s="308"/>
      <c r="D61" s="113">
        <v>1.7835895340312249</v>
      </c>
      <c r="E61" s="115">
        <v>2968</v>
      </c>
      <c r="F61" s="114">
        <v>2930</v>
      </c>
      <c r="G61" s="114">
        <v>2953</v>
      </c>
      <c r="H61" s="114">
        <v>2893</v>
      </c>
      <c r="I61" s="140">
        <v>2929</v>
      </c>
      <c r="J61" s="115">
        <v>39</v>
      </c>
      <c r="K61" s="116">
        <v>1.3315124615909868</v>
      </c>
    </row>
    <row r="62" spans="1:11" ht="14.1" customHeight="1" x14ac:dyDescent="0.2">
      <c r="A62" s="306" t="s">
        <v>292</v>
      </c>
      <c r="B62" s="307" t="s">
        <v>293</v>
      </c>
      <c r="C62" s="308"/>
      <c r="D62" s="113">
        <v>4.0491328437676524</v>
      </c>
      <c r="E62" s="115">
        <v>6738</v>
      </c>
      <c r="F62" s="114">
        <v>6779</v>
      </c>
      <c r="G62" s="114">
        <v>6610</v>
      </c>
      <c r="H62" s="114">
        <v>6584</v>
      </c>
      <c r="I62" s="140">
        <v>6550</v>
      </c>
      <c r="J62" s="115">
        <v>188</v>
      </c>
      <c r="K62" s="116">
        <v>2.8702290076335877</v>
      </c>
    </row>
    <row r="63" spans="1:11" ht="14.1" customHeight="1" x14ac:dyDescent="0.2">
      <c r="A63" s="306"/>
      <c r="B63" s="307" t="s">
        <v>294</v>
      </c>
      <c r="C63" s="308"/>
      <c r="D63" s="113">
        <v>3.415141280963427</v>
      </c>
      <c r="E63" s="115">
        <v>5683</v>
      </c>
      <c r="F63" s="114">
        <v>5724</v>
      </c>
      <c r="G63" s="114">
        <v>5580</v>
      </c>
      <c r="H63" s="114">
        <v>5587</v>
      </c>
      <c r="I63" s="140">
        <v>5566</v>
      </c>
      <c r="J63" s="115">
        <v>117</v>
      </c>
      <c r="K63" s="116">
        <v>2.1020481494789793</v>
      </c>
    </row>
    <row r="64" spans="1:11" ht="14.1" customHeight="1" x14ac:dyDescent="0.2">
      <c r="A64" s="306" t="s">
        <v>295</v>
      </c>
      <c r="B64" s="307" t="s">
        <v>296</v>
      </c>
      <c r="C64" s="308"/>
      <c r="D64" s="113">
        <v>0.8689590519572612</v>
      </c>
      <c r="E64" s="115">
        <v>1446</v>
      </c>
      <c r="F64" s="114">
        <v>1449</v>
      </c>
      <c r="G64" s="114">
        <v>1425</v>
      </c>
      <c r="H64" s="114">
        <v>1438</v>
      </c>
      <c r="I64" s="140">
        <v>1405</v>
      </c>
      <c r="J64" s="115">
        <v>41</v>
      </c>
      <c r="K64" s="116">
        <v>2.9181494661921707</v>
      </c>
    </row>
    <row r="65" spans="1:11" ht="14.1" customHeight="1" x14ac:dyDescent="0.2">
      <c r="A65" s="306" t="s">
        <v>297</v>
      </c>
      <c r="B65" s="307" t="s">
        <v>298</v>
      </c>
      <c r="C65" s="308"/>
      <c r="D65" s="113">
        <v>0.92965397882287903</v>
      </c>
      <c r="E65" s="115">
        <v>1547</v>
      </c>
      <c r="F65" s="114">
        <v>1556</v>
      </c>
      <c r="G65" s="114">
        <v>1497</v>
      </c>
      <c r="H65" s="114">
        <v>1492</v>
      </c>
      <c r="I65" s="140">
        <v>1503</v>
      </c>
      <c r="J65" s="115">
        <v>44</v>
      </c>
      <c r="K65" s="116">
        <v>2.9274783765801731</v>
      </c>
    </row>
    <row r="66" spans="1:11" ht="14.1" customHeight="1" x14ac:dyDescent="0.2">
      <c r="A66" s="306">
        <v>82</v>
      </c>
      <c r="B66" s="307" t="s">
        <v>299</v>
      </c>
      <c r="C66" s="308"/>
      <c r="D66" s="113">
        <v>3.7402497506099541</v>
      </c>
      <c r="E66" s="115">
        <v>6224</v>
      </c>
      <c r="F66" s="114">
        <v>7361</v>
      </c>
      <c r="G66" s="114">
        <v>6438</v>
      </c>
      <c r="H66" s="114">
        <v>6399</v>
      </c>
      <c r="I66" s="140">
        <v>6413</v>
      </c>
      <c r="J66" s="115">
        <v>-189</v>
      </c>
      <c r="K66" s="116">
        <v>-2.947138624668642</v>
      </c>
    </row>
    <row r="67" spans="1:11" ht="14.1" customHeight="1" x14ac:dyDescent="0.2">
      <c r="A67" s="306" t="s">
        <v>300</v>
      </c>
      <c r="B67" s="307" t="s">
        <v>301</v>
      </c>
      <c r="C67" s="308"/>
      <c r="D67" s="113">
        <v>2.5347643714769901</v>
      </c>
      <c r="E67" s="115">
        <v>4218</v>
      </c>
      <c r="F67" s="114">
        <v>5333</v>
      </c>
      <c r="G67" s="114">
        <v>4413</v>
      </c>
      <c r="H67" s="114">
        <v>4403</v>
      </c>
      <c r="I67" s="140">
        <v>4403</v>
      </c>
      <c r="J67" s="115">
        <v>-185</v>
      </c>
      <c r="K67" s="116">
        <v>-4.2016806722689077</v>
      </c>
    </row>
    <row r="68" spans="1:11" ht="14.1" customHeight="1" x14ac:dyDescent="0.2">
      <c r="A68" s="306" t="s">
        <v>302</v>
      </c>
      <c r="B68" s="307" t="s">
        <v>303</v>
      </c>
      <c r="C68" s="308"/>
      <c r="D68" s="113">
        <v>0.67786017331105852</v>
      </c>
      <c r="E68" s="115">
        <v>1128</v>
      </c>
      <c r="F68" s="114">
        <v>1145</v>
      </c>
      <c r="G68" s="114">
        <v>1136</v>
      </c>
      <c r="H68" s="114">
        <v>1130</v>
      </c>
      <c r="I68" s="140">
        <v>1151</v>
      </c>
      <c r="J68" s="115">
        <v>-23</v>
      </c>
      <c r="K68" s="116">
        <v>-1.9982623805386621</v>
      </c>
    </row>
    <row r="69" spans="1:11" ht="14.1" customHeight="1" x14ac:dyDescent="0.2">
      <c r="A69" s="306">
        <v>83</v>
      </c>
      <c r="B69" s="307" t="s">
        <v>304</v>
      </c>
      <c r="C69" s="308"/>
      <c r="D69" s="113">
        <v>7.3524993089191497</v>
      </c>
      <c r="E69" s="115">
        <v>12235</v>
      </c>
      <c r="F69" s="114">
        <v>12444</v>
      </c>
      <c r="G69" s="114">
        <v>12135</v>
      </c>
      <c r="H69" s="114">
        <v>11690</v>
      </c>
      <c r="I69" s="140">
        <v>11609</v>
      </c>
      <c r="J69" s="115">
        <v>626</v>
      </c>
      <c r="K69" s="116">
        <v>5.3923679903523132</v>
      </c>
    </row>
    <row r="70" spans="1:11" ht="14.1" customHeight="1" x14ac:dyDescent="0.2">
      <c r="A70" s="306" t="s">
        <v>305</v>
      </c>
      <c r="B70" s="307" t="s">
        <v>306</v>
      </c>
      <c r="C70" s="308"/>
      <c r="D70" s="113">
        <v>6.6920663918368328</v>
      </c>
      <c r="E70" s="115">
        <v>11136</v>
      </c>
      <c r="F70" s="114">
        <v>11276</v>
      </c>
      <c r="G70" s="114">
        <v>11038</v>
      </c>
      <c r="H70" s="114">
        <v>10603</v>
      </c>
      <c r="I70" s="140">
        <v>10557</v>
      </c>
      <c r="J70" s="115">
        <v>579</v>
      </c>
      <c r="K70" s="116">
        <v>5.4845126456379649</v>
      </c>
    </row>
    <row r="71" spans="1:11" ht="14.1" customHeight="1" x14ac:dyDescent="0.2">
      <c r="A71" s="306"/>
      <c r="B71" s="307" t="s">
        <v>307</v>
      </c>
      <c r="C71" s="308"/>
      <c r="D71" s="113">
        <v>4.1494898020504065</v>
      </c>
      <c r="E71" s="115">
        <v>6905</v>
      </c>
      <c r="F71" s="114">
        <v>6956</v>
      </c>
      <c r="G71" s="114">
        <v>6855</v>
      </c>
      <c r="H71" s="114">
        <v>6559</v>
      </c>
      <c r="I71" s="140">
        <v>6513</v>
      </c>
      <c r="J71" s="115">
        <v>392</v>
      </c>
      <c r="K71" s="116">
        <v>6.0187317672347609</v>
      </c>
    </row>
    <row r="72" spans="1:11" ht="14.1" customHeight="1" x14ac:dyDescent="0.2">
      <c r="A72" s="306">
        <v>84</v>
      </c>
      <c r="B72" s="307" t="s">
        <v>308</v>
      </c>
      <c r="C72" s="308"/>
      <c r="D72" s="113">
        <v>1.8593079576457581</v>
      </c>
      <c r="E72" s="115">
        <v>3094</v>
      </c>
      <c r="F72" s="114">
        <v>3068</v>
      </c>
      <c r="G72" s="114">
        <v>3058</v>
      </c>
      <c r="H72" s="114">
        <v>2946</v>
      </c>
      <c r="I72" s="140">
        <v>3017</v>
      </c>
      <c r="J72" s="115">
        <v>77</v>
      </c>
      <c r="K72" s="116">
        <v>2.5522041763341066</v>
      </c>
    </row>
    <row r="73" spans="1:11" ht="14.1" customHeight="1" x14ac:dyDescent="0.2">
      <c r="A73" s="306" t="s">
        <v>309</v>
      </c>
      <c r="B73" s="307" t="s">
        <v>310</v>
      </c>
      <c r="C73" s="308"/>
      <c r="D73" s="113">
        <v>1.1069312404600795</v>
      </c>
      <c r="E73" s="115">
        <v>1842</v>
      </c>
      <c r="F73" s="114">
        <v>1826</v>
      </c>
      <c r="G73" s="114">
        <v>1818</v>
      </c>
      <c r="H73" s="114">
        <v>1698</v>
      </c>
      <c r="I73" s="140">
        <v>1766</v>
      </c>
      <c r="J73" s="115">
        <v>76</v>
      </c>
      <c r="K73" s="116">
        <v>4.3035107587768966</v>
      </c>
    </row>
    <row r="74" spans="1:11" ht="14.1" customHeight="1" x14ac:dyDescent="0.2">
      <c r="A74" s="306" t="s">
        <v>311</v>
      </c>
      <c r="B74" s="307" t="s">
        <v>312</v>
      </c>
      <c r="C74" s="308"/>
      <c r="D74" s="113">
        <v>0.21333365383459732</v>
      </c>
      <c r="E74" s="115">
        <v>355</v>
      </c>
      <c r="F74" s="114">
        <v>356</v>
      </c>
      <c r="G74" s="114">
        <v>363</v>
      </c>
      <c r="H74" s="114">
        <v>366</v>
      </c>
      <c r="I74" s="140">
        <v>378</v>
      </c>
      <c r="J74" s="115">
        <v>-23</v>
      </c>
      <c r="K74" s="116">
        <v>-6.0846560846560847</v>
      </c>
    </row>
    <row r="75" spans="1:11" ht="14.1" customHeight="1" x14ac:dyDescent="0.2">
      <c r="A75" s="306" t="s">
        <v>313</v>
      </c>
      <c r="B75" s="307" t="s">
        <v>314</v>
      </c>
      <c r="C75" s="308"/>
      <c r="D75" s="113">
        <v>0.14182180930976046</v>
      </c>
      <c r="E75" s="115">
        <v>236</v>
      </c>
      <c r="F75" s="114">
        <v>238</v>
      </c>
      <c r="G75" s="114">
        <v>225</v>
      </c>
      <c r="H75" s="114">
        <v>228</v>
      </c>
      <c r="I75" s="140">
        <v>223</v>
      </c>
      <c r="J75" s="115">
        <v>13</v>
      </c>
      <c r="K75" s="116">
        <v>5.8295964125560538</v>
      </c>
    </row>
    <row r="76" spans="1:11" ht="14.1" customHeight="1" x14ac:dyDescent="0.2">
      <c r="A76" s="306">
        <v>91</v>
      </c>
      <c r="B76" s="307" t="s">
        <v>315</v>
      </c>
      <c r="C76" s="308"/>
      <c r="D76" s="113">
        <v>0.1340095910003245</v>
      </c>
      <c r="E76" s="115">
        <v>223</v>
      </c>
      <c r="F76" s="114">
        <v>222</v>
      </c>
      <c r="G76" s="114">
        <v>217</v>
      </c>
      <c r="H76" s="114">
        <v>203</v>
      </c>
      <c r="I76" s="140">
        <v>203</v>
      </c>
      <c r="J76" s="115">
        <v>20</v>
      </c>
      <c r="K76" s="116">
        <v>9.8522167487684733</v>
      </c>
    </row>
    <row r="77" spans="1:11" ht="14.1" customHeight="1" x14ac:dyDescent="0.2">
      <c r="A77" s="306">
        <v>92</v>
      </c>
      <c r="B77" s="307" t="s">
        <v>316</v>
      </c>
      <c r="C77" s="308"/>
      <c r="D77" s="113">
        <v>0.42185978870954172</v>
      </c>
      <c r="E77" s="115">
        <v>702</v>
      </c>
      <c r="F77" s="114">
        <v>711</v>
      </c>
      <c r="G77" s="114">
        <v>715</v>
      </c>
      <c r="H77" s="114">
        <v>711</v>
      </c>
      <c r="I77" s="140">
        <v>735</v>
      </c>
      <c r="J77" s="115">
        <v>-33</v>
      </c>
      <c r="K77" s="116">
        <v>-4.4897959183673466</v>
      </c>
    </row>
    <row r="78" spans="1:11" ht="14.1" customHeight="1" x14ac:dyDescent="0.2">
      <c r="A78" s="306">
        <v>93</v>
      </c>
      <c r="B78" s="307" t="s">
        <v>317</v>
      </c>
      <c r="C78" s="308"/>
      <c r="D78" s="113">
        <v>8.0525942574186021E-2</v>
      </c>
      <c r="E78" s="115">
        <v>134</v>
      </c>
      <c r="F78" s="114">
        <v>141</v>
      </c>
      <c r="G78" s="114">
        <v>141</v>
      </c>
      <c r="H78" s="114">
        <v>136</v>
      </c>
      <c r="I78" s="140">
        <v>145</v>
      </c>
      <c r="J78" s="115">
        <v>-11</v>
      </c>
      <c r="K78" s="116">
        <v>-7.5862068965517242</v>
      </c>
    </row>
    <row r="79" spans="1:11" ht="14.1" customHeight="1" x14ac:dyDescent="0.2">
      <c r="A79" s="306">
        <v>94</v>
      </c>
      <c r="B79" s="307" t="s">
        <v>318</v>
      </c>
      <c r="C79" s="308"/>
      <c r="D79" s="113">
        <v>9.7953198802927785E-2</v>
      </c>
      <c r="E79" s="115">
        <v>163</v>
      </c>
      <c r="F79" s="114">
        <v>183</v>
      </c>
      <c r="G79" s="114">
        <v>176</v>
      </c>
      <c r="H79" s="114">
        <v>180</v>
      </c>
      <c r="I79" s="140">
        <v>175</v>
      </c>
      <c r="J79" s="115">
        <v>-12</v>
      </c>
      <c r="K79" s="116">
        <v>-6.8571428571428568</v>
      </c>
    </row>
    <row r="80" spans="1:11" ht="14.1" customHeight="1" x14ac:dyDescent="0.2">
      <c r="A80" s="306" t="s">
        <v>319</v>
      </c>
      <c r="B80" s="307" t="s">
        <v>320</v>
      </c>
      <c r="C80" s="308"/>
      <c r="D80" s="113">
        <v>3.605639219739673E-3</v>
      </c>
      <c r="E80" s="115">
        <v>6</v>
      </c>
      <c r="F80" s="114">
        <v>5</v>
      </c>
      <c r="G80" s="114">
        <v>6</v>
      </c>
      <c r="H80" s="114">
        <v>6</v>
      </c>
      <c r="I80" s="140">
        <v>7</v>
      </c>
      <c r="J80" s="115">
        <v>-1</v>
      </c>
      <c r="K80" s="116">
        <v>-14.285714285714286</v>
      </c>
    </row>
    <row r="81" spans="1:11" ht="14.1" customHeight="1" x14ac:dyDescent="0.2">
      <c r="A81" s="310" t="s">
        <v>321</v>
      </c>
      <c r="B81" s="311" t="s">
        <v>224</v>
      </c>
      <c r="C81" s="312"/>
      <c r="D81" s="125">
        <v>0.93386055791257527</v>
      </c>
      <c r="E81" s="143">
        <v>1554</v>
      </c>
      <c r="F81" s="144">
        <v>1566</v>
      </c>
      <c r="G81" s="144">
        <v>1567</v>
      </c>
      <c r="H81" s="144">
        <v>1510</v>
      </c>
      <c r="I81" s="145">
        <v>1546</v>
      </c>
      <c r="J81" s="143">
        <v>8</v>
      </c>
      <c r="K81" s="146">
        <v>0.51746442432082795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24530</v>
      </c>
      <c r="E12" s="114">
        <v>25458</v>
      </c>
      <c r="F12" s="114">
        <v>25603</v>
      </c>
      <c r="G12" s="114">
        <v>25836</v>
      </c>
      <c r="H12" s="140">
        <v>25361</v>
      </c>
      <c r="I12" s="115">
        <v>-831</v>
      </c>
      <c r="J12" s="116">
        <v>-3.2766846733172983</v>
      </c>
      <c r="K12"/>
      <c r="L12"/>
      <c r="M12"/>
      <c r="N12"/>
      <c r="O12"/>
      <c r="P12"/>
    </row>
    <row r="13" spans="1:16" s="110" customFormat="1" ht="14.45" customHeight="1" x14ac:dyDescent="0.2">
      <c r="A13" s="120" t="s">
        <v>105</v>
      </c>
      <c r="B13" s="119" t="s">
        <v>106</v>
      </c>
      <c r="C13" s="113">
        <v>46.306563391765188</v>
      </c>
      <c r="D13" s="115">
        <v>11359</v>
      </c>
      <c r="E13" s="114">
        <v>11687</v>
      </c>
      <c r="F13" s="114">
        <v>11772</v>
      </c>
      <c r="G13" s="114">
        <v>11882</v>
      </c>
      <c r="H13" s="140">
        <v>11682</v>
      </c>
      <c r="I13" s="115">
        <v>-323</v>
      </c>
      <c r="J13" s="116">
        <v>-2.7649375107002228</v>
      </c>
      <c r="K13"/>
      <c r="L13"/>
      <c r="M13"/>
      <c r="N13"/>
      <c r="O13"/>
      <c r="P13"/>
    </row>
    <row r="14" spans="1:16" s="110" customFormat="1" ht="14.45" customHeight="1" x14ac:dyDescent="0.2">
      <c r="A14" s="120"/>
      <c r="B14" s="119" t="s">
        <v>107</v>
      </c>
      <c r="C14" s="113">
        <v>53.693436608234812</v>
      </c>
      <c r="D14" s="115">
        <v>13171</v>
      </c>
      <c r="E14" s="114">
        <v>13771</v>
      </c>
      <c r="F14" s="114">
        <v>13831</v>
      </c>
      <c r="G14" s="114">
        <v>13954</v>
      </c>
      <c r="H14" s="140">
        <v>13679</v>
      </c>
      <c r="I14" s="115">
        <v>-508</v>
      </c>
      <c r="J14" s="116">
        <v>-3.7137217632867898</v>
      </c>
      <c r="K14"/>
      <c r="L14"/>
      <c r="M14"/>
      <c r="N14"/>
      <c r="O14"/>
      <c r="P14"/>
    </row>
    <row r="15" spans="1:16" s="110" customFormat="1" ht="14.45" customHeight="1" x14ac:dyDescent="0.2">
      <c r="A15" s="118" t="s">
        <v>105</v>
      </c>
      <c r="B15" s="121" t="s">
        <v>108</v>
      </c>
      <c r="C15" s="113">
        <v>13.762739502649817</v>
      </c>
      <c r="D15" s="115">
        <v>3376</v>
      </c>
      <c r="E15" s="114">
        <v>3552</v>
      </c>
      <c r="F15" s="114">
        <v>3580</v>
      </c>
      <c r="G15" s="114">
        <v>3810</v>
      </c>
      <c r="H15" s="140">
        <v>3393</v>
      </c>
      <c r="I15" s="115">
        <v>-17</v>
      </c>
      <c r="J15" s="116">
        <v>-0.50103153551429414</v>
      </c>
      <c r="K15"/>
      <c r="L15"/>
      <c r="M15"/>
      <c r="N15"/>
      <c r="O15"/>
      <c r="P15"/>
    </row>
    <row r="16" spans="1:16" s="110" customFormat="1" ht="14.45" customHeight="1" x14ac:dyDescent="0.2">
      <c r="A16" s="118"/>
      <c r="B16" s="121" t="s">
        <v>109</v>
      </c>
      <c r="C16" s="113">
        <v>40.024459845087648</v>
      </c>
      <c r="D16" s="115">
        <v>9818</v>
      </c>
      <c r="E16" s="114">
        <v>10283</v>
      </c>
      <c r="F16" s="114">
        <v>10384</v>
      </c>
      <c r="G16" s="114">
        <v>10430</v>
      </c>
      <c r="H16" s="140">
        <v>10475</v>
      </c>
      <c r="I16" s="115">
        <v>-657</v>
      </c>
      <c r="J16" s="116">
        <v>-6.2720763723150359</v>
      </c>
      <c r="K16"/>
      <c r="L16"/>
      <c r="M16"/>
      <c r="N16"/>
      <c r="O16"/>
      <c r="P16"/>
    </row>
    <row r="17" spans="1:16" s="110" customFormat="1" ht="14.45" customHeight="1" x14ac:dyDescent="0.2">
      <c r="A17" s="118"/>
      <c r="B17" s="121" t="s">
        <v>110</v>
      </c>
      <c r="C17" s="113">
        <v>23.090093762739503</v>
      </c>
      <c r="D17" s="115">
        <v>5664</v>
      </c>
      <c r="E17" s="114">
        <v>5812</v>
      </c>
      <c r="F17" s="114">
        <v>5853</v>
      </c>
      <c r="G17" s="114">
        <v>5947</v>
      </c>
      <c r="H17" s="140">
        <v>6040</v>
      </c>
      <c r="I17" s="115">
        <v>-376</v>
      </c>
      <c r="J17" s="116">
        <v>-6.2251655629139071</v>
      </c>
      <c r="K17"/>
      <c r="L17"/>
      <c r="M17"/>
      <c r="N17"/>
      <c r="O17"/>
      <c r="P17"/>
    </row>
    <row r="18" spans="1:16" s="110" customFormat="1" ht="14.45" customHeight="1" x14ac:dyDescent="0.2">
      <c r="A18" s="120"/>
      <c r="B18" s="121" t="s">
        <v>111</v>
      </c>
      <c r="C18" s="113">
        <v>23.122706889523034</v>
      </c>
      <c r="D18" s="115">
        <v>5672</v>
      </c>
      <c r="E18" s="114">
        <v>5811</v>
      </c>
      <c r="F18" s="114">
        <v>5786</v>
      </c>
      <c r="G18" s="114">
        <v>5649</v>
      </c>
      <c r="H18" s="140">
        <v>5453</v>
      </c>
      <c r="I18" s="115">
        <v>219</v>
      </c>
      <c r="J18" s="116">
        <v>4.01613790573996</v>
      </c>
      <c r="K18"/>
      <c r="L18"/>
      <c r="M18"/>
      <c r="N18"/>
      <c r="O18"/>
      <c r="P18"/>
    </row>
    <row r="19" spans="1:16" s="110" customFormat="1" ht="14.45" customHeight="1" x14ac:dyDescent="0.2">
      <c r="A19" s="120"/>
      <c r="B19" s="121" t="s">
        <v>112</v>
      </c>
      <c r="C19" s="113">
        <v>2.8536485935589075</v>
      </c>
      <c r="D19" s="115">
        <v>700</v>
      </c>
      <c r="E19" s="114">
        <v>724</v>
      </c>
      <c r="F19" s="114">
        <v>752</v>
      </c>
      <c r="G19" s="114">
        <v>607</v>
      </c>
      <c r="H19" s="140">
        <v>574</v>
      </c>
      <c r="I19" s="115">
        <v>126</v>
      </c>
      <c r="J19" s="116">
        <v>21.951219512195124</v>
      </c>
      <c r="K19"/>
      <c r="L19"/>
      <c r="M19"/>
      <c r="N19"/>
      <c r="O19"/>
      <c r="P19"/>
    </row>
    <row r="20" spans="1:16" s="110" customFormat="1" ht="14.45" customHeight="1" x14ac:dyDescent="0.2">
      <c r="A20" s="120" t="s">
        <v>113</v>
      </c>
      <c r="B20" s="119" t="s">
        <v>116</v>
      </c>
      <c r="C20" s="113">
        <v>95.523848348960456</v>
      </c>
      <c r="D20" s="115">
        <v>23432</v>
      </c>
      <c r="E20" s="114">
        <v>24272</v>
      </c>
      <c r="F20" s="114">
        <v>24418</v>
      </c>
      <c r="G20" s="114">
        <v>24622</v>
      </c>
      <c r="H20" s="140">
        <v>24194</v>
      </c>
      <c r="I20" s="115">
        <v>-762</v>
      </c>
      <c r="J20" s="116">
        <v>-3.149541208564107</v>
      </c>
      <c r="K20"/>
      <c r="L20"/>
      <c r="M20"/>
      <c r="N20"/>
      <c r="O20"/>
      <c r="P20"/>
    </row>
    <row r="21" spans="1:16" s="110" customFormat="1" ht="14.45" customHeight="1" x14ac:dyDescent="0.2">
      <c r="A21" s="123"/>
      <c r="B21" s="124" t="s">
        <v>117</v>
      </c>
      <c r="C21" s="125">
        <v>4.2682429677945377</v>
      </c>
      <c r="D21" s="143">
        <v>1047</v>
      </c>
      <c r="E21" s="144">
        <v>1132</v>
      </c>
      <c r="F21" s="144">
        <v>1127</v>
      </c>
      <c r="G21" s="144">
        <v>1152</v>
      </c>
      <c r="H21" s="145">
        <v>1108</v>
      </c>
      <c r="I21" s="143">
        <v>-61</v>
      </c>
      <c r="J21" s="146">
        <v>-5.5054151624548737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325738</v>
      </c>
      <c r="E23" s="114">
        <v>343276</v>
      </c>
      <c r="F23" s="114">
        <v>342860</v>
      </c>
      <c r="G23" s="114">
        <v>346165</v>
      </c>
      <c r="H23" s="140">
        <v>340083</v>
      </c>
      <c r="I23" s="115">
        <v>-14345</v>
      </c>
      <c r="J23" s="116">
        <v>-4.2180879373564686</v>
      </c>
      <c r="K23"/>
      <c r="L23"/>
      <c r="M23"/>
      <c r="N23"/>
      <c r="O23"/>
      <c r="P23"/>
    </row>
    <row r="24" spans="1:16" s="110" customFormat="1" ht="14.45" customHeight="1" x14ac:dyDescent="0.2">
      <c r="A24" s="120" t="s">
        <v>105</v>
      </c>
      <c r="B24" s="119" t="s">
        <v>106</v>
      </c>
      <c r="C24" s="113">
        <v>45.642203243097214</v>
      </c>
      <c r="D24" s="115">
        <v>148674</v>
      </c>
      <c r="E24" s="114">
        <v>156249</v>
      </c>
      <c r="F24" s="114">
        <v>155967</v>
      </c>
      <c r="G24" s="114">
        <v>157190</v>
      </c>
      <c r="H24" s="140">
        <v>154939</v>
      </c>
      <c r="I24" s="115">
        <v>-6265</v>
      </c>
      <c r="J24" s="116">
        <v>-4.0435268073241728</v>
      </c>
      <c r="K24"/>
      <c r="L24"/>
      <c r="M24"/>
      <c r="N24"/>
      <c r="O24"/>
      <c r="P24"/>
    </row>
    <row r="25" spans="1:16" s="110" customFormat="1" ht="14.45" customHeight="1" x14ac:dyDescent="0.2">
      <c r="A25" s="120"/>
      <c r="B25" s="119" t="s">
        <v>107</v>
      </c>
      <c r="C25" s="113">
        <v>54.357796756902786</v>
      </c>
      <c r="D25" s="115">
        <v>177064</v>
      </c>
      <c r="E25" s="114">
        <v>187027</v>
      </c>
      <c r="F25" s="114">
        <v>186893</v>
      </c>
      <c r="G25" s="114">
        <v>188975</v>
      </c>
      <c r="H25" s="140">
        <v>185144</v>
      </c>
      <c r="I25" s="115">
        <v>-8080</v>
      </c>
      <c r="J25" s="116">
        <v>-4.3641705915395583</v>
      </c>
      <c r="K25"/>
      <c r="L25"/>
      <c r="M25"/>
      <c r="N25"/>
      <c r="O25"/>
      <c r="P25"/>
    </row>
    <row r="26" spans="1:16" s="110" customFormat="1" ht="14.45" customHeight="1" x14ac:dyDescent="0.2">
      <c r="A26" s="118" t="s">
        <v>105</v>
      </c>
      <c r="B26" s="121" t="s">
        <v>108</v>
      </c>
      <c r="C26" s="113">
        <v>17.971805561524906</v>
      </c>
      <c r="D26" s="115">
        <v>58541</v>
      </c>
      <c r="E26" s="114">
        <v>63342</v>
      </c>
      <c r="F26" s="114">
        <v>63219</v>
      </c>
      <c r="G26" s="114">
        <v>66076</v>
      </c>
      <c r="H26" s="140">
        <v>61878</v>
      </c>
      <c r="I26" s="115">
        <v>-3337</v>
      </c>
      <c r="J26" s="116">
        <v>-5.3928698406541908</v>
      </c>
      <c r="K26"/>
      <c r="L26"/>
      <c r="M26"/>
      <c r="N26"/>
      <c r="O26"/>
      <c r="P26"/>
    </row>
    <row r="27" spans="1:16" s="110" customFormat="1" ht="14.45" customHeight="1" x14ac:dyDescent="0.2">
      <c r="A27" s="118"/>
      <c r="B27" s="121" t="s">
        <v>109</v>
      </c>
      <c r="C27" s="113">
        <v>47.150470623630035</v>
      </c>
      <c r="D27" s="115">
        <v>153587</v>
      </c>
      <c r="E27" s="114">
        <v>163155</v>
      </c>
      <c r="F27" s="114">
        <v>162818</v>
      </c>
      <c r="G27" s="114">
        <v>163490</v>
      </c>
      <c r="H27" s="140">
        <v>163032</v>
      </c>
      <c r="I27" s="115">
        <v>-9445</v>
      </c>
      <c r="J27" s="116">
        <v>-5.7933411845527258</v>
      </c>
      <c r="K27"/>
      <c r="L27"/>
      <c r="M27"/>
      <c r="N27"/>
      <c r="O27"/>
      <c r="P27"/>
    </row>
    <row r="28" spans="1:16" s="110" customFormat="1" ht="14.45" customHeight="1" x14ac:dyDescent="0.2">
      <c r="A28" s="118"/>
      <c r="B28" s="121" t="s">
        <v>110</v>
      </c>
      <c r="C28" s="113">
        <v>17.555827075747995</v>
      </c>
      <c r="D28" s="115">
        <v>57186</v>
      </c>
      <c r="E28" s="114">
        <v>58684</v>
      </c>
      <c r="F28" s="114">
        <v>58999</v>
      </c>
      <c r="G28" s="114">
        <v>59519</v>
      </c>
      <c r="H28" s="140">
        <v>59634</v>
      </c>
      <c r="I28" s="115">
        <v>-2448</v>
      </c>
      <c r="J28" s="116">
        <v>-4.1050407485662541</v>
      </c>
      <c r="K28"/>
      <c r="L28"/>
      <c r="M28"/>
      <c r="N28"/>
      <c r="O28"/>
      <c r="P28"/>
    </row>
    <row r="29" spans="1:16" s="110" customFormat="1" ht="14.45" customHeight="1" x14ac:dyDescent="0.2">
      <c r="A29" s="118"/>
      <c r="B29" s="121" t="s">
        <v>111</v>
      </c>
      <c r="C29" s="113">
        <v>17.320668758327244</v>
      </c>
      <c r="D29" s="115">
        <v>56420</v>
      </c>
      <c r="E29" s="114">
        <v>58092</v>
      </c>
      <c r="F29" s="114">
        <v>57822</v>
      </c>
      <c r="G29" s="114">
        <v>57078</v>
      </c>
      <c r="H29" s="140">
        <v>55538</v>
      </c>
      <c r="I29" s="115">
        <v>882</v>
      </c>
      <c r="J29" s="116">
        <v>1.5881018401814972</v>
      </c>
      <c r="K29"/>
      <c r="L29"/>
      <c r="M29"/>
      <c r="N29"/>
      <c r="O29"/>
      <c r="P29"/>
    </row>
    <row r="30" spans="1:16" s="110" customFormat="1" ht="14.45" customHeight="1" x14ac:dyDescent="0.2">
      <c r="A30" s="120"/>
      <c r="B30" s="121" t="s">
        <v>112</v>
      </c>
      <c r="C30" s="113">
        <v>1.7667573325801718</v>
      </c>
      <c r="D30" s="115">
        <v>5755</v>
      </c>
      <c r="E30" s="114">
        <v>6082</v>
      </c>
      <c r="F30" s="114">
        <v>6198</v>
      </c>
      <c r="G30" s="114">
        <v>5332</v>
      </c>
      <c r="H30" s="140">
        <v>5216</v>
      </c>
      <c r="I30" s="115">
        <v>539</v>
      </c>
      <c r="J30" s="116">
        <v>10.333588957055214</v>
      </c>
      <c r="K30"/>
      <c r="L30"/>
      <c r="M30"/>
      <c r="N30"/>
      <c r="O30"/>
      <c r="P30"/>
    </row>
    <row r="31" spans="1:16" s="110" customFormat="1" ht="14.45" customHeight="1" x14ac:dyDescent="0.2">
      <c r="A31" s="120" t="s">
        <v>113</v>
      </c>
      <c r="B31" s="119" t="s">
        <v>116</v>
      </c>
      <c r="C31" s="113">
        <v>86.199645113557523</v>
      </c>
      <c r="D31" s="115">
        <v>280785</v>
      </c>
      <c r="E31" s="114">
        <v>294284</v>
      </c>
      <c r="F31" s="114">
        <v>295101</v>
      </c>
      <c r="G31" s="114">
        <v>297661</v>
      </c>
      <c r="H31" s="140">
        <v>293103</v>
      </c>
      <c r="I31" s="115">
        <v>-12318</v>
      </c>
      <c r="J31" s="116">
        <v>-4.202618192239588</v>
      </c>
      <c r="K31"/>
      <c r="L31"/>
      <c r="M31"/>
      <c r="N31"/>
      <c r="O31"/>
      <c r="P31"/>
    </row>
    <row r="32" spans="1:16" s="110" customFormat="1" ht="14.45" customHeight="1" x14ac:dyDescent="0.2">
      <c r="A32" s="123"/>
      <c r="B32" s="124" t="s">
        <v>117</v>
      </c>
      <c r="C32" s="125">
        <v>13.302408684280005</v>
      </c>
      <c r="D32" s="143">
        <v>43331</v>
      </c>
      <c r="E32" s="144">
        <v>47216</v>
      </c>
      <c r="F32" s="144">
        <v>46046</v>
      </c>
      <c r="G32" s="144">
        <v>46703</v>
      </c>
      <c r="H32" s="145">
        <v>45238</v>
      </c>
      <c r="I32" s="143">
        <v>-1907</v>
      </c>
      <c r="J32" s="146">
        <v>-4.2154825589106499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28602</v>
      </c>
      <c r="E56" s="114">
        <v>29462</v>
      </c>
      <c r="F56" s="114">
        <v>29718</v>
      </c>
      <c r="G56" s="114">
        <v>30003</v>
      </c>
      <c r="H56" s="140">
        <v>29336</v>
      </c>
      <c r="I56" s="115">
        <v>-734</v>
      </c>
      <c r="J56" s="116">
        <v>-2.5020452686119445</v>
      </c>
      <c r="K56"/>
      <c r="L56"/>
      <c r="M56"/>
      <c r="N56"/>
      <c r="O56"/>
      <c r="P56"/>
    </row>
    <row r="57" spans="1:16" s="110" customFormat="1" ht="14.45" customHeight="1" x14ac:dyDescent="0.2">
      <c r="A57" s="120" t="s">
        <v>105</v>
      </c>
      <c r="B57" s="119" t="s">
        <v>106</v>
      </c>
      <c r="C57" s="113">
        <v>45.199636389063699</v>
      </c>
      <c r="D57" s="115">
        <v>12928</v>
      </c>
      <c r="E57" s="114">
        <v>13228</v>
      </c>
      <c r="F57" s="114">
        <v>13354</v>
      </c>
      <c r="G57" s="114">
        <v>13461</v>
      </c>
      <c r="H57" s="140">
        <v>13205</v>
      </c>
      <c r="I57" s="115">
        <v>-277</v>
      </c>
      <c r="J57" s="116">
        <v>-2.0976902688375616</v>
      </c>
    </row>
    <row r="58" spans="1:16" s="110" customFormat="1" ht="14.45" customHeight="1" x14ac:dyDescent="0.2">
      <c r="A58" s="120"/>
      <c r="B58" s="119" t="s">
        <v>107</v>
      </c>
      <c r="C58" s="113">
        <v>54.800363610936301</v>
      </c>
      <c r="D58" s="115">
        <v>15674</v>
      </c>
      <c r="E58" s="114">
        <v>16234</v>
      </c>
      <c r="F58" s="114">
        <v>16364</v>
      </c>
      <c r="G58" s="114">
        <v>16542</v>
      </c>
      <c r="H58" s="140">
        <v>16131</v>
      </c>
      <c r="I58" s="115">
        <v>-457</v>
      </c>
      <c r="J58" s="116">
        <v>-2.8330543673671813</v>
      </c>
    </row>
    <row r="59" spans="1:16" s="110" customFormat="1" ht="14.45" customHeight="1" x14ac:dyDescent="0.2">
      <c r="A59" s="118" t="s">
        <v>105</v>
      </c>
      <c r="B59" s="121" t="s">
        <v>108</v>
      </c>
      <c r="C59" s="113">
        <v>14.694776589049717</v>
      </c>
      <c r="D59" s="115">
        <v>4203</v>
      </c>
      <c r="E59" s="114">
        <v>4382</v>
      </c>
      <c r="F59" s="114">
        <v>4488</v>
      </c>
      <c r="G59" s="114">
        <v>4702</v>
      </c>
      <c r="H59" s="140">
        <v>4251</v>
      </c>
      <c r="I59" s="115">
        <v>-48</v>
      </c>
      <c r="J59" s="116">
        <v>-1.1291460832745237</v>
      </c>
    </row>
    <row r="60" spans="1:16" s="110" customFormat="1" ht="14.45" customHeight="1" x14ac:dyDescent="0.2">
      <c r="A60" s="118"/>
      <c r="B60" s="121" t="s">
        <v>109</v>
      </c>
      <c r="C60" s="113">
        <v>39.944759107754706</v>
      </c>
      <c r="D60" s="115">
        <v>11425</v>
      </c>
      <c r="E60" s="114">
        <v>11874</v>
      </c>
      <c r="F60" s="114">
        <v>11973</v>
      </c>
      <c r="G60" s="114">
        <v>12016</v>
      </c>
      <c r="H60" s="140">
        <v>11980</v>
      </c>
      <c r="I60" s="115">
        <v>-555</v>
      </c>
      <c r="J60" s="116">
        <v>-4.6327212020033386</v>
      </c>
    </row>
    <row r="61" spans="1:16" s="110" customFormat="1" ht="14.45" customHeight="1" x14ac:dyDescent="0.2">
      <c r="A61" s="118"/>
      <c r="B61" s="121" t="s">
        <v>110</v>
      </c>
      <c r="C61" s="113">
        <v>22.973917907838612</v>
      </c>
      <c r="D61" s="115">
        <v>6571</v>
      </c>
      <c r="E61" s="114">
        <v>6689</v>
      </c>
      <c r="F61" s="114">
        <v>6751</v>
      </c>
      <c r="G61" s="114">
        <v>6887</v>
      </c>
      <c r="H61" s="140">
        <v>6923</v>
      </c>
      <c r="I61" s="115">
        <v>-352</v>
      </c>
      <c r="J61" s="116">
        <v>-5.0845009388993212</v>
      </c>
    </row>
    <row r="62" spans="1:16" s="110" customFormat="1" ht="14.45" customHeight="1" x14ac:dyDescent="0.2">
      <c r="A62" s="120"/>
      <c r="B62" s="121" t="s">
        <v>111</v>
      </c>
      <c r="C62" s="113">
        <v>22.386546395356969</v>
      </c>
      <c r="D62" s="115">
        <v>6403</v>
      </c>
      <c r="E62" s="114">
        <v>6517</v>
      </c>
      <c r="F62" s="114">
        <v>6506</v>
      </c>
      <c r="G62" s="114">
        <v>6398</v>
      </c>
      <c r="H62" s="140">
        <v>6182</v>
      </c>
      <c r="I62" s="115">
        <v>221</v>
      </c>
      <c r="J62" s="116">
        <v>3.5748948560336462</v>
      </c>
    </row>
    <row r="63" spans="1:16" s="110" customFormat="1" ht="14.45" customHeight="1" x14ac:dyDescent="0.2">
      <c r="A63" s="120"/>
      <c r="B63" s="121" t="s">
        <v>112</v>
      </c>
      <c r="C63" s="113">
        <v>2.8389623103279491</v>
      </c>
      <c r="D63" s="115">
        <v>812</v>
      </c>
      <c r="E63" s="114">
        <v>816</v>
      </c>
      <c r="F63" s="114">
        <v>831</v>
      </c>
      <c r="G63" s="114">
        <v>681</v>
      </c>
      <c r="H63" s="140">
        <v>663</v>
      </c>
      <c r="I63" s="115">
        <v>149</v>
      </c>
      <c r="J63" s="116">
        <v>22.473604826546001</v>
      </c>
    </row>
    <row r="64" spans="1:16" s="110" customFormat="1" ht="14.45" customHeight="1" x14ac:dyDescent="0.2">
      <c r="A64" s="120" t="s">
        <v>113</v>
      </c>
      <c r="B64" s="119" t="s">
        <v>116</v>
      </c>
      <c r="C64" s="113">
        <v>96.8813369694427</v>
      </c>
      <c r="D64" s="115">
        <v>27710</v>
      </c>
      <c r="E64" s="114">
        <v>28518</v>
      </c>
      <c r="F64" s="114">
        <v>28790</v>
      </c>
      <c r="G64" s="114">
        <v>29036</v>
      </c>
      <c r="H64" s="140">
        <v>28434</v>
      </c>
      <c r="I64" s="115">
        <v>-724</v>
      </c>
      <c r="J64" s="116">
        <v>-2.5462474502356334</v>
      </c>
    </row>
    <row r="65" spans="1:10" s="110" customFormat="1" ht="14.45" customHeight="1" x14ac:dyDescent="0.2">
      <c r="A65" s="123"/>
      <c r="B65" s="124" t="s">
        <v>117</v>
      </c>
      <c r="C65" s="125">
        <v>2.9648276344311588</v>
      </c>
      <c r="D65" s="143">
        <v>848</v>
      </c>
      <c r="E65" s="144">
        <v>893</v>
      </c>
      <c r="F65" s="144">
        <v>867</v>
      </c>
      <c r="G65" s="144">
        <v>911</v>
      </c>
      <c r="H65" s="145">
        <v>853</v>
      </c>
      <c r="I65" s="143">
        <v>-5</v>
      </c>
      <c r="J65" s="146">
        <v>-0.58616647127784294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24530</v>
      </c>
      <c r="G11" s="114">
        <v>25458</v>
      </c>
      <c r="H11" s="114">
        <v>25603</v>
      </c>
      <c r="I11" s="114">
        <v>25836</v>
      </c>
      <c r="J11" s="140">
        <v>25361</v>
      </c>
      <c r="K11" s="114">
        <v>-831</v>
      </c>
      <c r="L11" s="116">
        <v>-3.2766846733172983</v>
      </c>
    </row>
    <row r="12" spans="1:17" s="110" customFormat="1" ht="24" customHeight="1" x14ac:dyDescent="0.2">
      <c r="A12" s="604" t="s">
        <v>185</v>
      </c>
      <c r="B12" s="605"/>
      <c r="C12" s="605"/>
      <c r="D12" s="606"/>
      <c r="E12" s="113">
        <v>46.306563391765188</v>
      </c>
      <c r="F12" s="115">
        <v>11359</v>
      </c>
      <c r="G12" s="114">
        <v>11687</v>
      </c>
      <c r="H12" s="114">
        <v>11772</v>
      </c>
      <c r="I12" s="114">
        <v>11882</v>
      </c>
      <c r="J12" s="140">
        <v>11682</v>
      </c>
      <c r="K12" s="114">
        <v>-323</v>
      </c>
      <c r="L12" s="116">
        <v>-2.7649375107002228</v>
      </c>
    </row>
    <row r="13" spans="1:17" s="110" customFormat="1" ht="15" customHeight="1" x14ac:dyDescent="0.2">
      <c r="A13" s="120"/>
      <c r="B13" s="612" t="s">
        <v>107</v>
      </c>
      <c r="C13" s="612"/>
      <c r="E13" s="113">
        <v>53.693436608234812</v>
      </c>
      <c r="F13" s="115">
        <v>13171</v>
      </c>
      <c r="G13" s="114">
        <v>13771</v>
      </c>
      <c r="H13" s="114">
        <v>13831</v>
      </c>
      <c r="I13" s="114">
        <v>13954</v>
      </c>
      <c r="J13" s="140">
        <v>13679</v>
      </c>
      <c r="K13" s="114">
        <v>-508</v>
      </c>
      <c r="L13" s="116">
        <v>-3.7137217632867898</v>
      </c>
    </row>
    <row r="14" spans="1:17" s="110" customFormat="1" ht="22.5" customHeight="1" x14ac:dyDescent="0.2">
      <c r="A14" s="604" t="s">
        <v>186</v>
      </c>
      <c r="B14" s="605"/>
      <c r="C14" s="605"/>
      <c r="D14" s="606"/>
      <c r="E14" s="113">
        <v>13.762739502649817</v>
      </c>
      <c r="F14" s="115">
        <v>3376</v>
      </c>
      <c r="G14" s="114">
        <v>3552</v>
      </c>
      <c r="H14" s="114">
        <v>3580</v>
      </c>
      <c r="I14" s="114">
        <v>3810</v>
      </c>
      <c r="J14" s="140">
        <v>3393</v>
      </c>
      <c r="K14" s="114">
        <v>-17</v>
      </c>
      <c r="L14" s="116">
        <v>-0.50103153551429414</v>
      </c>
    </row>
    <row r="15" spans="1:17" s="110" customFormat="1" ht="15" customHeight="1" x14ac:dyDescent="0.2">
      <c r="A15" s="120"/>
      <c r="B15" s="119"/>
      <c r="C15" s="258" t="s">
        <v>106</v>
      </c>
      <c r="E15" s="113">
        <v>46.504739336492889</v>
      </c>
      <c r="F15" s="115">
        <v>1570</v>
      </c>
      <c r="G15" s="114">
        <v>1626</v>
      </c>
      <c r="H15" s="114">
        <v>1638</v>
      </c>
      <c r="I15" s="114">
        <v>1745</v>
      </c>
      <c r="J15" s="140">
        <v>1565</v>
      </c>
      <c r="K15" s="114">
        <v>5</v>
      </c>
      <c r="L15" s="116">
        <v>0.31948881789137379</v>
      </c>
    </row>
    <row r="16" spans="1:17" s="110" customFormat="1" ht="15" customHeight="1" x14ac:dyDescent="0.2">
      <c r="A16" s="120"/>
      <c r="B16" s="119"/>
      <c r="C16" s="258" t="s">
        <v>107</v>
      </c>
      <c r="E16" s="113">
        <v>53.495260663507111</v>
      </c>
      <c r="F16" s="115">
        <v>1806</v>
      </c>
      <c r="G16" s="114">
        <v>1926</v>
      </c>
      <c r="H16" s="114">
        <v>1942</v>
      </c>
      <c r="I16" s="114">
        <v>2065</v>
      </c>
      <c r="J16" s="140">
        <v>1828</v>
      </c>
      <c r="K16" s="114">
        <v>-22</v>
      </c>
      <c r="L16" s="116">
        <v>-1.2035010940919038</v>
      </c>
    </row>
    <row r="17" spans="1:12" s="110" customFormat="1" ht="15" customHeight="1" x14ac:dyDescent="0.2">
      <c r="A17" s="120"/>
      <c r="B17" s="121" t="s">
        <v>109</v>
      </c>
      <c r="C17" s="258"/>
      <c r="E17" s="113">
        <v>40.024459845087648</v>
      </c>
      <c r="F17" s="115">
        <v>9818</v>
      </c>
      <c r="G17" s="114">
        <v>10283</v>
      </c>
      <c r="H17" s="114">
        <v>10384</v>
      </c>
      <c r="I17" s="114">
        <v>10430</v>
      </c>
      <c r="J17" s="140">
        <v>10475</v>
      </c>
      <c r="K17" s="114">
        <v>-657</v>
      </c>
      <c r="L17" s="116">
        <v>-6.2720763723150359</v>
      </c>
    </row>
    <row r="18" spans="1:12" s="110" customFormat="1" ht="15" customHeight="1" x14ac:dyDescent="0.2">
      <c r="A18" s="120"/>
      <c r="B18" s="119"/>
      <c r="C18" s="258" t="s">
        <v>106</v>
      </c>
      <c r="E18" s="113">
        <v>41.454471379099616</v>
      </c>
      <c r="F18" s="115">
        <v>4070</v>
      </c>
      <c r="G18" s="114">
        <v>4211</v>
      </c>
      <c r="H18" s="114">
        <v>4250</v>
      </c>
      <c r="I18" s="114">
        <v>4269</v>
      </c>
      <c r="J18" s="140">
        <v>4282</v>
      </c>
      <c r="K18" s="114">
        <v>-212</v>
      </c>
      <c r="L18" s="116">
        <v>-4.9509574964969643</v>
      </c>
    </row>
    <row r="19" spans="1:12" s="110" customFormat="1" ht="15" customHeight="1" x14ac:dyDescent="0.2">
      <c r="A19" s="120"/>
      <c r="B19" s="119"/>
      <c r="C19" s="258" t="s">
        <v>107</v>
      </c>
      <c r="E19" s="113">
        <v>58.545528620900384</v>
      </c>
      <c r="F19" s="115">
        <v>5748</v>
      </c>
      <c r="G19" s="114">
        <v>6072</v>
      </c>
      <c r="H19" s="114">
        <v>6134</v>
      </c>
      <c r="I19" s="114">
        <v>6161</v>
      </c>
      <c r="J19" s="140">
        <v>6193</v>
      </c>
      <c r="K19" s="114">
        <v>-445</v>
      </c>
      <c r="L19" s="116">
        <v>-7.1855320523171322</v>
      </c>
    </row>
    <row r="20" spans="1:12" s="110" customFormat="1" ht="15" customHeight="1" x14ac:dyDescent="0.2">
      <c r="A20" s="120"/>
      <c r="B20" s="121" t="s">
        <v>110</v>
      </c>
      <c r="C20" s="258"/>
      <c r="E20" s="113">
        <v>23.090093762739503</v>
      </c>
      <c r="F20" s="115">
        <v>5664</v>
      </c>
      <c r="G20" s="114">
        <v>5812</v>
      </c>
      <c r="H20" s="114">
        <v>5853</v>
      </c>
      <c r="I20" s="114">
        <v>5947</v>
      </c>
      <c r="J20" s="140">
        <v>6040</v>
      </c>
      <c r="K20" s="114">
        <v>-376</v>
      </c>
      <c r="L20" s="116">
        <v>-6.2251655629139071</v>
      </c>
    </row>
    <row r="21" spans="1:12" s="110" customFormat="1" ht="15" customHeight="1" x14ac:dyDescent="0.2">
      <c r="A21" s="120"/>
      <c r="B21" s="119"/>
      <c r="C21" s="258" t="s">
        <v>106</v>
      </c>
      <c r="E21" s="113">
        <v>42.690677966101696</v>
      </c>
      <c r="F21" s="115">
        <v>2418</v>
      </c>
      <c r="G21" s="114">
        <v>2486</v>
      </c>
      <c r="H21" s="114">
        <v>2514</v>
      </c>
      <c r="I21" s="114">
        <v>2596</v>
      </c>
      <c r="J21" s="140">
        <v>2644</v>
      </c>
      <c r="K21" s="114">
        <v>-226</v>
      </c>
      <c r="L21" s="116">
        <v>-8.5476550680786687</v>
      </c>
    </row>
    <row r="22" spans="1:12" s="110" customFormat="1" ht="15" customHeight="1" x14ac:dyDescent="0.2">
      <c r="A22" s="120"/>
      <c r="B22" s="119"/>
      <c r="C22" s="258" t="s">
        <v>107</v>
      </c>
      <c r="E22" s="113">
        <v>57.309322033898304</v>
      </c>
      <c r="F22" s="115">
        <v>3246</v>
      </c>
      <c r="G22" s="114">
        <v>3326</v>
      </c>
      <c r="H22" s="114">
        <v>3339</v>
      </c>
      <c r="I22" s="114">
        <v>3351</v>
      </c>
      <c r="J22" s="140">
        <v>3396</v>
      </c>
      <c r="K22" s="114">
        <v>-150</v>
      </c>
      <c r="L22" s="116">
        <v>-4.4169611307420498</v>
      </c>
    </row>
    <row r="23" spans="1:12" s="110" customFormat="1" ht="15" customHeight="1" x14ac:dyDescent="0.2">
      <c r="A23" s="120"/>
      <c r="B23" s="121" t="s">
        <v>111</v>
      </c>
      <c r="C23" s="258"/>
      <c r="E23" s="113">
        <v>23.122706889523034</v>
      </c>
      <c r="F23" s="115">
        <v>5672</v>
      </c>
      <c r="G23" s="114">
        <v>5811</v>
      </c>
      <c r="H23" s="114">
        <v>5786</v>
      </c>
      <c r="I23" s="114">
        <v>5649</v>
      </c>
      <c r="J23" s="140">
        <v>5453</v>
      </c>
      <c r="K23" s="114">
        <v>219</v>
      </c>
      <c r="L23" s="116">
        <v>4.01613790573996</v>
      </c>
    </row>
    <row r="24" spans="1:12" s="110" customFormat="1" ht="15" customHeight="1" x14ac:dyDescent="0.2">
      <c r="A24" s="120"/>
      <c r="B24" s="119"/>
      <c r="C24" s="258" t="s">
        <v>106</v>
      </c>
      <c r="E24" s="113">
        <v>58.198166431593791</v>
      </c>
      <c r="F24" s="115">
        <v>3301</v>
      </c>
      <c r="G24" s="114">
        <v>3364</v>
      </c>
      <c r="H24" s="114">
        <v>3370</v>
      </c>
      <c r="I24" s="114">
        <v>3272</v>
      </c>
      <c r="J24" s="140">
        <v>3191</v>
      </c>
      <c r="K24" s="114">
        <v>110</v>
      </c>
      <c r="L24" s="116">
        <v>3.4471952366029459</v>
      </c>
    </row>
    <row r="25" spans="1:12" s="110" customFormat="1" ht="15" customHeight="1" x14ac:dyDescent="0.2">
      <c r="A25" s="120"/>
      <c r="B25" s="119"/>
      <c r="C25" s="258" t="s">
        <v>107</v>
      </c>
      <c r="E25" s="113">
        <v>41.801833568406209</v>
      </c>
      <c r="F25" s="115">
        <v>2371</v>
      </c>
      <c r="G25" s="114">
        <v>2447</v>
      </c>
      <c r="H25" s="114">
        <v>2416</v>
      </c>
      <c r="I25" s="114">
        <v>2377</v>
      </c>
      <c r="J25" s="140">
        <v>2262</v>
      </c>
      <c r="K25" s="114">
        <v>109</v>
      </c>
      <c r="L25" s="116">
        <v>4.8187444739168876</v>
      </c>
    </row>
    <row r="26" spans="1:12" s="110" customFormat="1" ht="15" customHeight="1" x14ac:dyDescent="0.2">
      <c r="A26" s="120"/>
      <c r="C26" s="121" t="s">
        <v>187</v>
      </c>
      <c r="D26" s="110" t="s">
        <v>188</v>
      </c>
      <c r="E26" s="113">
        <v>2.8536485935589075</v>
      </c>
      <c r="F26" s="115">
        <v>700</v>
      </c>
      <c r="G26" s="114">
        <v>724</v>
      </c>
      <c r="H26" s="114">
        <v>752</v>
      </c>
      <c r="I26" s="114">
        <v>607</v>
      </c>
      <c r="J26" s="140">
        <v>574</v>
      </c>
      <c r="K26" s="114">
        <v>126</v>
      </c>
      <c r="L26" s="116">
        <v>21.951219512195124</v>
      </c>
    </row>
    <row r="27" spans="1:12" s="110" customFormat="1" ht="15" customHeight="1" x14ac:dyDescent="0.2">
      <c r="A27" s="120"/>
      <c r="B27" s="119"/>
      <c r="D27" s="259" t="s">
        <v>106</v>
      </c>
      <c r="E27" s="113">
        <v>55.571428571428569</v>
      </c>
      <c r="F27" s="115">
        <v>389</v>
      </c>
      <c r="G27" s="114">
        <v>394</v>
      </c>
      <c r="H27" s="114">
        <v>425</v>
      </c>
      <c r="I27" s="114">
        <v>320</v>
      </c>
      <c r="J27" s="140">
        <v>313</v>
      </c>
      <c r="K27" s="114">
        <v>76</v>
      </c>
      <c r="L27" s="116">
        <v>24.28115015974441</v>
      </c>
    </row>
    <row r="28" spans="1:12" s="110" customFormat="1" ht="15" customHeight="1" x14ac:dyDescent="0.2">
      <c r="A28" s="120"/>
      <c r="B28" s="119"/>
      <c r="D28" s="259" t="s">
        <v>107</v>
      </c>
      <c r="E28" s="113">
        <v>44.428571428571431</v>
      </c>
      <c r="F28" s="115">
        <v>311</v>
      </c>
      <c r="G28" s="114">
        <v>330</v>
      </c>
      <c r="H28" s="114">
        <v>327</v>
      </c>
      <c r="I28" s="114">
        <v>287</v>
      </c>
      <c r="J28" s="140">
        <v>261</v>
      </c>
      <c r="K28" s="114">
        <v>50</v>
      </c>
      <c r="L28" s="116">
        <v>19.157088122605366</v>
      </c>
    </row>
    <row r="29" spans="1:12" s="110" customFormat="1" ht="24" customHeight="1" x14ac:dyDescent="0.2">
      <c r="A29" s="604" t="s">
        <v>189</v>
      </c>
      <c r="B29" s="605"/>
      <c r="C29" s="605"/>
      <c r="D29" s="606"/>
      <c r="E29" s="113">
        <v>95.523848348960456</v>
      </c>
      <c r="F29" s="115">
        <v>23432</v>
      </c>
      <c r="G29" s="114">
        <v>24272</v>
      </c>
      <c r="H29" s="114">
        <v>24418</v>
      </c>
      <c r="I29" s="114">
        <v>24622</v>
      </c>
      <c r="J29" s="140">
        <v>24194</v>
      </c>
      <c r="K29" s="114">
        <v>-762</v>
      </c>
      <c r="L29" s="116">
        <v>-3.149541208564107</v>
      </c>
    </row>
    <row r="30" spans="1:12" s="110" customFormat="1" ht="15" customHeight="1" x14ac:dyDescent="0.2">
      <c r="A30" s="120"/>
      <c r="B30" s="119"/>
      <c r="C30" s="258" t="s">
        <v>106</v>
      </c>
      <c r="E30" s="113">
        <v>46.12495732331854</v>
      </c>
      <c r="F30" s="115">
        <v>10808</v>
      </c>
      <c r="G30" s="114">
        <v>11078</v>
      </c>
      <c r="H30" s="114">
        <v>11173</v>
      </c>
      <c r="I30" s="114">
        <v>11253</v>
      </c>
      <c r="J30" s="140">
        <v>11086</v>
      </c>
      <c r="K30" s="114">
        <v>-278</v>
      </c>
      <c r="L30" s="116">
        <v>-2.5076673281616455</v>
      </c>
    </row>
    <row r="31" spans="1:12" s="110" customFormat="1" ht="15" customHeight="1" x14ac:dyDescent="0.2">
      <c r="A31" s="120"/>
      <c r="B31" s="119"/>
      <c r="C31" s="258" t="s">
        <v>107</v>
      </c>
      <c r="E31" s="113">
        <v>53.87504267668146</v>
      </c>
      <c r="F31" s="115">
        <v>12624</v>
      </c>
      <c r="G31" s="114">
        <v>13194</v>
      </c>
      <c r="H31" s="114">
        <v>13245</v>
      </c>
      <c r="I31" s="114">
        <v>13369</v>
      </c>
      <c r="J31" s="140">
        <v>13108</v>
      </c>
      <c r="K31" s="114">
        <v>-484</v>
      </c>
      <c r="L31" s="116">
        <v>-3.6924015868172106</v>
      </c>
    </row>
    <row r="32" spans="1:12" s="110" customFormat="1" ht="15" customHeight="1" x14ac:dyDescent="0.2">
      <c r="A32" s="120"/>
      <c r="B32" s="119" t="s">
        <v>117</v>
      </c>
      <c r="C32" s="258"/>
      <c r="E32" s="113">
        <v>4.2682429677945377</v>
      </c>
      <c r="F32" s="114">
        <v>1047</v>
      </c>
      <c r="G32" s="114">
        <v>1132</v>
      </c>
      <c r="H32" s="114">
        <v>1127</v>
      </c>
      <c r="I32" s="114">
        <v>1152</v>
      </c>
      <c r="J32" s="140">
        <v>1108</v>
      </c>
      <c r="K32" s="114">
        <v>-61</v>
      </c>
      <c r="L32" s="116">
        <v>-5.5054151624548737</v>
      </c>
    </row>
    <row r="33" spans="1:12" s="110" customFormat="1" ht="15" customHeight="1" x14ac:dyDescent="0.2">
      <c r="A33" s="120"/>
      <c r="B33" s="119"/>
      <c r="C33" s="258" t="s">
        <v>106</v>
      </c>
      <c r="E33" s="113">
        <v>50.334288443170962</v>
      </c>
      <c r="F33" s="114">
        <v>527</v>
      </c>
      <c r="G33" s="114">
        <v>583</v>
      </c>
      <c r="H33" s="114">
        <v>571</v>
      </c>
      <c r="I33" s="114">
        <v>600</v>
      </c>
      <c r="J33" s="140">
        <v>570</v>
      </c>
      <c r="K33" s="114">
        <v>-43</v>
      </c>
      <c r="L33" s="116">
        <v>-7.5438596491228074</v>
      </c>
    </row>
    <row r="34" spans="1:12" s="110" customFormat="1" ht="15" customHeight="1" x14ac:dyDescent="0.2">
      <c r="A34" s="120"/>
      <c r="B34" s="119"/>
      <c r="C34" s="258" t="s">
        <v>107</v>
      </c>
      <c r="E34" s="113">
        <v>49.665711556829038</v>
      </c>
      <c r="F34" s="114">
        <v>520</v>
      </c>
      <c r="G34" s="114">
        <v>549</v>
      </c>
      <c r="H34" s="114">
        <v>556</v>
      </c>
      <c r="I34" s="114">
        <v>552</v>
      </c>
      <c r="J34" s="140">
        <v>538</v>
      </c>
      <c r="K34" s="114">
        <v>-18</v>
      </c>
      <c r="L34" s="116">
        <v>-3.3457249070631971</v>
      </c>
    </row>
    <row r="35" spans="1:12" s="110" customFormat="1" ht="24" customHeight="1" x14ac:dyDescent="0.2">
      <c r="A35" s="604" t="s">
        <v>192</v>
      </c>
      <c r="B35" s="605"/>
      <c r="C35" s="605"/>
      <c r="D35" s="606"/>
      <c r="E35" s="113">
        <v>13.232776192417449</v>
      </c>
      <c r="F35" s="114">
        <v>3246</v>
      </c>
      <c r="G35" s="114">
        <v>3378</v>
      </c>
      <c r="H35" s="114">
        <v>3469</v>
      </c>
      <c r="I35" s="114">
        <v>3663</v>
      </c>
      <c r="J35" s="114">
        <v>3331</v>
      </c>
      <c r="K35" s="318">
        <v>-85</v>
      </c>
      <c r="L35" s="319">
        <v>-2.5517862503752626</v>
      </c>
    </row>
    <row r="36" spans="1:12" s="110" customFormat="1" ht="15" customHeight="1" x14ac:dyDescent="0.2">
      <c r="A36" s="120"/>
      <c r="B36" s="119"/>
      <c r="C36" s="258" t="s">
        <v>106</v>
      </c>
      <c r="E36" s="113">
        <v>47.227356746765253</v>
      </c>
      <c r="F36" s="114">
        <v>1533</v>
      </c>
      <c r="G36" s="114">
        <v>1567</v>
      </c>
      <c r="H36" s="114">
        <v>1608</v>
      </c>
      <c r="I36" s="114">
        <v>1696</v>
      </c>
      <c r="J36" s="114">
        <v>1536</v>
      </c>
      <c r="K36" s="318">
        <v>-3</v>
      </c>
      <c r="L36" s="116">
        <v>-0.1953125</v>
      </c>
    </row>
    <row r="37" spans="1:12" s="110" customFormat="1" ht="15" customHeight="1" x14ac:dyDescent="0.2">
      <c r="A37" s="120"/>
      <c r="B37" s="119"/>
      <c r="C37" s="258" t="s">
        <v>107</v>
      </c>
      <c r="E37" s="113">
        <v>52.772643253234747</v>
      </c>
      <c r="F37" s="114">
        <v>1713</v>
      </c>
      <c r="G37" s="114">
        <v>1811</v>
      </c>
      <c r="H37" s="114">
        <v>1861</v>
      </c>
      <c r="I37" s="114">
        <v>1967</v>
      </c>
      <c r="J37" s="140">
        <v>1795</v>
      </c>
      <c r="K37" s="114">
        <v>-82</v>
      </c>
      <c r="L37" s="116">
        <v>-4.5682451253481897</v>
      </c>
    </row>
    <row r="38" spans="1:12" s="110" customFormat="1" ht="15" customHeight="1" x14ac:dyDescent="0.2">
      <c r="A38" s="120"/>
      <c r="B38" s="119" t="s">
        <v>329</v>
      </c>
      <c r="C38" s="258"/>
      <c r="E38" s="113">
        <v>57.998369343660826</v>
      </c>
      <c r="F38" s="114">
        <v>14227</v>
      </c>
      <c r="G38" s="114">
        <v>14633</v>
      </c>
      <c r="H38" s="114">
        <v>14657</v>
      </c>
      <c r="I38" s="114">
        <v>14617</v>
      </c>
      <c r="J38" s="140">
        <v>14459</v>
      </c>
      <c r="K38" s="114">
        <v>-232</v>
      </c>
      <c r="L38" s="116">
        <v>-1.6045369665952003</v>
      </c>
    </row>
    <row r="39" spans="1:12" s="110" customFormat="1" ht="15" customHeight="1" x14ac:dyDescent="0.2">
      <c r="A39" s="120"/>
      <c r="B39" s="119"/>
      <c r="C39" s="258" t="s">
        <v>106</v>
      </c>
      <c r="E39" s="113">
        <v>45.624516763899628</v>
      </c>
      <c r="F39" s="115">
        <v>6491</v>
      </c>
      <c r="G39" s="114">
        <v>6638</v>
      </c>
      <c r="H39" s="114">
        <v>6656</v>
      </c>
      <c r="I39" s="114">
        <v>6638</v>
      </c>
      <c r="J39" s="140">
        <v>6568</v>
      </c>
      <c r="K39" s="114">
        <v>-77</v>
      </c>
      <c r="L39" s="116">
        <v>-1.1723507917174179</v>
      </c>
    </row>
    <row r="40" spans="1:12" s="110" customFormat="1" ht="15" customHeight="1" x14ac:dyDescent="0.2">
      <c r="A40" s="120"/>
      <c r="B40" s="119"/>
      <c r="C40" s="258" t="s">
        <v>107</v>
      </c>
      <c r="E40" s="113">
        <v>54.375483236100372</v>
      </c>
      <c r="F40" s="115">
        <v>7736</v>
      </c>
      <c r="G40" s="114">
        <v>7995</v>
      </c>
      <c r="H40" s="114">
        <v>8001</v>
      </c>
      <c r="I40" s="114">
        <v>7979</v>
      </c>
      <c r="J40" s="140">
        <v>7891</v>
      </c>
      <c r="K40" s="114">
        <v>-155</v>
      </c>
      <c r="L40" s="116">
        <v>-1.964263084526676</v>
      </c>
    </row>
    <row r="41" spans="1:12" s="110" customFormat="1" ht="15" customHeight="1" x14ac:dyDescent="0.2">
      <c r="A41" s="120"/>
      <c r="B41" s="320" t="s">
        <v>517</v>
      </c>
      <c r="C41" s="258"/>
      <c r="E41" s="113">
        <v>8.5813289849164285</v>
      </c>
      <c r="F41" s="115">
        <v>2105</v>
      </c>
      <c r="G41" s="114">
        <v>2158</v>
      </c>
      <c r="H41" s="114">
        <v>2151</v>
      </c>
      <c r="I41" s="114">
        <v>2115</v>
      </c>
      <c r="J41" s="140">
        <v>2087</v>
      </c>
      <c r="K41" s="114">
        <v>18</v>
      </c>
      <c r="L41" s="116">
        <v>0.86248203162434112</v>
      </c>
    </row>
    <row r="42" spans="1:12" s="110" customFormat="1" ht="15" customHeight="1" x14ac:dyDescent="0.2">
      <c r="A42" s="120"/>
      <c r="B42" s="119"/>
      <c r="C42" s="268" t="s">
        <v>106</v>
      </c>
      <c r="D42" s="182"/>
      <c r="E42" s="113">
        <v>46.175771971496438</v>
      </c>
      <c r="F42" s="115">
        <v>972</v>
      </c>
      <c r="G42" s="114">
        <v>989</v>
      </c>
      <c r="H42" s="114">
        <v>987</v>
      </c>
      <c r="I42" s="114">
        <v>987</v>
      </c>
      <c r="J42" s="140">
        <v>984</v>
      </c>
      <c r="K42" s="114">
        <v>-12</v>
      </c>
      <c r="L42" s="116">
        <v>-1.2195121951219512</v>
      </c>
    </row>
    <row r="43" spans="1:12" s="110" customFormat="1" ht="15" customHeight="1" x14ac:dyDescent="0.2">
      <c r="A43" s="120"/>
      <c r="B43" s="119"/>
      <c r="C43" s="268" t="s">
        <v>107</v>
      </c>
      <c r="D43" s="182"/>
      <c r="E43" s="113">
        <v>53.824228028503562</v>
      </c>
      <c r="F43" s="115">
        <v>1133</v>
      </c>
      <c r="G43" s="114">
        <v>1169</v>
      </c>
      <c r="H43" s="114">
        <v>1164</v>
      </c>
      <c r="I43" s="114">
        <v>1128</v>
      </c>
      <c r="J43" s="140">
        <v>1103</v>
      </c>
      <c r="K43" s="114">
        <v>30</v>
      </c>
      <c r="L43" s="116">
        <v>2.7198549410698094</v>
      </c>
    </row>
    <row r="44" spans="1:12" s="110" customFormat="1" ht="15" customHeight="1" x14ac:dyDescent="0.2">
      <c r="A44" s="120"/>
      <c r="B44" s="119" t="s">
        <v>205</v>
      </c>
      <c r="C44" s="268"/>
      <c r="D44" s="182"/>
      <c r="E44" s="113">
        <v>20.187525479005298</v>
      </c>
      <c r="F44" s="115">
        <v>4952</v>
      </c>
      <c r="G44" s="114">
        <v>5289</v>
      </c>
      <c r="H44" s="114">
        <v>5326</v>
      </c>
      <c r="I44" s="114">
        <v>5441</v>
      </c>
      <c r="J44" s="140">
        <v>5484</v>
      </c>
      <c r="K44" s="114">
        <v>-532</v>
      </c>
      <c r="L44" s="116">
        <v>-9.7009482129832243</v>
      </c>
    </row>
    <row r="45" spans="1:12" s="110" customFormat="1" ht="15" customHeight="1" x14ac:dyDescent="0.2">
      <c r="A45" s="120"/>
      <c r="B45" s="119"/>
      <c r="C45" s="268" t="s">
        <v>106</v>
      </c>
      <c r="D45" s="182"/>
      <c r="E45" s="113">
        <v>47.71809369951535</v>
      </c>
      <c r="F45" s="115">
        <v>2363</v>
      </c>
      <c r="G45" s="114">
        <v>2493</v>
      </c>
      <c r="H45" s="114">
        <v>2521</v>
      </c>
      <c r="I45" s="114">
        <v>2561</v>
      </c>
      <c r="J45" s="140">
        <v>2594</v>
      </c>
      <c r="K45" s="114">
        <v>-231</v>
      </c>
      <c r="L45" s="116">
        <v>-8.9051657671549727</v>
      </c>
    </row>
    <row r="46" spans="1:12" s="110" customFormat="1" ht="15" customHeight="1" x14ac:dyDescent="0.2">
      <c r="A46" s="123"/>
      <c r="B46" s="124"/>
      <c r="C46" s="260" t="s">
        <v>107</v>
      </c>
      <c r="D46" s="261"/>
      <c r="E46" s="125">
        <v>52.28190630048465</v>
      </c>
      <c r="F46" s="143">
        <v>2589</v>
      </c>
      <c r="G46" s="144">
        <v>2796</v>
      </c>
      <c r="H46" s="144">
        <v>2805</v>
      </c>
      <c r="I46" s="144">
        <v>2880</v>
      </c>
      <c r="J46" s="145">
        <v>2890</v>
      </c>
      <c r="K46" s="144">
        <v>-301</v>
      </c>
      <c r="L46" s="146">
        <v>-10.415224913494809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24530</v>
      </c>
      <c r="E11" s="114">
        <v>25458</v>
      </c>
      <c r="F11" s="114">
        <v>25603</v>
      </c>
      <c r="G11" s="114">
        <v>25836</v>
      </c>
      <c r="H11" s="140">
        <v>25361</v>
      </c>
      <c r="I11" s="115">
        <v>-831</v>
      </c>
      <c r="J11" s="116">
        <v>-3.2766846733172983</v>
      </c>
    </row>
    <row r="12" spans="1:15" s="110" customFormat="1" ht="24.95" customHeight="1" x14ac:dyDescent="0.2">
      <c r="A12" s="193" t="s">
        <v>132</v>
      </c>
      <c r="B12" s="194" t="s">
        <v>133</v>
      </c>
      <c r="C12" s="113">
        <v>4.2682429677945377</v>
      </c>
      <c r="D12" s="115">
        <v>1047</v>
      </c>
      <c r="E12" s="114">
        <v>1044</v>
      </c>
      <c r="F12" s="114">
        <v>1066</v>
      </c>
      <c r="G12" s="114">
        <v>1073</v>
      </c>
      <c r="H12" s="140">
        <v>1041</v>
      </c>
      <c r="I12" s="115">
        <v>6</v>
      </c>
      <c r="J12" s="116">
        <v>0.57636887608069165</v>
      </c>
    </row>
    <row r="13" spans="1:15" s="110" customFormat="1" ht="24.95" customHeight="1" x14ac:dyDescent="0.2">
      <c r="A13" s="193" t="s">
        <v>134</v>
      </c>
      <c r="B13" s="199" t="s">
        <v>214</v>
      </c>
      <c r="C13" s="113">
        <v>0.93762739502649817</v>
      </c>
      <c r="D13" s="115">
        <v>230</v>
      </c>
      <c r="E13" s="114">
        <v>255</v>
      </c>
      <c r="F13" s="114">
        <v>245</v>
      </c>
      <c r="G13" s="114">
        <v>252</v>
      </c>
      <c r="H13" s="140">
        <v>229</v>
      </c>
      <c r="I13" s="115">
        <v>1</v>
      </c>
      <c r="J13" s="116">
        <v>0.4366812227074236</v>
      </c>
    </row>
    <row r="14" spans="1:15" s="287" customFormat="1" ht="24.95" customHeight="1" x14ac:dyDescent="0.2">
      <c r="A14" s="193" t="s">
        <v>215</v>
      </c>
      <c r="B14" s="199" t="s">
        <v>137</v>
      </c>
      <c r="C14" s="113">
        <v>6.7549938850387283</v>
      </c>
      <c r="D14" s="115">
        <v>1657</v>
      </c>
      <c r="E14" s="114">
        <v>1720</v>
      </c>
      <c r="F14" s="114">
        <v>1687</v>
      </c>
      <c r="G14" s="114">
        <v>1742</v>
      </c>
      <c r="H14" s="140">
        <v>1733</v>
      </c>
      <c r="I14" s="115">
        <v>-76</v>
      </c>
      <c r="J14" s="116">
        <v>-4.385458742065782</v>
      </c>
      <c r="K14" s="110"/>
      <c r="L14" s="110"/>
      <c r="M14" s="110"/>
      <c r="N14" s="110"/>
      <c r="O14" s="110"/>
    </row>
    <row r="15" spans="1:15" s="110" customFormat="1" ht="24.95" customHeight="1" x14ac:dyDescent="0.2">
      <c r="A15" s="193" t="s">
        <v>216</v>
      </c>
      <c r="B15" s="199" t="s">
        <v>217</v>
      </c>
      <c r="C15" s="113">
        <v>2.9800244598450876</v>
      </c>
      <c r="D15" s="115">
        <v>731</v>
      </c>
      <c r="E15" s="114">
        <v>760</v>
      </c>
      <c r="F15" s="114">
        <v>755</v>
      </c>
      <c r="G15" s="114">
        <v>811</v>
      </c>
      <c r="H15" s="140">
        <v>783</v>
      </c>
      <c r="I15" s="115">
        <v>-52</v>
      </c>
      <c r="J15" s="116">
        <v>-6.6411238825031926</v>
      </c>
    </row>
    <row r="16" spans="1:15" s="287" customFormat="1" ht="24.95" customHeight="1" x14ac:dyDescent="0.2">
      <c r="A16" s="193" t="s">
        <v>218</v>
      </c>
      <c r="B16" s="199" t="s">
        <v>141</v>
      </c>
      <c r="C16" s="113">
        <v>2.6375866286180187</v>
      </c>
      <c r="D16" s="115">
        <v>647</v>
      </c>
      <c r="E16" s="114">
        <v>691</v>
      </c>
      <c r="F16" s="114">
        <v>679</v>
      </c>
      <c r="G16" s="114">
        <v>676</v>
      </c>
      <c r="H16" s="140">
        <v>689</v>
      </c>
      <c r="I16" s="115">
        <v>-42</v>
      </c>
      <c r="J16" s="116">
        <v>-6.0957910014513788</v>
      </c>
      <c r="K16" s="110"/>
      <c r="L16" s="110"/>
      <c r="M16" s="110"/>
      <c r="N16" s="110"/>
      <c r="O16" s="110"/>
    </row>
    <row r="17" spans="1:15" s="110" customFormat="1" ht="24.95" customHeight="1" x14ac:dyDescent="0.2">
      <c r="A17" s="193" t="s">
        <v>142</v>
      </c>
      <c r="B17" s="199" t="s">
        <v>220</v>
      </c>
      <c r="C17" s="113">
        <v>1.1373827965756216</v>
      </c>
      <c r="D17" s="115">
        <v>279</v>
      </c>
      <c r="E17" s="114">
        <v>269</v>
      </c>
      <c r="F17" s="114">
        <v>253</v>
      </c>
      <c r="G17" s="114">
        <v>255</v>
      </c>
      <c r="H17" s="140">
        <v>261</v>
      </c>
      <c r="I17" s="115">
        <v>18</v>
      </c>
      <c r="J17" s="116">
        <v>6.8965517241379306</v>
      </c>
    </row>
    <row r="18" spans="1:15" s="287" customFormat="1" ht="24.95" customHeight="1" x14ac:dyDescent="0.2">
      <c r="A18" s="201" t="s">
        <v>144</v>
      </c>
      <c r="B18" s="202" t="s">
        <v>145</v>
      </c>
      <c r="C18" s="113">
        <v>7.8189971463514061</v>
      </c>
      <c r="D18" s="115">
        <v>1918</v>
      </c>
      <c r="E18" s="114">
        <v>1935</v>
      </c>
      <c r="F18" s="114">
        <v>1947</v>
      </c>
      <c r="G18" s="114">
        <v>1921</v>
      </c>
      <c r="H18" s="140">
        <v>1927</v>
      </c>
      <c r="I18" s="115">
        <v>-9</v>
      </c>
      <c r="J18" s="116">
        <v>-0.46704722366372597</v>
      </c>
      <c r="K18" s="110"/>
      <c r="L18" s="110"/>
      <c r="M18" s="110"/>
      <c r="N18" s="110"/>
      <c r="O18" s="110"/>
    </row>
    <row r="19" spans="1:15" s="110" customFormat="1" ht="24.95" customHeight="1" x14ac:dyDescent="0.2">
      <c r="A19" s="193" t="s">
        <v>146</v>
      </c>
      <c r="B19" s="199" t="s">
        <v>147</v>
      </c>
      <c r="C19" s="113">
        <v>15.519771708112515</v>
      </c>
      <c r="D19" s="115">
        <v>3807</v>
      </c>
      <c r="E19" s="114">
        <v>3778</v>
      </c>
      <c r="F19" s="114">
        <v>3745</v>
      </c>
      <c r="G19" s="114">
        <v>3822</v>
      </c>
      <c r="H19" s="140">
        <v>3706</v>
      </c>
      <c r="I19" s="115">
        <v>101</v>
      </c>
      <c r="J19" s="116">
        <v>2.7253103076092824</v>
      </c>
    </row>
    <row r="20" spans="1:15" s="287" customFormat="1" ht="24.95" customHeight="1" x14ac:dyDescent="0.2">
      <c r="A20" s="193" t="s">
        <v>148</v>
      </c>
      <c r="B20" s="199" t="s">
        <v>149</v>
      </c>
      <c r="C20" s="113">
        <v>8.7321646962902566</v>
      </c>
      <c r="D20" s="115">
        <v>2142</v>
      </c>
      <c r="E20" s="114">
        <v>2175</v>
      </c>
      <c r="F20" s="114">
        <v>2254</v>
      </c>
      <c r="G20" s="114">
        <v>2297</v>
      </c>
      <c r="H20" s="140">
        <v>2359</v>
      </c>
      <c r="I20" s="115">
        <v>-217</v>
      </c>
      <c r="J20" s="116">
        <v>-9.1988130563798212</v>
      </c>
      <c r="K20" s="110"/>
      <c r="L20" s="110"/>
      <c r="M20" s="110"/>
      <c r="N20" s="110"/>
      <c r="O20" s="110"/>
    </row>
    <row r="21" spans="1:15" s="110" customFormat="1" ht="24.95" customHeight="1" x14ac:dyDescent="0.2">
      <c r="A21" s="201" t="s">
        <v>150</v>
      </c>
      <c r="B21" s="202" t="s">
        <v>151</v>
      </c>
      <c r="C21" s="113">
        <v>9.7064818589482265</v>
      </c>
      <c r="D21" s="115">
        <v>2381</v>
      </c>
      <c r="E21" s="114">
        <v>2814</v>
      </c>
      <c r="F21" s="114">
        <v>2947</v>
      </c>
      <c r="G21" s="114">
        <v>2930</v>
      </c>
      <c r="H21" s="140">
        <v>2690</v>
      </c>
      <c r="I21" s="115">
        <v>-309</v>
      </c>
      <c r="J21" s="116">
        <v>-11.486988847583643</v>
      </c>
    </row>
    <row r="22" spans="1:15" s="110" customFormat="1" ht="24.95" customHeight="1" x14ac:dyDescent="0.2">
      <c r="A22" s="201" t="s">
        <v>152</v>
      </c>
      <c r="B22" s="199" t="s">
        <v>153</v>
      </c>
      <c r="C22" s="113">
        <v>1.1414594374235629</v>
      </c>
      <c r="D22" s="115">
        <v>280</v>
      </c>
      <c r="E22" s="114">
        <v>282</v>
      </c>
      <c r="F22" s="114">
        <v>285</v>
      </c>
      <c r="G22" s="114">
        <v>297</v>
      </c>
      <c r="H22" s="140">
        <v>288</v>
      </c>
      <c r="I22" s="115">
        <v>-8</v>
      </c>
      <c r="J22" s="116">
        <v>-2.7777777777777777</v>
      </c>
    </row>
    <row r="23" spans="1:15" s="110" customFormat="1" ht="24.95" customHeight="1" x14ac:dyDescent="0.2">
      <c r="A23" s="193" t="s">
        <v>154</v>
      </c>
      <c r="B23" s="199" t="s">
        <v>155</v>
      </c>
      <c r="C23" s="113">
        <v>0.96208724011414593</v>
      </c>
      <c r="D23" s="115">
        <v>236</v>
      </c>
      <c r="E23" s="114">
        <v>230</v>
      </c>
      <c r="F23" s="114">
        <v>231</v>
      </c>
      <c r="G23" s="114">
        <v>223</v>
      </c>
      <c r="H23" s="140">
        <v>227</v>
      </c>
      <c r="I23" s="115">
        <v>9</v>
      </c>
      <c r="J23" s="116">
        <v>3.9647577092511015</v>
      </c>
    </row>
    <row r="24" spans="1:15" s="110" customFormat="1" ht="24.95" customHeight="1" x14ac:dyDescent="0.2">
      <c r="A24" s="193" t="s">
        <v>156</v>
      </c>
      <c r="B24" s="199" t="s">
        <v>221</v>
      </c>
      <c r="C24" s="113">
        <v>10.093762739502649</v>
      </c>
      <c r="D24" s="115">
        <v>2476</v>
      </c>
      <c r="E24" s="114">
        <v>2576</v>
      </c>
      <c r="F24" s="114">
        <v>2510</v>
      </c>
      <c r="G24" s="114">
        <v>2523</v>
      </c>
      <c r="H24" s="140">
        <v>2521</v>
      </c>
      <c r="I24" s="115">
        <v>-45</v>
      </c>
      <c r="J24" s="116">
        <v>-1.7850059500198334</v>
      </c>
    </row>
    <row r="25" spans="1:15" s="110" customFormat="1" ht="24.95" customHeight="1" x14ac:dyDescent="0.2">
      <c r="A25" s="193" t="s">
        <v>222</v>
      </c>
      <c r="B25" s="204" t="s">
        <v>159</v>
      </c>
      <c r="C25" s="113">
        <v>9.5964125560538118</v>
      </c>
      <c r="D25" s="115">
        <v>2354</v>
      </c>
      <c r="E25" s="114">
        <v>2445</v>
      </c>
      <c r="F25" s="114">
        <v>2406</v>
      </c>
      <c r="G25" s="114">
        <v>2428</v>
      </c>
      <c r="H25" s="140">
        <v>2528</v>
      </c>
      <c r="I25" s="115">
        <v>-174</v>
      </c>
      <c r="J25" s="116">
        <v>-6.8829113924050631</v>
      </c>
    </row>
    <row r="26" spans="1:15" s="110" customFormat="1" ht="24.95" customHeight="1" x14ac:dyDescent="0.2">
      <c r="A26" s="201">
        <v>782.78300000000002</v>
      </c>
      <c r="B26" s="203" t="s">
        <v>160</v>
      </c>
      <c r="C26" s="113">
        <v>0.55849979616795764</v>
      </c>
      <c r="D26" s="115">
        <v>137</v>
      </c>
      <c r="E26" s="114">
        <v>152</v>
      </c>
      <c r="F26" s="114">
        <v>159</v>
      </c>
      <c r="G26" s="114">
        <v>148</v>
      </c>
      <c r="H26" s="140">
        <v>160</v>
      </c>
      <c r="I26" s="115">
        <v>-23</v>
      </c>
      <c r="J26" s="116">
        <v>-14.375</v>
      </c>
    </row>
    <row r="27" spans="1:15" s="110" customFormat="1" ht="24.95" customHeight="1" x14ac:dyDescent="0.2">
      <c r="A27" s="193" t="s">
        <v>161</v>
      </c>
      <c r="B27" s="199" t="s">
        <v>162</v>
      </c>
      <c r="C27" s="113">
        <v>1.4064410925397473</v>
      </c>
      <c r="D27" s="115">
        <v>345</v>
      </c>
      <c r="E27" s="114">
        <v>357</v>
      </c>
      <c r="F27" s="114">
        <v>365</v>
      </c>
      <c r="G27" s="114">
        <v>378</v>
      </c>
      <c r="H27" s="140">
        <v>348</v>
      </c>
      <c r="I27" s="115">
        <v>-3</v>
      </c>
      <c r="J27" s="116">
        <v>-0.86206896551724133</v>
      </c>
    </row>
    <row r="28" spans="1:15" s="110" customFormat="1" ht="24.95" customHeight="1" x14ac:dyDescent="0.2">
      <c r="A28" s="193" t="s">
        <v>163</v>
      </c>
      <c r="B28" s="199" t="s">
        <v>164</v>
      </c>
      <c r="C28" s="113">
        <v>1.5083571137382796</v>
      </c>
      <c r="D28" s="115">
        <v>370</v>
      </c>
      <c r="E28" s="114">
        <v>366</v>
      </c>
      <c r="F28" s="114">
        <v>370</v>
      </c>
      <c r="G28" s="114">
        <v>382</v>
      </c>
      <c r="H28" s="140">
        <v>385</v>
      </c>
      <c r="I28" s="115">
        <v>-15</v>
      </c>
      <c r="J28" s="116">
        <v>-3.8961038961038961</v>
      </c>
    </row>
    <row r="29" spans="1:15" s="110" customFormat="1" ht="24.95" customHeight="1" x14ac:dyDescent="0.2">
      <c r="A29" s="193">
        <v>86</v>
      </c>
      <c r="B29" s="199" t="s">
        <v>165</v>
      </c>
      <c r="C29" s="113">
        <v>5.7725234406848758</v>
      </c>
      <c r="D29" s="115">
        <v>1416</v>
      </c>
      <c r="E29" s="114">
        <v>1398</v>
      </c>
      <c r="F29" s="114">
        <v>1414</v>
      </c>
      <c r="G29" s="114">
        <v>1406</v>
      </c>
      <c r="H29" s="140">
        <v>1411</v>
      </c>
      <c r="I29" s="115">
        <v>5</v>
      </c>
      <c r="J29" s="116">
        <v>0.3543586109142452</v>
      </c>
    </row>
    <row r="30" spans="1:15" s="110" customFormat="1" ht="24.95" customHeight="1" x14ac:dyDescent="0.2">
      <c r="A30" s="193">
        <v>87.88</v>
      </c>
      <c r="B30" s="204" t="s">
        <v>166</v>
      </c>
      <c r="C30" s="113">
        <v>5.7439869547492863</v>
      </c>
      <c r="D30" s="115">
        <v>1409</v>
      </c>
      <c r="E30" s="114">
        <v>1432</v>
      </c>
      <c r="F30" s="114">
        <v>1440</v>
      </c>
      <c r="G30" s="114">
        <v>1373</v>
      </c>
      <c r="H30" s="140">
        <v>1360</v>
      </c>
      <c r="I30" s="115">
        <v>49</v>
      </c>
      <c r="J30" s="116">
        <v>3.6029411764705883</v>
      </c>
    </row>
    <row r="31" spans="1:15" s="110" customFormat="1" ht="24.95" customHeight="1" x14ac:dyDescent="0.2">
      <c r="A31" s="193" t="s">
        <v>167</v>
      </c>
      <c r="B31" s="199" t="s">
        <v>168</v>
      </c>
      <c r="C31" s="113">
        <v>9.4781899714635145</v>
      </c>
      <c r="D31" s="115">
        <v>2325</v>
      </c>
      <c r="E31" s="114">
        <v>2499</v>
      </c>
      <c r="F31" s="114">
        <v>2532</v>
      </c>
      <c r="G31" s="114">
        <v>2640</v>
      </c>
      <c r="H31" s="140">
        <v>2447</v>
      </c>
      <c r="I31" s="115">
        <v>-122</v>
      </c>
      <c r="J31" s="116">
        <v>-4.9856967715570084</v>
      </c>
    </row>
    <row r="32" spans="1:15" s="110" customFormat="1" ht="24.95" customHeight="1" x14ac:dyDescent="0.2">
      <c r="A32" s="193"/>
      <c r="B32" s="204" t="s">
        <v>169</v>
      </c>
      <c r="C32" s="113">
        <v>0</v>
      </c>
      <c r="D32" s="115">
        <v>0</v>
      </c>
      <c r="E32" s="114">
        <v>0</v>
      </c>
      <c r="F32" s="114">
        <v>0</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4.2682429677945377</v>
      </c>
      <c r="D34" s="115">
        <v>1047</v>
      </c>
      <c r="E34" s="114">
        <v>1044</v>
      </c>
      <c r="F34" s="114">
        <v>1066</v>
      </c>
      <c r="G34" s="114">
        <v>1073</v>
      </c>
      <c r="H34" s="140">
        <v>1041</v>
      </c>
      <c r="I34" s="115">
        <v>6</v>
      </c>
      <c r="J34" s="116">
        <v>0.57636887608069165</v>
      </c>
    </row>
    <row r="35" spans="1:10" s="110" customFormat="1" ht="24.95" customHeight="1" x14ac:dyDescent="0.2">
      <c r="A35" s="292" t="s">
        <v>171</v>
      </c>
      <c r="B35" s="293" t="s">
        <v>172</v>
      </c>
      <c r="C35" s="113">
        <v>15.511618426416632</v>
      </c>
      <c r="D35" s="115">
        <v>3805</v>
      </c>
      <c r="E35" s="114">
        <v>3910</v>
      </c>
      <c r="F35" s="114">
        <v>3879</v>
      </c>
      <c r="G35" s="114">
        <v>3915</v>
      </c>
      <c r="H35" s="140">
        <v>3889</v>
      </c>
      <c r="I35" s="115">
        <v>-84</v>
      </c>
      <c r="J35" s="116">
        <v>-2.1599382874775008</v>
      </c>
    </row>
    <row r="36" spans="1:10" s="110" customFormat="1" ht="24.95" customHeight="1" x14ac:dyDescent="0.2">
      <c r="A36" s="294" t="s">
        <v>173</v>
      </c>
      <c r="B36" s="295" t="s">
        <v>174</v>
      </c>
      <c r="C36" s="125">
        <v>80.220138605788833</v>
      </c>
      <c r="D36" s="143">
        <v>19678</v>
      </c>
      <c r="E36" s="144">
        <v>20504</v>
      </c>
      <c r="F36" s="144">
        <v>20658</v>
      </c>
      <c r="G36" s="144">
        <v>20847</v>
      </c>
      <c r="H36" s="145">
        <v>20430</v>
      </c>
      <c r="I36" s="143">
        <v>-752</v>
      </c>
      <c r="J36" s="146">
        <v>-3.6808614782183064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24530</v>
      </c>
      <c r="F11" s="264">
        <v>25458</v>
      </c>
      <c r="G11" s="264">
        <v>25603</v>
      </c>
      <c r="H11" s="264">
        <v>25836</v>
      </c>
      <c r="I11" s="265">
        <v>25361</v>
      </c>
      <c r="J11" s="263">
        <v>-831</v>
      </c>
      <c r="K11" s="266">
        <v>-3.2766846733172983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43.0900937627395</v>
      </c>
      <c r="E13" s="115">
        <v>10570</v>
      </c>
      <c r="F13" s="114">
        <v>10981</v>
      </c>
      <c r="G13" s="114">
        <v>11072</v>
      </c>
      <c r="H13" s="114">
        <v>11090</v>
      </c>
      <c r="I13" s="140">
        <v>10994</v>
      </c>
      <c r="J13" s="115">
        <v>-424</v>
      </c>
      <c r="K13" s="116">
        <v>-3.856649081317082</v>
      </c>
    </row>
    <row r="14" spans="1:15" ht="15.95" customHeight="1" x14ac:dyDescent="0.2">
      <c r="A14" s="306" t="s">
        <v>230</v>
      </c>
      <c r="B14" s="307"/>
      <c r="C14" s="308"/>
      <c r="D14" s="113">
        <v>43.803505911129228</v>
      </c>
      <c r="E14" s="115">
        <v>10745</v>
      </c>
      <c r="F14" s="114">
        <v>11157</v>
      </c>
      <c r="G14" s="114">
        <v>11236</v>
      </c>
      <c r="H14" s="114">
        <v>11387</v>
      </c>
      <c r="I14" s="140">
        <v>11060</v>
      </c>
      <c r="J14" s="115">
        <v>-315</v>
      </c>
      <c r="K14" s="116">
        <v>-2.8481012658227849</v>
      </c>
    </row>
    <row r="15" spans="1:15" ht="15.95" customHeight="1" x14ac:dyDescent="0.2">
      <c r="A15" s="306" t="s">
        <v>231</v>
      </c>
      <c r="B15" s="307"/>
      <c r="C15" s="308"/>
      <c r="D15" s="113">
        <v>6.2617203424378314</v>
      </c>
      <c r="E15" s="115">
        <v>1536</v>
      </c>
      <c r="F15" s="114">
        <v>1536</v>
      </c>
      <c r="G15" s="114">
        <v>1540</v>
      </c>
      <c r="H15" s="114">
        <v>1566</v>
      </c>
      <c r="I15" s="140">
        <v>1554</v>
      </c>
      <c r="J15" s="115">
        <v>-18</v>
      </c>
      <c r="K15" s="116">
        <v>-1.1583011583011582</v>
      </c>
    </row>
    <row r="16" spans="1:15" ht="15.95" customHeight="1" x14ac:dyDescent="0.2">
      <c r="A16" s="306" t="s">
        <v>232</v>
      </c>
      <c r="B16" s="307"/>
      <c r="C16" s="308"/>
      <c r="D16" s="113">
        <v>3.0004076640847943</v>
      </c>
      <c r="E16" s="115">
        <v>736</v>
      </c>
      <c r="F16" s="114">
        <v>777</v>
      </c>
      <c r="G16" s="114">
        <v>776</v>
      </c>
      <c r="H16" s="114">
        <v>778</v>
      </c>
      <c r="I16" s="140">
        <v>792</v>
      </c>
      <c r="J16" s="115">
        <v>-56</v>
      </c>
      <c r="K16" s="116">
        <v>-7.0707070707070709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3.2653893192009784</v>
      </c>
      <c r="E18" s="115">
        <v>801</v>
      </c>
      <c r="F18" s="114">
        <v>790</v>
      </c>
      <c r="G18" s="114">
        <v>799</v>
      </c>
      <c r="H18" s="114">
        <v>797</v>
      </c>
      <c r="I18" s="140">
        <v>781</v>
      </c>
      <c r="J18" s="115">
        <v>20</v>
      </c>
      <c r="K18" s="116">
        <v>2.5608194622279128</v>
      </c>
    </row>
    <row r="19" spans="1:11" ht="14.1" customHeight="1" x14ac:dyDescent="0.2">
      <c r="A19" s="306" t="s">
        <v>235</v>
      </c>
      <c r="B19" s="307" t="s">
        <v>236</v>
      </c>
      <c r="C19" s="308"/>
      <c r="D19" s="113">
        <v>2.3196086424785975</v>
      </c>
      <c r="E19" s="115">
        <v>569</v>
      </c>
      <c r="F19" s="114">
        <v>568</v>
      </c>
      <c r="G19" s="114">
        <v>578</v>
      </c>
      <c r="H19" s="114">
        <v>560</v>
      </c>
      <c r="I19" s="140">
        <v>538</v>
      </c>
      <c r="J19" s="115">
        <v>31</v>
      </c>
      <c r="K19" s="116">
        <v>5.7620817843866172</v>
      </c>
    </row>
    <row r="20" spans="1:11" ht="14.1" customHeight="1" x14ac:dyDescent="0.2">
      <c r="A20" s="306">
        <v>12</v>
      </c>
      <c r="B20" s="307" t="s">
        <v>237</v>
      </c>
      <c r="C20" s="308"/>
      <c r="D20" s="113">
        <v>1.3534447615165104</v>
      </c>
      <c r="E20" s="115">
        <v>332</v>
      </c>
      <c r="F20" s="114">
        <v>351</v>
      </c>
      <c r="G20" s="114">
        <v>365</v>
      </c>
      <c r="H20" s="114">
        <v>381</v>
      </c>
      <c r="I20" s="140">
        <v>380</v>
      </c>
      <c r="J20" s="115">
        <v>-48</v>
      </c>
      <c r="K20" s="116">
        <v>-12.631578947368421</v>
      </c>
    </row>
    <row r="21" spans="1:11" ht="14.1" customHeight="1" x14ac:dyDescent="0.2">
      <c r="A21" s="306">
        <v>21</v>
      </c>
      <c r="B21" s="307" t="s">
        <v>238</v>
      </c>
      <c r="C21" s="308"/>
      <c r="D21" s="113">
        <v>0.19567876070118223</v>
      </c>
      <c r="E21" s="115">
        <v>48</v>
      </c>
      <c r="F21" s="114">
        <v>51</v>
      </c>
      <c r="G21" s="114">
        <v>43</v>
      </c>
      <c r="H21" s="114">
        <v>44</v>
      </c>
      <c r="I21" s="140">
        <v>46</v>
      </c>
      <c r="J21" s="115">
        <v>2</v>
      </c>
      <c r="K21" s="116">
        <v>4.3478260869565215</v>
      </c>
    </row>
    <row r="22" spans="1:11" ht="14.1" customHeight="1" x14ac:dyDescent="0.2">
      <c r="A22" s="306">
        <v>22</v>
      </c>
      <c r="B22" s="307" t="s">
        <v>239</v>
      </c>
      <c r="C22" s="308"/>
      <c r="D22" s="113">
        <v>0.48512026090501426</v>
      </c>
      <c r="E22" s="115">
        <v>119</v>
      </c>
      <c r="F22" s="114">
        <v>113</v>
      </c>
      <c r="G22" s="114">
        <v>114</v>
      </c>
      <c r="H22" s="114">
        <v>122</v>
      </c>
      <c r="I22" s="140">
        <v>121</v>
      </c>
      <c r="J22" s="115">
        <v>-2</v>
      </c>
      <c r="K22" s="116">
        <v>-1.6528925619834711</v>
      </c>
    </row>
    <row r="23" spans="1:11" ht="14.1" customHeight="1" x14ac:dyDescent="0.2">
      <c r="A23" s="306">
        <v>23</v>
      </c>
      <c r="B23" s="307" t="s">
        <v>240</v>
      </c>
      <c r="C23" s="308"/>
      <c r="D23" s="113">
        <v>0.34243783122706889</v>
      </c>
      <c r="E23" s="115">
        <v>84</v>
      </c>
      <c r="F23" s="114">
        <v>83</v>
      </c>
      <c r="G23" s="114">
        <v>84</v>
      </c>
      <c r="H23" s="114">
        <v>93</v>
      </c>
      <c r="I23" s="140">
        <v>92</v>
      </c>
      <c r="J23" s="115">
        <v>-8</v>
      </c>
      <c r="K23" s="116">
        <v>-8.695652173913043</v>
      </c>
    </row>
    <row r="24" spans="1:11" ht="14.1" customHeight="1" x14ac:dyDescent="0.2">
      <c r="A24" s="306">
        <v>24</v>
      </c>
      <c r="B24" s="307" t="s">
        <v>241</v>
      </c>
      <c r="C24" s="308"/>
      <c r="D24" s="113">
        <v>0.81532816958825927</v>
      </c>
      <c r="E24" s="115">
        <v>200</v>
      </c>
      <c r="F24" s="114">
        <v>207</v>
      </c>
      <c r="G24" s="114">
        <v>210</v>
      </c>
      <c r="H24" s="114">
        <v>209</v>
      </c>
      <c r="I24" s="140">
        <v>211</v>
      </c>
      <c r="J24" s="115">
        <v>-11</v>
      </c>
      <c r="K24" s="116">
        <v>-5.2132701421800949</v>
      </c>
    </row>
    <row r="25" spans="1:11" ht="14.1" customHeight="1" x14ac:dyDescent="0.2">
      <c r="A25" s="306">
        <v>25</v>
      </c>
      <c r="B25" s="307" t="s">
        <v>242</v>
      </c>
      <c r="C25" s="308"/>
      <c r="D25" s="113">
        <v>1.4594374235629841</v>
      </c>
      <c r="E25" s="115">
        <v>358</v>
      </c>
      <c r="F25" s="114">
        <v>373</v>
      </c>
      <c r="G25" s="114">
        <v>365</v>
      </c>
      <c r="H25" s="114">
        <v>370</v>
      </c>
      <c r="I25" s="140">
        <v>384</v>
      </c>
      <c r="J25" s="115">
        <v>-26</v>
      </c>
      <c r="K25" s="116">
        <v>-6.770833333333333</v>
      </c>
    </row>
    <row r="26" spans="1:11" ht="14.1" customHeight="1" x14ac:dyDescent="0.2">
      <c r="A26" s="306">
        <v>26</v>
      </c>
      <c r="B26" s="307" t="s">
        <v>243</v>
      </c>
      <c r="C26" s="308"/>
      <c r="D26" s="113">
        <v>1.0721565430085609</v>
      </c>
      <c r="E26" s="115">
        <v>263</v>
      </c>
      <c r="F26" s="114">
        <v>269</v>
      </c>
      <c r="G26" s="114">
        <v>272</v>
      </c>
      <c r="H26" s="114">
        <v>271</v>
      </c>
      <c r="I26" s="140">
        <v>262</v>
      </c>
      <c r="J26" s="115">
        <v>1</v>
      </c>
      <c r="K26" s="116">
        <v>0.38167938931297712</v>
      </c>
    </row>
    <row r="27" spans="1:11" ht="14.1" customHeight="1" x14ac:dyDescent="0.2">
      <c r="A27" s="306">
        <v>27</v>
      </c>
      <c r="B27" s="307" t="s">
        <v>244</v>
      </c>
      <c r="C27" s="308"/>
      <c r="D27" s="113">
        <v>0.49327354260089684</v>
      </c>
      <c r="E27" s="115">
        <v>121</v>
      </c>
      <c r="F27" s="114">
        <v>116</v>
      </c>
      <c r="G27" s="114">
        <v>115</v>
      </c>
      <c r="H27" s="114">
        <v>103</v>
      </c>
      <c r="I27" s="140">
        <v>101</v>
      </c>
      <c r="J27" s="115">
        <v>20</v>
      </c>
      <c r="K27" s="116">
        <v>19.801980198019802</v>
      </c>
    </row>
    <row r="28" spans="1:11" ht="14.1" customHeight="1" x14ac:dyDescent="0.2">
      <c r="A28" s="306">
        <v>28</v>
      </c>
      <c r="B28" s="307" t="s">
        <v>245</v>
      </c>
      <c r="C28" s="308"/>
      <c r="D28" s="113">
        <v>0.18344883815735832</v>
      </c>
      <c r="E28" s="115">
        <v>45</v>
      </c>
      <c r="F28" s="114">
        <v>54</v>
      </c>
      <c r="G28" s="114">
        <v>54</v>
      </c>
      <c r="H28" s="114">
        <v>53</v>
      </c>
      <c r="I28" s="140">
        <v>52</v>
      </c>
      <c r="J28" s="115">
        <v>-7</v>
      </c>
      <c r="K28" s="116">
        <v>-13.461538461538462</v>
      </c>
    </row>
    <row r="29" spans="1:11" ht="14.1" customHeight="1" x14ac:dyDescent="0.2">
      <c r="A29" s="306">
        <v>29</v>
      </c>
      <c r="B29" s="307" t="s">
        <v>246</v>
      </c>
      <c r="C29" s="308"/>
      <c r="D29" s="113">
        <v>2.5764370158988994</v>
      </c>
      <c r="E29" s="115">
        <v>632</v>
      </c>
      <c r="F29" s="114">
        <v>754</v>
      </c>
      <c r="G29" s="114">
        <v>769</v>
      </c>
      <c r="H29" s="114">
        <v>788</v>
      </c>
      <c r="I29" s="140">
        <v>751</v>
      </c>
      <c r="J29" s="115">
        <v>-119</v>
      </c>
      <c r="K29" s="116">
        <v>-15.845539280958722</v>
      </c>
    </row>
    <row r="30" spans="1:11" ht="14.1" customHeight="1" x14ac:dyDescent="0.2">
      <c r="A30" s="306" t="s">
        <v>247</v>
      </c>
      <c r="B30" s="307" t="s">
        <v>248</v>
      </c>
      <c r="C30" s="308"/>
      <c r="D30" s="113" t="s">
        <v>514</v>
      </c>
      <c r="E30" s="115" t="s">
        <v>514</v>
      </c>
      <c r="F30" s="114" t="s">
        <v>514</v>
      </c>
      <c r="G30" s="114" t="s">
        <v>514</v>
      </c>
      <c r="H30" s="114">
        <v>120</v>
      </c>
      <c r="I30" s="140">
        <v>112</v>
      </c>
      <c r="J30" s="115" t="s">
        <v>514</v>
      </c>
      <c r="K30" s="116" t="s">
        <v>514</v>
      </c>
    </row>
    <row r="31" spans="1:11" ht="14.1" customHeight="1" x14ac:dyDescent="0.2">
      <c r="A31" s="306" t="s">
        <v>249</v>
      </c>
      <c r="B31" s="307" t="s">
        <v>250</v>
      </c>
      <c r="C31" s="308"/>
      <c r="D31" s="113">
        <v>2.1361598043212391</v>
      </c>
      <c r="E31" s="115">
        <v>524</v>
      </c>
      <c r="F31" s="114">
        <v>641</v>
      </c>
      <c r="G31" s="114">
        <v>653</v>
      </c>
      <c r="H31" s="114">
        <v>665</v>
      </c>
      <c r="I31" s="140">
        <v>636</v>
      </c>
      <c r="J31" s="115">
        <v>-112</v>
      </c>
      <c r="K31" s="116">
        <v>-17.610062893081761</v>
      </c>
    </row>
    <row r="32" spans="1:11" ht="14.1" customHeight="1" x14ac:dyDescent="0.2">
      <c r="A32" s="306">
        <v>31</v>
      </c>
      <c r="B32" s="307" t="s">
        <v>251</v>
      </c>
      <c r="C32" s="308"/>
      <c r="D32" s="113">
        <v>0.35059111292295148</v>
      </c>
      <c r="E32" s="115">
        <v>86</v>
      </c>
      <c r="F32" s="114">
        <v>93</v>
      </c>
      <c r="G32" s="114">
        <v>91</v>
      </c>
      <c r="H32" s="114">
        <v>89</v>
      </c>
      <c r="I32" s="140">
        <v>90</v>
      </c>
      <c r="J32" s="115">
        <v>-4</v>
      </c>
      <c r="K32" s="116">
        <v>-4.4444444444444446</v>
      </c>
    </row>
    <row r="33" spans="1:11" ht="14.1" customHeight="1" x14ac:dyDescent="0.2">
      <c r="A33" s="306">
        <v>32</v>
      </c>
      <c r="B33" s="307" t="s">
        <v>252</v>
      </c>
      <c r="C33" s="308"/>
      <c r="D33" s="113">
        <v>1.7203424378312271</v>
      </c>
      <c r="E33" s="115">
        <v>422</v>
      </c>
      <c r="F33" s="114">
        <v>421</v>
      </c>
      <c r="G33" s="114">
        <v>435</v>
      </c>
      <c r="H33" s="114">
        <v>416</v>
      </c>
      <c r="I33" s="140">
        <v>430</v>
      </c>
      <c r="J33" s="115">
        <v>-8</v>
      </c>
      <c r="K33" s="116">
        <v>-1.8604651162790697</v>
      </c>
    </row>
    <row r="34" spans="1:11" ht="14.1" customHeight="1" x14ac:dyDescent="0.2">
      <c r="A34" s="306">
        <v>33</v>
      </c>
      <c r="B34" s="307" t="s">
        <v>253</v>
      </c>
      <c r="C34" s="308"/>
      <c r="D34" s="113">
        <v>0.67672238075825519</v>
      </c>
      <c r="E34" s="115">
        <v>166</v>
      </c>
      <c r="F34" s="114">
        <v>161</v>
      </c>
      <c r="G34" s="114">
        <v>178</v>
      </c>
      <c r="H34" s="114">
        <v>184</v>
      </c>
      <c r="I34" s="140">
        <v>182</v>
      </c>
      <c r="J34" s="115">
        <v>-16</v>
      </c>
      <c r="K34" s="116">
        <v>-8.791208791208792</v>
      </c>
    </row>
    <row r="35" spans="1:11" ht="14.1" customHeight="1" x14ac:dyDescent="0.2">
      <c r="A35" s="306">
        <v>34</v>
      </c>
      <c r="B35" s="307" t="s">
        <v>254</v>
      </c>
      <c r="C35" s="308"/>
      <c r="D35" s="113">
        <v>6.359559722788422</v>
      </c>
      <c r="E35" s="115">
        <v>1560</v>
      </c>
      <c r="F35" s="114">
        <v>1596</v>
      </c>
      <c r="G35" s="114">
        <v>1559</v>
      </c>
      <c r="H35" s="114">
        <v>1547</v>
      </c>
      <c r="I35" s="140">
        <v>1572</v>
      </c>
      <c r="J35" s="115">
        <v>-12</v>
      </c>
      <c r="K35" s="116">
        <v>-0.76335877862595425</v>
      </c>
    </row>
    <row r="36" spans="1:11" ht="14.1" customHeight="1" x14ac:dyDescent="0.2">
      <c r="A36" s="306">
        <v>41</v>
      </c>
      <c r="B36" s="307" t="s">
        <v>255</v>
      </c>
      <c r="C36" s="308"/>
      <c r="D36" s="113">
        <v>0.39135752140236446</v>
      </c>
      <c r="E36" s="115">
        <v>96</v>
      </c>
      <c r="F36" s="114">
        <v>100</v>
      </c>
      <c r="G36" s="114">
        <v>94</v>
      </c>
      <c r="H36" s="114">
        <v>93</v>
      </c>
      <c r="I36" s="140">
        <v>91</v>
      </c>
      <c r="J36" s="115">
        <v>5</v>
      </c>
      <c r="K36" s="116">
        <v>5.4945054945054945</v>
      </c>
    </row>
    <row r="37" spans="1:11" ht="14.1" customHeight="1" x14ac:dyDescent="0.2">
      <c r="A37" s="306">
        <v>42</v>
      </c>
      <c r="B37" s="307" t="s">
        <v>256</v>
      </c>
      <c r="C37" s="308"/>
      <c r="D37" s="113">
        <v>3.6689767631471665E-2</v>
      </c>
      <c r="E37" s="115">
        <v>9</v>
      </c>
      <c r="F37" s="114">
        <v>9</v>
      </c>
      <c r="G37" s="114">
        <v>9</v>
      </c>
      <c r="H37" s="114">
        <v>11</v>
      </c>
      <c r="I37" s="140">
        <v>11</v>
      </c>
      <c r="J37" s="115">
        <v>-2</v>
      </c>
      <c r="K37" s="116">
        <v>-18.181818181818183</v>
      </c>
    </row>
    <row r="38" spans="1:11" ht="14.1" customHeight="1" x14ac:dyDescent="0.2">
      <c r="A38" s="306">
        <v>43</v>
      </c>
      <c r="B38" s="307" t="s">
        <v>257</v>
      </c>
      <c r="C38" s="308"/>
      <c r="D38" s="113">
        <v>0.38728088055442317</v>
      </c>
      <c r="E38" s="115">
        <v>95</v>
      </c>
      <c r="F38" s="114">
        <v>91</v>
      </c>
      <c r="G38" s="114">
        <v>92</v>
      </c>
      <c r="H38" s="114">
        <v>93</v>
      </c>
      <c r="I38" s="140">
        <v>102</v>
      </c>
      <c r="J38" s="115">
        <v>-7</v>
      </c>
      <c r="K38" s="116">
        <v>-6.8627450980392153</v>
      </c>
    </row>
    <row r="39" spans="1:11" ht="14.1" customHeight="1" x14ac:dyDescent="0.2">
      <c r="A39" s="306">
        <v>51</v>
      </c>
      <c r="B39" s="307" t="s">
        <v>258</v>
      </c>
      <c r="C39" s="308"/>
      <c r="D39" s="113">
        <v>10.171218915613535</v>
      </c>
      <c r="E39" s="115">
        <v>2495</v>
      </c>
      <c r="F39" s="114">
        <v>2554</v>
      </c>
      <c r="G39" s="114">
        <v>2587</v>
      </c>
      <c r="H39" s="114">
        <v>2638</v>
      </c>
      <c r="I39" s="140">
        <v>2711</v>
      </c>
      <c r="J39" s="115">
        <v>-216</v>
      </c>
      <c r="K39" s="116">
        <v>-7.9675396532644784</v>
      </c>
    </row>
    <row r="40" spans="1:11" ht="14.1" customHeight="1" x14ac:dyDescent="0.2">
      <c r="A40" s="306" t="s">
        <v>259</v>
      </c>
      <c r="B40" s="307" t="s">
        <v>260</v>
      </c>
      <c r="C40" s="308"/>
      <c r="D40" s="113">
        <v>9.8247044435385238</v>
      </c>
      <c r="E40" s="115">
        <v>2410</v>
      </c>
      <c r="F40" s="114">
        <v>2468</v>
      </c>
      <c r="G40" s="114">
        <v>2498</v>
      </c>
      <c r="H40" s="114">
        <v>2540</v>
      </c>
      <c r="I40" s="140">
        <v>2619</v>
      </c>
      <c r="J40" s="115">
        <v>-209</v>
      </c>
      <c r="K40" s="116">
        <v>-7.9801450935471552</v>
      </c>
    </row>
    <row r="41" spans="1:11" ht="14.1" customHeight="1" x14ac:dyDescent="0.2">
      <c r="A41" s="306"/>
      <c r="B41" s="307" t="s">
        <v>261</v>
      </c>
      <c r="C41" s="308"/>
      <c r="D41" s="113">
        <v>2.9596412556053813</v>
      </c>
      <c r="E41" s="115">
        <v>726</v>
      </c>
      <c r="F41" s="114">
        <v>748</v>
      </c>
      <c r="G41" s="114">
        <v>765</v>
      </c>
      <c r="H41" s="114">
        <v>786</v>
      </c>
      <c r="I41" s="140">
        <v>788</v>
      </c>
      <c r="J41" s="115">
        <v>-62</v>
      </c>
      <c r="K41" s="116">
        <v>-7.8680203045685282</v>
      </c>
    </row>
    <row r="42" spans="1:11" ht="14.1" customHeight="1" x14ac:dyDescent="0.2">
      <c r="A42" s="306">
        <v>52</v>
      </c>
      <c r="B42" s="307" t="s">
        <v>262</v>
      </c>
      <c r="C42" s="308"/>
      <c r="D42" s="113">
        <v>5.3730126375866289</v>
      </c>
      <c r="E42" s="115">
        <v>1318</v>
      </c>
      <c r="F42" s="114">
        <v>1328</v>
      </c>
      <c r="G42" s="114">
        <v>1350</v>
      </c>
      <c r="H42" s="114">
        <v>1351</v>
      </c>
      <c r="I42" s="140">
        <v>1295</v>
      </c>
      <c r="J42" s="115">
        <v>23</v>
      </c>
      <c r="K42" s="116">
        <v>1.7760617760617761</v>
      </c>
    </row>
    <row r="43" spans="1:11" ht="14.1" customHeight="1" x14ac:dyDescent="0.2">
      <c r="A43" s="306" t="s">
        <v>263</v>
      </c>
      <c r="B43" s="307" t="s">
        <v>264</v>
      </c>
      <c r="C43" s="308"/>
      <c r="D43" s="113">
        <v>5.0754178556869141</v>
      </c>
      <c r="E43" s="115">
        <v>1245</v>
      </c>
      <c r="F43" s="114">
        <v>1238</v>
      </c>
      <c r="G43" s="114">
        <v>1259</v>
      </c>
      <c r="H43" s="114">
        <v>1262</v>
      </c>
      <c r="I43" s="140">
        <v>1209</v>
      </c>
      <c r="J43" s="115">
        <v>36</v>
      </c>
      <c r="K43" s="116">
        <v>2.9776674937965262</v>
      </c>
    </row>
    <row r="44" spans="1:11" ht="14.1" customHeight="1" x14ac:dyDescent="0.2">
      <c r="A44" s="306">
        <v>53</v>
      </c>
      <c r="B44" s="307" t="s">
        <v>265</v>
      </c>
      <c r="C44" s="308"/>
      <c r="D44" s="113">
        <v>1.2841418671015083</v>
      </c>
      <c r="E44" s="115">
        <v>315</v>
      </c>
      <c r="F44" s="114">
        <v>332</v>
      </c>
      <c r="G44" s="114">
        <v>349</v>
      </c>
      <c r="H44" s="114">
        <v>363</v>
      </c>
      <c r="I44" s="140">
        <v>333</v>
      </c>
      <c r="J44" s="115">
        <v>-18</v>
      </c>
      <c r="K44" s="116">
        <v>-5.4054054054054053</v>
      </c>
    </row>
    <row r="45" spans="1:11" ht="14.1" customHeight="1" x14ac:dyDescent="0.2">
      <c r="A45" s="306" t="s">
        <v>266</v>
      </c>
      <c r="B45" s="307" t="s">
        <v>267</v>
      </c>
      <c r="C45" s="308"/>
      <c r="D45" s="113">
        <v>1.2189156135344477</v>
      </c>
      <c r="E45" s="115">
        <v>299</v>
      </c>
      <c r="F45" s="114">
        <v>315</v>
      </c>
      <c r="G45" s="114">
        <v>338</v>
      </c>
      <c r="H45" s="114">
        <v>348</v>
      </c>
      <c r="I45" s="140">
        <v>317</v>
      </c>
      <c r="J45" s="115">
        <v>-18</v>
      </c>
      <c r="K45" s="116">
        <v>-5.6782334384858046</v>
      </c>
    </row>
    <row r="46" spans="1:11" ht="14.1" customHeight="1" x14ac:dyDescent="0.2">
      <c r="A46" s="306">
        <v>54</v>
      </c>
      <c r="B46" s="307" t="s">
        <v>268</v>
      </c>
      <c r="C46" s="308"/>
      <c r="D46" s="113">
        <v>10.953933958418263</v>
      </c>
      <c r="E46" s="115">
        <v>2687</v>
      </c>
      <c r="F46" s="114">
        <v>2779</v>
      </c>
      <c r="G46" s="114">
        <v>2794</v>
      </c>
      <c r="H46" s="114">
        <v>2797</v>
      </c>
      <c r="I46" s="140">
        <v>2885</v>
      </c>
      <c r="J46" s="115">
        <v>-198</v>
      </c>
      <c r="K46" s="116">
        <v>-6.8630849220103984</v>
      </c>
    </row>
    <row r="47" spans="1:11" ht="14.1" customHeight="1" x14ac:dyDescent="0.2">
      <c r="A47" s="306">
        <v>61</v>
      </c>
      <c r="B47" s="307" t="s">
        <v>269</v>
      </c>
      <c r="C47" s="308"/>
      <c r="D47" s="113">
        <v>0.79902160619649409</v>
      </c>
      <c r="E47" s="115">
        <v>196</v>
      </c>
      <c r="F47" s="114">
        <v>206</v>
      </c>
      <c r="G47" s="114">
        <v>207</v>
      </c>
      <c r="H47" s="114">
        <v>204</v>
      </c>
      <c r="I47" s="140">
        <v>197</v>
      </c>
      <c r="J47" s="115">
        <v>-1</v>
      </c>
      <c r="K47" s="116">
        <v>-0.50761421319796951</v>
      </c>
    </row>
    <row r="48" spans="1:11" ht="14.1" customHeight="1" x14ac:dyDescent="0.2">
      <c r="A48" s="306">
        <v>62</v>
      </c>
      <c r="B48" s="307" t="s">
        <v>270</v>
      </c>
      <c r="C48" s="308"/>
      <c r="D48" s="113">
        <v>10.619649408887078</v>
      </c>
      <c r="E48" s="115">
        <v>2605</v>
      </c>
      <c r="F48" s="114">
        <v>2629</v>
      </c>
      <c r="G48" s="114">
        <v>2654</v>
      </c>
      <c r="H48" s="114">
        <v>2756</v>
      </c>
      <c r="I48" s="140">
        <v>2601</v>
      </c>
      <c r="J48" s="115">
        <v>4</v>
      </c>
      <c r="K48" s="116">
        <v>0.15378700499807765</v>
      </c>
    </row>
    <row r="49" spans="1:11" ht="14.1" customHeight="1" x14ac:dyDescent="0.2">
      <c r="A49" s="306">
        <v>63</v>
      </c>
      <c r="B49" s="307" t="s">
        <v>271</v>
      </c>
      <c r="C49" s="308"/>
      <c r="D49" s="113">
        <v>7.1708112515287405</v>
      </c>
      <c r="E49" s="115">
        <v>1759</v>
      </c>
      <c r="F49" s="114">
        <v>2077</v>
      </c>
      <c r="G49" s="114">
        <v>2206</v>
      </c>
      <c r="H49" s="114">
        <v>2211</v>
      </c>
      <c r="I49" s="140">
        <v>1981</v>
      </c>
      <c r="J49" s="115">
        <v>-222</v>
      </c>
      <c r="K49" s="116">
        <v>-11.206461383139828</v>
      </c>
    </row>
    <row r="50" spans="1:11" ht="14.1" customHeight="1" x14ac:dyDescent="0.2">
      <c r="A50" s="306" t="s">
        <v>272</v>
      </c>
      <c r="B50" s="307" t="s">
        <v>273</v>
      </c>
      <c r="C50" s="308"/>
      <c r="D50" s="113">
        <v>0.49735018344883813</v>
      </c>
      <c r="E50" s="115">
        <v>122</v>
      </c>
      <c r="F50" s="114">
        <v>132</v>
      </c>
      <c r="G50" s="114">
        <v>125</v>
      </c>
      <c r="H50" s="114">
        <v>120</v>
      </c>
      <c r="I50" s="140">
        <v>103</v>
      </c>
      <c r="J50" s="115">
        <v>19</v>
      </c>
      <c r="K50" s="116">
        <v>18.446601941747574</v>
      </c>
    </row>
    <row r="51" spans="1:11" ht="14.1" customHeight="1" x14ac:dyDescent="0.2">
      <c r="A51" s="306" t="s">
        <v>274</v>
      </c>
      <c r="B51" s="307" t="s">
        <v>275</v>
      </c>
      <c r="C51" s="308"/>
      <c r="D51" s="113">
        <v>6.1842641663269466</v>
      </c>
      <c r="E51" s="115">
        <v>1517</v>
      </c>
      <c r="F51" s="114">
        <v>1815</v>
      </c>
      <c r="G51" s="114">
        <v>1902</v>
      </c>
      <c r="H51" s="114">
        <v>1925</v>
      </c>
      <c r="I51" s="140">
        <v>1732</v>
      </c>
      <c r="J51" s="115">
        <v>-215</v>
      </c>
      <c r="K51" s="116">
        <v>-12.41339491916859</v>
      </c>
    </row>
    <row r="52" spans="1:11" ht="14.1" customHeight="1" x14ac:dyDescent="0.2">
      <c r="A52" s="306">
        <v>71</v>
      </c>
      <c r="B52" s="307" t="s">
        <v>276</v>
      </c>
      <c r="C52" s="308"/>
      <c r="D52" s="113">
        <v>14.973501834488381</v>
      </c>
      <c r="E52" s="115">
        <v>3673</v>
      </c>
      <c r="F52" s="114">
        <v>3740</v>
      </c>
      <c r="G52" s="114">
        <v>3694</v>
      </c>
      <c r="H52" s="114">
        <v>3700</v>
      </c>
      <c r="I52" s="140">
        <v>3625</v>
      </c>
      <c r="J52" s="115">
        <v>48</v>
      </c>
      <c r="K52" s="116">
        <v>1.3241379310344827</v>
      </c>
    </row>
    <row r="53" spans="1:11" ht="14.1" customHeight="1" x14ac:dyDescent="0.2">
      <c r="A53" s="306" t="s">
        <v>277</v>
      </c>
      <c r="B53" s="307" t="s">
        <v>278</v>
      </c>
      <c r="C53" s="308"/>
      <c r="D53" s="113">
        <v>1.4961271911944558</v>
      </c>
      <c r="E53" s="115">
        <v>367</v>
      </c>
      <c r="F53" s="114">
        <v>376</v>
      </c>
      <c r="G53" s="114">
        <v>371</v>
      </c>
      <c r="H53" s="114">
        <v>378</v>
      </c>
      <c r="I53" s="140">
        <v>380</v>
      </c>
      <c r="J53" s="115">
        <v>-13</v>
      </c>
      <c r="K53" s="116">
        <v>-3.4210526315789473</v>
      </c>
    </row>
    <row r="54" spans="1:11" ht="14.1" customHeight="1" x14ac:dyDescent="0.2">
      <c r="A54" s="306" t="s">
        <v>279</v>
      </c>
      <c r="B54" s="307" t="s">
        <v>280</v>
      </c>
      <c r="C54" s="308"/>
      <c r="D54" s="113">
        <v>12.886261720342437</v>
      </c>
      <c r="E54" s="115">
        <v>3161</v>
      </c>
      <c r="F54" s="114">
        <v>3209</v>
      </c>
      <c r="G54" s="114">
        <v>3170</v>
      </c>
      <c r="H54" s="114">
        <v>3176</v>
      </c>
      <c r="I54" s="140">
        <v>3094</v>
      </c>
      <c r="J54" s="115">
        <v>67</v>
      </c>
      <c r="K54" s="116">
        <v>2.165481577246283</v>
      </c>
    </row>
    <row r="55" spans="1:11" ht="14.1" customHeight="1" x14ac:dyDescent="0.2">
      <c r="A55" s="306">
        <v>72</v>
      </c>
      <c r="B55" s="307" t="s">
        <v>281</v>
      </c>
      <c r="C55" s="308"/>
      <c r="D55" s="113">
        <v>1.773338768854464</v>
      </c>
      <c r="E55" s="115">
        <v>435</v>
      </c>
      <c r="F55" s="114">
        <v>431</v>
      </c>
      <c r="G55" s="114">
        <v>425</v>
      </c>
      <c r="H55" s="114">
        <v>437</v>
      </c>
      <c r="I55" s="140">
        <v>442</v>
      </c>
      <c r="J55" s="115">
        <v>-7</v>
      </c>
      <c r="K55" s="116">
        <v>-1.5837104072398189</v>
      </c>
    </row>
    <row r="56" spans="1:11" ht="14.1" customHeight="1" x14ac:dyDescent="0.2">
      <c r="A56" s="306" t="s">
        <v>282</v>
      </c>
      <c r="B56" s="307" t="s">
        <v>283</v>
      </c>
      <c r="C56" s="308"/>
      <c r="D56" s="113">
        <v>0.11822258459029759</v>
      </c>
      <c r="E56" s="115">
        <v>29</v>
      </c>
      <c r="F56" s="114">
        <v>33</v>
      </c>
      <c r="G56" s="114">
        <v>32</v>
      </c>
      <c r="H56" s="114">
        <v>33</v>
      </c>
      <c r="I56" s="140">
        <v>32</v>
      </c>
      <c r="J56" s="115">
        <v>-3</v>
      </c>
      <c r="K56" s="116">
        <v>-9.375</v>
      </c>
    </row>
    <row r="57" spans="1:11" ht="14.1" customHeight="1" x14ac:dyDescent="0.2">
      <c r="A57" s="306" t="s">
        <v>284</v>
      </c>
      <c r="B57" s="307" t="s">
        <v>285</v>
      </c>
      <c r="C57" s="308"/>
      <c r="D57" s="113">
        <v>1.3697513249082756</v>
      </c>
      <c r="E57" s="115">
        <v>336</v>
      </c>
      <c r="F57" s="114">
        <v>333</v>
      </c>
      <c r="G57" s="114">
        <v>327</v>
      </c>
      <c r="H57" s="114">
        <v>335</v>
      </c>
      <c r="I57" s="140">
        <v>339</v>
      </c>
      <c r="J57" s="115">
        <v>-3</v>
      </c>
      <c r="K57" s="116">
        <v>-0.88495575221238942</v>
      </c>
    </row>
    <row r="58" spans="1:11" ht="14.1" customHeight="1" x14ac:dyDescent="0.2">
      <c r="A58" s="306">
        <v>73</v>
      </c>
      <c r="B58" s="307" t="s">
        <v>286</v>
      </c>
      <c r="C58" s="308"/>
      <c r="D58" s="113">
        <v>0.63595597227884226</v>
      </c>
      <c r="E58" s="115">
        <v>156</v>
      </c>
      <c r="F58" s="114">
        <v>151</v>
      </c>
      <c r="G58" s="114">
        <v>152</v>
      </c>
      <c r="H58" s="114">
        <v>152</v>
      </c>
      <c r="I58" s="140">
        <v>162</v>
      </c>
      <c r="J58" s="115">
        <v>-6</v>
      </c>
      <c r="K58" s="116">
        <v>-3.7037037037037037</v>
      </c>
    </row>
    <row r="59" spans="1:11" ht="14.1" customHeight="1" x14ac:dyDescent="0.2">
      <c r="A59" s="306" t="s">
        <v>287</v>
      </c>
      <c r="B59" s="307" t="s">
        <v>288</v>
      </c>
      <c r="C59" s="308"/>
      <c r="D59" s="113">
        <v>0.44843049327354262</v>
      </c>
      <c r="E59" s="115">
        <v>110</v>
      </c>
      <c r="F59" s="114">
        <v>98</v>
      </c>
      <c r="G59" s="114">
        <v>99</v>
      </c>
      <c r="H59" s="114">
        <v>95</v>
      </c>
      <c r="I59" s="140">
        <v>102</v>
      </c>
      <c r="J59" s="115">
        <v>8</v>
      </c>
      <c r="K59" s="116">
        <v>7.8431372549019605</v>
      </c>
    </row>
    <row r="60" spans="1:11" ht="14.1" customHeight="1" x14ac:dyDescent="0.2">
      <c r="A60" s="306">
        <v>81</v>
      </c>
      <c r="B60" s="307" t="s">
        <v>289</v>
      </c>
      <c r="C60" s="308"/>
      <c r="D60" s="113">
        <v>3.6771300448430493</v>
      </c>
      <c r="E60" s="115">
        <v>902</v>
      </c>
      <c r="F60" s="114">
        <v>878</v>
      </c>
      <c r="G60" s="114">
        <v>873</v>
      </c>
      <c r="H60" s="114">
        <v>898</v>
      </c>
      <c r="I60" s="140">
        <v>879</v>
      </c>
      <c r="J60" s="115">
        <v>23</v>
      </c>
      <c r="K60" s="116">
        <v>2.6166097838452789</v>
      </c>
    </row>
    <row r="61" spans="1:11" ht="14.1" customHeight="1" x14ac:dyDescent="0.2">
      <c r="A61" s="306" t="s">
        <v>290</v>
      </c>
      <c r="B61" s="307" t="s">
        <v>291</v>
      </c>
      <c r="C61" s="308"/>
      <c r="D61" s="113">
        <v>1.0436200570729719</v>
      </c>
      <c r="E61" s="115">
        <v>256</v>
      </c>
      <c r="F61" s="114">
        <v>240</v>
      </c>
      <c r="G61" s="114">
        <v>236</v>
      </c>
      <c r="H61" s="114">
        <v>241</v>
      </c>
      <c r="I61" s="140">
        <v>236</v>
      </c>
      <c r="J61" s="115">
        <v>20</v>
      </c>
      <c r="K61" s="116">
        <v>8.4745762711864412</v>
      </c>
    </row>
    <row r="62" spans="1:11" ht="14.1" customHeight="1" x14ac:dyDescent="0.2">
      <c r="A62" s="306" t="s">
        <v>292</v>
      </c>
      <c r="B62" s="307" t="s">
        <v>293</v>
      </c>
      <c r="C62" s="308"/>
      <c r="D62" s="113">
        <v>1.6265796983285772</v>
      </c>
      <c r="E62" s="115">
        <v>399</v>
      </c>
      <c r="F62" s="114">
        <v>387</v>
      </c>
      <c r="G62" s="114">
        <v>386</v>
      </c>
      <c r="H62" s="114">
        <v>394</v>
      </c>
      <c r="I62" s="140">
        <v>375</v>
      </c>
      <c r="J62" s="115">
        <v>24</v>
      </c>
      <c r="K62" s="116">
        <v>6.4</v>
      </c>
    </row>
    <row r="63" spans="1:11" ht="14.1" customHeight="1" x14ac:dyDescent="0.2">
      <c r="A63" s="306"/>
      <c r="B63" s="307" t="s">
        <v>294</v>
      </c>
      <c r="C63" s="308"/>
      <c r="D63" s="113">
        <v>1.4512841418671014</v>
      </c>
      <c r="E63" s="115">
        <v>356</v>
      </c>
      <c r="F63" s="114">
        <v>347</v>
      </c>
      <c r="G63" s="114">
        <v>346</v>
      </c>
      <c r="H63" s="114">
        <v>351</v>
      </c>
      <c r="I63" s="140">
        <v>336</v>
      </c>
      <c r="J63" s="115">
        <v>20</v>
      </c>
      <c r="K63" s="116">
        <v>5.9523809523809526</v>
      </c>
    </row>
    <row r="64" spans="1:11" ht="14.1" customHeight="1" x14ac:dyDescent="0.2">
      <c r="A64" s="306" t="s">
        <v>295</v>
      </c>
      <c r="B64" s="307" t="s">
        <v>296</v>
      </c>
      <c r="C64" s="308"/>
      <c r="D64" s="113">
        <v>0.12637586628618019</v>
      </c>
      <c r="E64" s="115">
        <v>31</v>
      </c>
      <c r="F64" s="114">
        <v>32</v>
      </c>
      <c r="G64" s="114">
        <v>40</v>
      </c>
      <c r="H64" s="114">
        <v>37</v>
      </c>
      <c r="I64" s="140">
        <v>40</v>
      </c>
      <c r="J64" s="115">
        <v>-9</v>
      </c>
      <c r="K64" s="116">
        <v>-22.5</v>
      </c>
    </row>
    <row r="65" spans="1:11" ht="14.1" customHeight="1" x14ac:dyDescent="0.2">
      <c r="A65" s="306" t="s">
        <v>297</v>
      </c>
      <c r="B65" s="307" t="s">
        <v>298</v>
      </c>
      <c r="C65" s="308"/>
      <c r="D65" s="113">
        <v>0.56665307786384023</v>
      </c>
      <c r="E65" s="115">
        <v>139</v>
      </c>
      <c r="F65" s="114">
        <v>142</v>
      </c>
      <c r="G65" s="114">
        <v>137</v>
      </c>
      <c r="H65" s="114">
        <v>147</v>
      </c>
      <c r="I65" s="140">
        <v>148</v>
      </c>
      <c r="J65" s="115">
        <v>-9</v>
      </c>
      <c r="K65" s="116">
        <v>-6.0810810810810807</v>
      </c>
    </row>
    <row r="66" spans="1:11" ht="14.1" customHeight="1" x14ac:dyDescent="0.2">
      <c r="A66" s="306">
        <v>82</v>
      </c>
      <c r="B66" s="307" t="s">
        <v>299</v>
      </c>
      <c r="C66" s="308"/>
      <c r="D66" s="113">
        <v>1.9160211985324094</v>
      </c>
      <c r="E66" s="115">
        <v>470</v>
      </c>
      <c r="F66" s="114">
        <v>546</v>
      </c>
      <c r="G66" s="114">
        <v>518</v>
      </c>
      <c r="H66" s="114">
        <v>522</v>
      </c>
      <c r="I66" s="140">
        <v>510</v>
      </c>
      <c r="J66" s="115">
        <v>-40</v>
      </c>
      <c r="K66" s="116">
        <v>-7.8431372549019605</v>
      </c>
    </row>
    <row r="67" spans="1:11" ht="14.1" customHeight="1" x14ac:dyDescent="0.2">
      <c r="A67" s="306" t="s">
        <v>300</v>
      </c>
      <c r="B67" s="307" t="s">
        <v>301</v>
      </c>
      <c r="C67" s="308"/>
      <c r="D67" s="113">
        <v>1.0803098247044436</v>
      </c>
      <c r="E67" s="115">
        <v>265</v>
      </c>
      <c r="F67" s="114">
        <v>308</v>
      </c>
      <c r="G67" s="114">
        <v>288</v>
      </c>
      <c r="H67" s="114">
        <v>286</v>
      </c>
      <c r="I67" s="140">
        <v>289</v>
      </c>
      <c r="J67" s="115">
        <v>-24</v>
      </c>
      <c r="K67" s="116">
        <v>-8.3044982698961931</v>
      </c>
    </row>
    <row r="68" spans="1:11" ht="14.1" customHeight="1" x14ac:dyDescent="0.2">
      <c r="A68" s="306" t="s">
        <v>302</v>
      </c>
      <c r="B68" s="307" t="s">
        <v>303</v>
      </c>
      <c r="C68" s="308"/>
      <c r="D68" s="113">
        <v>0.39951080309824705</v>
      </c>
      <c r="E68" s="115">
        <v>98</v>
      </c>
      <c r="F68" s="114">
        <v>121</v>
      </c>
      <c r="G68" s="114">
        <v>117</v>
      </c>
      <c r="H68" s="114">
        <v>117</v>
      </c>
      <c r="I68" s="140">
        <v>107</v>
      </c>
      <c r="J68" s="115">
        <v>-9</v>
      </c>
      <c r="K68" s="116">
        <v>-8.4112149532710276</v>
      </c>
    </row>
    <row r="69" spans="1:11" ht="14.1" customHeight="1" x14ac:dyDescent="0.2">
      <c r="A69" s="306">
        <v>83</v>
      </c>
      <c r="B69" s="307" t="s">
        <v>304</v>
      </c>
      <c r="C69" s="308"/>
      <c r="D69" s="113">
        <v>2.6620464737056664</v>
      </c>
      <c r="E69" s="115">
        <v>653</v>
      </c>
      <c r="F69" s="114">
        <v>672</v>
      </c>
      <c r="G69" s="114">
        <v>666</v>
      </c>
      <c r="H69" s="114">
        <v>620</v>
      </c>
      <c r="I69" s="140">
        <v>620</v>
      </c>
      <c r="J69" s="115">
        <v>33</v>
      </c>
      <c r="K69" s="116">
        <v>5.32258064516129</v>
      </c>
    </row>
    <row r="70" spans="1:11" ht="14.1" customHeight="1" x14ac:dyDescent="0.2">
      <c r="A70" s="306" t="s">
        <v>305</v>
      </c>
      <c r="B70" s="307" t="s">
        <v>306</v>
      </c>
      <c r="C70" s="308"/>
      <c r="D70" s="113">
        <v>1.8304117407256422</v>
      </c>
      <c r="E70" s="115">
        <v>449</v>
      </c>
      <c r="F70" s="114">
        <v>462</v>
      </c>
      <c r="G70" s="114">
        <v>451</v>
      </c>
      <c r="H70" s="114">
        <v>400</v>
      </c>
      <c r="I70" s="140">
        <v>393</v>
      </c>
      <c r="J70" s="115">
        <v>56</v>
      </c>
      <c r="K70" s="116">
        <v>14.249363867684478</v>
      </c>
    </row>
    <row r="71" spans="1:11" ht="14.1" customHeight="1" x14ac:dyDescent="0.2">
      <c r="A71" s="306"/>
      <c r="B71" s="307" t="s">
        <v>307</v>
      </c>
      <c r="C71" s="308"/>
      <c r="D71" s="113">
        <v>0.91724419078679165</v>
      </c>
      <c r="E71" s="115">
        <v>225</v>
      </c>
      <c r="F71" s="114">
        <v>271</v>
      </c>
      <c r="G71" s="114">
        <v>270</v>
      </c>
      <c r="H71" s="114">
        <v>214</v>
      </c>
      <c r="I71" s="140">
        <v>213</v>
      </c>
      <c r="J71" s="115">
        <v>12</v>
      </c>
      <c r="K71" s="116">
        <v>5.6338028169014081</v>
      </c>
    </row>
    <row r="72" spans="1:11" ht="14.1" customHeight="1" x14ac:dyDescent="0.2">
      <c r="A72" s="306">
        <v>84</v>
      </c>
      <c r="B72" s="307" t="s">
        <v>308</v>
      </c>
      <c r="C72" s="308"/>
      <c r="D72" s="113">
        <v>1.1699959233591521</v>
      </c>
      <c r="E72" s="115">
        <v>287</v>
      </c>
      <c r="F72" s="114">
        <v>275</v>
      </c>
      <c r="G72" s="114">
        <v>284</v>
      </c>
      <c r="H72" s="114">
        <v>295</v>
      </c>
      <c r="I72" s="140">
        <v>290</v>
      </c>
      <c r="J72" s="115">
        <v>-3</v>
      </c>
      <c r="K72" s="116">
        <v>-1.0344827586206897</v>
      </c>
    </row>
    <row r="73" spans="1:11" ht="14.1" customHeight="1" x14ac:dyDescent="0.2">
      <c r="A73" s="306" t="s">
        <v>309</v>
      </c>
      <c r="B73" s="307" t="s">
        <v>310</v>
      </c>
      <c r="C73" s="308"/>
      <c r="D73" s="113">
        <v>0.1141459437423563</v>
      </c>
      <c r="E73" s="115">
        <v>28</v>
      </c>
      <c r="F73" s="114">
        <v>25</v>
      </c>
      <c r="G73" s="114">
        <v>28</v>
      </c>
      <c r="H73" s="114">
        <v>25</v>
      </c>
      <c r="I73" s="140">
        <v>30</v>
      </c>
      <c r="J73" s="115">
        <v>-2</v>
      </c>
      <c r="K73" s="116">
        <v>-6.666666666666667</v>
      </c>
    </row>
    <row r="74" spans="1:11" ht="14.1" customHeight="1" x14ac:dyDescent="0.2">
      <c r="A74" s="306" t="s">
        <v>311</v>
      </c>
      <c r="B74" s="307" t="s">
        <v>312</v>
      </c>
      <c r="C74" s="308"/>
      <c r="D74" s="113">
        <v>8.5609457806767222E-2</v>
      </c>
      <c r="E74" s="115">
        <v>21</v>
      </c>
      <c r="F74" s="114">
        <v>18</v>
      </c>
      <c r="G74" s="114">
        <v>15</v>
      </c>
      <c r="H74" s="114">
        <v>17</v>
      </c>
      <c r="I74" s="140">
        <v>13</v>
      </c>
      <c r="J74" s="115">
        <v>8</v>
      </c>
      <c r="K74" s="116">
        <v>61.53846153846154</v>
      </c>
    </row>
    <row r="75" spans="1:11" ht="14.1" customHeight="1" x14ac:dyDescent="0.2">
      <c r="A75" s="306" t="s">
        <v>313</v>
      </c>
      <c r="B75" s="307" t="s">
        <v>314</v>
      </c>
      <c r="C75" s="308"/>
      <c r="D75" s="113">
        <v>0.25682837342030168</v>
      </c>
      <c r="E75" s="115">
        <v>63</v>
      </c>
      <c r="F75" s="114">
        <v>57</v>
      </c>
      <c r="G75" s="114">
        <v>63</v>
      </c>
      <c r="H75" s="114">
        <v>68</v>
      </c>
      <c r="I75" s="140">
        <v>67</v>
      </c>
      <c r="J75" s="115">
        <v>-4</v>
      </c>
      <c r="K75" s="116">
        <v>-5.9701492537313436</v>
      </c>
    </row>
    <row r="76" spans="1:11" ht="14.1" customHeight="1" x14ac:dyDescent="0.2">
      <c r="A76" s="306">
        <v>91</v>
      </c>
      <c r="B76" s="307" t="s">
        <v>315</v>
      </c>
      <c r="C76" s="308"/>
      <c r="D76" s="113">
        <v>3.2613126783530372E-2</v>
      </c>
      <c r="E76" s="115">
        <v>8</v>
      </c>
      <c r="F76" s="114">
        <v>7</v>
      </c>
      <c r="G76" s="114">
        <v>7</v>
      </c>
      <c r="H76" s="114">
        <v>8</v>
      </c>
      <c r="I76" s="140">
        <v>8</v>
      </c>
      <c r="J76" s="115">
        <v>0</v>
      </c>
      <c r="K76" s="116">
        <v>0</v>
      </c>
    </row>
    <row r="77" spans="1:11" ht="14.1" customHeight="1" x14ac:dyDescent="0.2">
      <c r="A77" s="306">
        <v>92</v>
      </c>
      <c r="B77" s="307" t="s">
        <v>316</v>
      </c>
      <c r="C77" s="308"/>
      <c r="D77" s="113">
        <v>0.31797798613942113</v>
      </c>
      <c r="E77" s="115">
        <v>78</v>
      </c>
      <c r="F77" s="114">
        <v>68</v>
      </c>
      <c r="G77" s="114">
        <v>70</v>
      </c>
      <c r="H77" s="114">
        <v>65</v>
      </c>
      <c r="I77" s="140">
        <v>56</v>
      </c>
      <c r="J77" s="115">
        <v>22</v>
      </c>
      <c r="K77" s="116">
        <v>39.285714285714285</v>
      </c>
    </row>
    <row r="78" spans="1:11" ht="14.1" customHeight="1" x14ac:dyDescent="0.2">
      <c r="A78" s="306">
        <v>93</v>
      </c>
      <c r="B78" s="307" t="s">
        <v>317</v>
      </c>
      <c r="C78" s="308"/>
      <c r="D78" s="113">
        <v>0.10191602119853241</v>
      </c>
      <c r="E78" s="115">
        <v>25</v>
      </c>
      <c r="F78" s="114">
        <v>26</v>
      </c>
      <c r="G78" s="114">
        <v>25</v>
      </c>
      <c r="H78" s="114">
        <v>27</v>
      </c>
      <c r="I78" s="140">
        <v>29</v>
      </c>
      <c r="J78" s="115">
        <v>-4</v>
      </c>
      <c r="K78" s="116">
        <v>-13.793103448275861</v>
      </c>
    </row>
    <row r="79" spans="1:11" ht="14.1" customHeight="1" x14ac:dyDescent="0.2">
      <c r="A79" s="306">
        <v>94</v>
      </c>
      <c r="B79" s="307" t="s">
        <v>318</v>
      </c>
      <c r="C79" s="308"/>
      <c r="D79" s="113">
        <v>0.35874439461883406</v>
      </c>
      <c r="E79" s="115">
        <v>88</v>
      </c>
      <c r="F79" s="114">
        <v>120</v>
      </c>
      <c r="G79" s="114">
        <v>115</v>
      </c>
      <c r="H79" s="114">
        <v>113</v>
      </c>
      <c r="I79" s="140">
        <v>117</v>
      </c>
      <c r="J79" s="115">
        <v>-29</v>
      </c>
      <c r="K79" s="116">
        <v>-24.786324786324787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334</v>
      </c>
      <c r="C81" s="312"/>
      <c r="D81" s="125">
        <v>3.8442723196086424</v>
      </c>
      <c r="E81" s="143">
        <v>943</v>
      </c>
      <c r="F81" s="144">
        <v>1007</v>
      </c>
      <c r="G81" s="144">
        <v>979</v>
      </c>
      <c r="H81" s="144">
        <v>1015</v>
      </c>
      <c r="I81" s="145">
        <v>961</v>
      </c>
      <c r="J81" s="143">
        <v>-18</v>
      </c>
      <c r="K81" s="146">
        <v>-1.8730489073881373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13247</v>
      </c>
      <c r="G12" s="536">
        <v>11394</v>
      </c>
      <c r="H12" s="536">
        <v>14079</v>
      </c>
      <c r="I12" s="536">
        <v>13349</v>
      </c>
      <c r="J12" s="537">
        <v>12991</v>
      </c>
      <c r="K12" s="538">
        <v>256</v>
      </c>
      <c r="L12" s="349">
        <v>1.9705950273266106</v>
      </c>
    </row>
    <row r="13" spans="1:17" s="110" customFormat="1" ht="15" customHeight="1" x14ac:dyDescent="0.2">
      <c r="A13" s="350" t="s">
        <v>345</v>
      </c>
      <c r="B13" s="351" t="s">
        <v>346</v>
      </c>
      <c r="C13" s="347"/>
      <c r="D13" s="347"/>
      <c r="E13" s="348"/>
      <c r="F13" s="536">
        <v>7389</v>
      </c>
      <c r="G13" s="536">
        <v>5481</v>
      </c>
      <c r="H13" s="536">
        <v>8130</v>
      </c>
      <c r="I13" s="536">
        <v>7714</v>
      </c>
      <c r="J13" s="537">
        <v>7738</v>
      </c>
      <c r="K13" s="538">
        <v>-349</v>
      </c>
      <c r="L13" s="349">
        <v>-4.5102093564228483</v>
      </c>
    </row>
    <row r="14" spans="1:17" s="110" customFormat="1" ht="22.5" customHeight="1" x14ac:dyDescent="0.2">
      <c r="A14" s="350"/>
      <c r="B14" s="351" t="s">
        <v>347</v>
      </c>
      <c r="C14" s="347"/>
      <c r="D14" s="347"/>
      <c r="E14" s="348"/>
      <c r="F14" s="536">
        <v>5858</v>
      </c>
      <c r="G14" s="536">
        <v>5913</v>
      </c>
      <c r="H14" s="536">
        <v>5949</v>
      </c>
      <c r="I14" s="536">
        <v>5635</v>
      </c>
      <c r="J14" s="537">
        <v>5253</v>
      </c>
      <c r="K14" s="538">
        <v>605</v>
      </c>
      <c r="L14" s="349">
        <v>11.517228250523511</v>
      </c>
    </row>
    <row r="15" spans="1:17" s="110" customFormat="1" ht="15" customHeight="1" x14ac:dyDescent="0.2">
      <c r="A15" s="350" t="s">
        <v>348</v>
      </c>
      <c r="B15" s="351" t="s">
        <v>108</v>
      </c>
      <c r="C15" s="347"/>
      <c r="D15" s="347"/>
      <c r="E15" s="348"/>
      <c r="F15" s="536">
        <v>1975</v>
      </c>
      <c r="G15" s="536">
        <v>2093</v>
      </c>
      <c r="H15" s="536">
        <v>4466</v>
      </c>
      <c r="I15" s="536">
        <v>2179</v>
      </c>
      <c r="J15" s="537">
        <v>1887</v>
      </c>
      <c r="K15" s="538">
        <v>88</v>
      </c>
      <c r="L15" s="349">
        <v>4.663487016428193</v>
      </c>
    </row>
    <row r="16" spans="1:17" s="110" customFormat="1" ht="15" customHeight="1" x14ac:dyDescent="0.2">
      <c r="A16" s="350"/>
      <c r="B16" s="351" t="s">
        <v>109</v>
      </c>
      <c r="C16" s="347"/>
      <c r="D16" s="347"/>
      <c r="E16" s="348"/>
      <c r="F16" s="536">
        <v>9212</v>
      </c>
      <c r="G16" s="536">
        <v>7680</v>
      </c>
      <c r="H16" s="536">
        <v>8293</v>
      </c>
      <c r="I16" s="536">
        <v>9349</v>
      </c>
      <c r="J16" s="537">
        <v>9239</v>
      </c>
      <c r="K16" s="538">
        <v>-27</v>
      </c>
      <c r="L16" s="349">
        <v>-0.29223941985063318</v>
      </c>
    </row>
    <row r="17" spans="1:12" s="110" customFormat="1" ht="15" customHeight="1" x14ac:dyDescent="0.2">
      <c r="A17" s="350"/>
      <c r="B17" s="351" t="s">
        <v>110</v>
      </c>
      <c r="C17" s="347"/>
      <c r="D17" s="347"/>
      <c r="E17" s="348"/>
      <c r="F17" s="536">
        <v>1871</v>
      </c>
      <c r="G17" s="536">
        <v>1481</v>
      </c>
      <c r="H17" s="536">
        <v>1178</v>
      </c>
      <c r="I17" s="536">
        <v>1672</v>
      </c>
      <c r="J17" s="537">
        <v>1667</v>
      </c>
      <c r="K17" s="538">
        <v>204</v>
      </c>
      <c r="L17" s="349">
        <v>12.2375524895021</v>
      </c>
    </row>
    <row r="18" spans="1:12" s="110" customFormat="1" ht="15" customHeight="1" x14ac:dyDescent="0.2">
      <c r="A18" s="350"/>
      <c r="B18" s="351" t="s">
        <v>111</v>
      </c>
      <c r="C18" s="347"/>
      <c r="D18" s="347"/>
      <c r="E18" s="348"/>
      <c r="F18" s="536">
        <v>189</v>
      </c>
      <c r="G18" s="536">
        <v>140</v>
      </c>
      <c r="H18" s="536">
        <v>142</v>
      </c>
      <c r="I18" s="536">
        <v>149</v>
      </c>
      <c r="J18" s="537">
        <v>198</v>
      </c>
      <c r="K18" s="538">
        <v>-9</v>
      </c>
      <c r="L18" s="349">
        <v>-4.5454545454545459</v>
      </c>
    </row>
    <row r="19" spans="1:12" s="110" customFormat="1" ht="15" customHeight="1" x14ac:dyDescent="0.2">
      <c r="A19" s="118" t="s">
        <v>113</v>
      </c>
      <c r="B19" s="119" t="s">
        <v>181</v>
      </c>
      <c r="C19" s="347"/>
      <c r="D19" s="347"/>
      <c r="E19" s="348"/>
      <c r="F19" s="536">
        <v>8026</v>
      </c>
      <c r="G19" s="536">
        <v>6167</v>
      </c>
      <c r="H19" s="536">
        <v>9297</v>
      </c>
      <c r="I19" s="536">
        <v>8800</v>
      </c>
      <c r="J19" s="537">
        <v>8411</v>
      </c>
      <c r="K19" s="538">
        <v>-385</v>
      </c>
      <c r="L19" s="349">
        <v>-4.57733919866841</v>
      </c>
    </row>
    <row r="20" spans="1:12" s="110" customFormat="1" ht="15" customHeight="1" x14ac:dyDescent="0.2">
      <c r="A20" s="118"/>
      <c r="B20" s="119" t="s">
        <v>182</v>
      </c>
      <c r="C20" s="347"/>
      <c r="D20" s="347"/>
      <c r="E20" s="348"/>
      <c r="F20" s="536">
        <v>5221</v>
      </c>
      <c r="G20" s="536">
        <v>5227</v>
      </c>
      <c r="H20" s="536">
        <v>4782</v>
      </c>
      <c r="I20" s="536">
        <v>4549</v>
      </c>
      <c r="J20" s="537">
        <v>4580</v>
      </c>
      <c r="K20" s="538">
        <v>641</v>
      </c>
      <c r="L20" s="349">
        <v>13.995633187772926</v>
      </c>
    </row>
    <row r="21" spans="1:12" s="110" customFormat="1" ht="15" customHeight="1" x14ac:dyDescent="0.2">
      <c r="A21" s="118" t="s">
        <v>113</v>
      </c>
      <c r="B21" s="119" t="s">
        <v>116</v>
      </c>
      <c r="C21" s="347"/>
      <c r="D21" s="347"/>
      <c r="E21" s="348"/>
      <c r="F21" s="536">
        <v>11461</v>
      </c>
      <c r="G21" s="536">
        <v>9702</v>
      </c>
      <c r="H21" s="536">
        <v>12026</v>
      </c>
      <c r="I21" s="536">
        <v>11231</v>
      </c>
      <c r="J21" s="537">
        <v>11146</v>
      </c>
      <c r="K21" s="538">
        <v>315</v>
      </c>
      <c r="L21" s="349">
        <v>2.8261259644715593</v>
      </c>
    </row>
    <row r="22" spans="1:12" s="110" customFormat="1" ht="15" customHeight="1" x14ac:dyDescent="0.2">
      <c r="A22" s="118"/>
      <c r="B22" s="119" t="s">
        <v>117</v>
      </c>
      <c r="C22" s="347"/>
      <c r="D22" s="347"/>
      <c r="E22" s="348"/>
      <c r="F22" s="536">
        <v>1770</v>
      </c>
      <c r="G22" s="536">
        <v>1679</v>
      </c>
      <c r="H22" s="536">
        <v>2042</v>
      </c>
      <c r="I22" s="536">
        <v>2106</v>
      </c>
      <c r="J22" s="537">
        <v>1824</v>
      </c>
      <c r="K22" s="538">
        <v>-54</v>
      </c>
      <c r="L22" s="349">
        <v>-2.9605263157894739</v>
      </c>
    </row>
    <row r="23" spans="1:12" s="110" customFormat="1" ht="15" customHeight="1" x14ac:dyDescent="0.2">
      <c r="A23" s="352" t="s">
        <v>348</v>
      </c>
      <c r="B23" s="353" t="s">
        <v>193</v>
      </c>
      <c r="C23" s="354"/>
      <c r="D23" s="354"/>
      <c r="E23" s="355"/>
      <c r="F23" s="539">
        <v>219</v>
      </c>
      <c r="G23" s="539">
        <v>629</v>
      </c>
      <c r="H23" s="539">
        <v>2136</v>
      </c>
      <c r="I23" s="539">
        <v>163</v>
      </c>
      <c r="J23" s="540">
        <v>203</v>
      </c>
      <c r="K23" s="541">
        <v>16</v>
      </c>
      <c r="L23" s="356">
        <v>7.8817733990147785</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v>
      </c>
      <c r="G25" s="542">
        <v>38.1</v>
      </c>
      <c r="H25" s="542">
        <v>35.299999999999997</v>
      </c>
      <c r="I25" s="542">
        <v>39.5</v>
      </c>
      <c r="J25" s="542">
        <v>31.5</v>
      </c>
      <c r="K25" s="543" t="s">
        <v>350</v>
      </c>
      <c r="L25" s="364">
        <v>-1.5</v>
      </c>
    </row>
    <row r="26" spans="1:12" s="110" customFormat="1" ht="15" customHeight="1" x14ac:dyDescent="0.2">
      <c r="A26" s="365" t="s">
        <v>105</v>
      </c>
      <c r="B26" s="366" t="s">
        <v>346</v>
      </c>
      <c r="C26" s="362"/>
      <c r="D26" s="362"/>
      <c r="E26" s="363"/>
      <c r="F26" s="542">
        <v>26.9</v>
      </c>
      <c r="G26" s="542">
        <v>35.299999999999997</v>
      </c>
      <c r="H26" s="542">
        <v>31.5</v>
      </c>
      <c r="I26" s="542">
        <v>36.5</v>
      </c>
      <c r="J26" s="544">
        <v>28.2</v>
      </c>
      <c r="K26" s="543" t="s">
        <v>350</v>
      </c>
      <c r="L26" s="364">
        <v>-1.3000000000000007</v>
      </c>
    </row>
    <row r="27" spans="1:12" s="110" customFormat="1" ht="15" customHeight="1" x14ac:dyDescent="0.2">
      <c r="A27" s="365"/>
      <c r="B27" s="366" t="s">
        <v>347</v>
      </c>
      <c r="C27" s="362"/>
      <c r="D27" s="362"/>
      <c r="E27" s="363"/>
      <c r="F27" s="542">
        <v>33.799999999999997</v>
      </c>
      <c r="G27" s="542">
        <v>40.700000000000003</v>
      </c>
      <c r="H27" s="542">
        <v>40.1</v>
      </c>
      <c r="I27" s="542">
        <v>43.6</v>
      </c>
      <c r="J27" s="542">
        <v>36.299999999999997</v>
      </c>
      <c r="K27" s="543" t="s">
        <v>350</v>
      </c>
      <c r="L27" s="364">
        <v>-2.5</v>
      </c>
    </row>
    <row r="28" spans="1:12" s="110" customFormat="1" ht="15" customHeight="1" x14ac:dyDescent="0.2">
      <c r="A28" s="365" t="s">
        <v>113</v>
      </c>
      <c r="B28" s="366" t="s">
        <v>108</v>
      </c>
      <c r="C28" s="362"/>
      <c r="D28" s="362"/>
      <c r="E28" s="363"/>
      <c r="F28" s="542">
        <v>40.9</v>
      </c>
      <c r="G28" s="542">
        <v>46.5</v>
      </c>
      <c r="H28" s="542">
        <v>45</v>
      </c>
      <c r="I28" s="542">
        <v>47</v>
      </c>
      <c r="J28" s="542">
        <v>41.3</v>
      </c>
      <c r="K28" s="543" t="s">
        <v>350</v>
      </c>
      <c r="L28" s="364">
        <v>-0.39999999999999858</v>
      </c>
    </row>
    <row r="29" spans="1:12" s="110" customFormat="1" ht="11.25" x14ac:dyDescent="0.2">
      <c r="A29" s="365"/>
      <c r="B29" s="366" t="s">
        <v>109</v>
      </c>
      <c r="C29" s="362"/>
      <c r="D29" s="362"/>
      <c r="E29" s="363"/>
      <c r="F29" s="542">
        <v>28.1</v>
      </c>
      <c r="G29" s="542">
        <v>36.6</v>
      </c>
      <c r="H29" s="542">
        <v>33.200000000000003</v>
      </c>
      <c r="I29" s="542">
        <v>37.4</v>
      </c>
      <c r="J29" s="544">
        <v>30.1</v>
      </c>
      <c r="K29" s="543" t="s">
        <v>350</v>
      </c>
      <c r="L29" s="364">
        <v>-2</v>
      </c>
    </row>
    <row r="30" spans="1:12" s="110" customFormat="1" ht="15" customHeight="1" x14ac:dyDescent="0.2">
      <c r="A30" s="365"/>
      <c r="B30" s="366" t="s">
        <v>110</v>
      </c>
      <c r="C30" s="362"/>
      <c r="D30" s="362"/>
      <c r="E30" s="363"/>
      <c r="F30" s="542">
        <v>27.7</v>
      </c>
      <c r="G30" s="542">
        <v>36.200000000000003</v>
      </c>
      <c r="H30" s="542">
        <v>29.8</v>
      </c>
      <c r="I30" s="542">
        <v>40.4</v>
      </c>
      <c r="J30" s="542">
        <v>27.2</v>
      </c>
      <c r="K30" s="543" t="s">
        <v>350</v>
      </c>
      <c r="L30" s="364">
        <v>0.5</v>
      </c>
    </row>
    <row r="31" spans="1:12" s="110" customFormat="1" ht="15" customHeight="1" x14ac:dyDescent="0.2">
      <c r="A31" s="365"/>
      <c r="B31" s="366" t="s">
        <v>111</v>
      </c>
      <c r="C31" s="362"/>
      <c r="D31" s="362"/>
      <c r="E31" s="363"/>
      <c r="F31" s="542">
        <v>40.200000000000003</v>
      </c>
      <c r="G31" s="542">
        <v>49.3</v>
      </c>
      <c r="H31" s="542">
        <v>51.1</v>
      </c>
      <c r="I31" s="542">
        <v>53.4</v>
      </c>
      <c r="J31" s="542">
        <v>44.9</v>
      </c>
      <c r="K31" s="543" t="s">
        <v>350</v>
      </c>
      <c r="L31" s="364">
        <v>-4.6999999999999957</v>
      </c>
    </row>
    <row r="32" spans="1:12" s="110" customFormat="1" ht="15" customHeight="1" x14ac:dyDescent="0.2">
      <c r="A32" s="367" t="s">
        <v>113</v>
      </c>
      <c r="B32" s="368" t="s">
        <v>181</v>
      </c>
      <c r="C32" s="362"/>
      <c r="D32" s="362"/>
      <c r="E32" s="363"/>
      <c r="F32" s="542">
        <v>25.8</v>
      </c>
      <c r="G32" s="542">
        <v>33.6</v>
      </c>
      <c r="H32" s="542">
        <v>31.8</v>
      </c>
      <c r="I32" s="542">
        <v>38.6</v>
      </c>
      <c r="J32" s="544">
        <v>27.7</v>
      </c>
      <c r="K32" s="543" t="s">
        <v>350</v>
      </c>
      <c r="L32" s="364">
        <v>-1.8999999999999986</v>
      </c>
    </row>
    <row r="33" spans="1:12" s="110" customFormat="1" ht="15" customHeight="1" x14ac:dyDescent="0.2">
      <c r="A33" s="367"/>
      <c r="B33" s="368" t="s">
        <v>182</v>
      </c>
      <c r="C33" s="362"/>
      <c r="D33" s="362"/>
      <c r="E33" s="363"/>
      <c r="F33" s="542">
        <v>36.200000000000003</v>
      </c>
      <c r="G33" s="542">
        <v>42.9</v>
      </c>
      <c r="H33" s="542">
        <v>40.700000000000003</v>
      </c>
      <c r="I33" s="542">
        <v>41.1</v>
      </c>
      <c r="J33" s="542">
        <v>38.200000000000003</v>
      </c>
      <c r="K33" s="543" t="s">
        <v>350</v>
      </c>
      <c r="L33" s="364">
        <v>-2</v>
      </c>
    </row>
    <row r="34" spans="1:12" s="369" customFormat="1" ht="15" customHeight="1" x14ac:dyDescent="0.2">
      <c r="A34" s="367" t="s">
        <v>113</v>
      </c>
      <c r="B34" s="368" t="s">
        <v>116</v>
      </c>
      <c r="C34" s="362"/>
      <c r="D34" s="362"/>
      <c r="E34" s="363"/>
      <c r="F34" s="542">
        <v>28.7</v>
      </c>
      <c r="G34" s="542">
        <v>36.799999999999997</v>
      </c>
      <c r="H34" s="542">
        <v>34.5</v>
      </c>
      <c r="I34" s="542">
        <v>36.9</v>
      </c>
      <c r="J34" s="542">
        <v>30.2</v>
      </c>
      <c r="K34" s="543" t="s">
        <v>350</v>
      </c>
      <c r="L34" s="364">
        <v>-1.5</v>
      </c>
    </row>
    <row r="35" spans="1:12" s="369" customFormat="1" ht="11.25" x14ac:dyDescent="0.2">
      <c r="A35" s="370"/>
      <c r="B35" s="371" t="s">
        <v>117</v>
      </c>
      <c r="C35" s="372"/>
      <c r="D35" s="372"/>
      <c r="E35" s="373"/>
      <c r="F35" s="545">
        <v>37.9</v>
      </c>
      <c r="G35" s="545">
        <v>45.1</v>
      </c>
      <c r="H35" s="545">
        <v>39.4</v>
      </c>
      <c r="I35" s="545">
        <v>53.1</v>
      </c>
      <c r="J35" s="546">
        <v>39.4</v>
      </c>
      <c r="K35" s="547" t="s">
        <v>350</v>
      </c>
      <c r="L35" s="374">
        <v>-1.5</v>
      </c>
    </row>
    <row r="36" spans="1:12" s="369" customFormat="1" ht="15.95" customHeight="1" x14ac:dyDescent="0.2">
      <c r="A36" s="375" t="s">
        <v>351</v>
      </c>
      <c r="B36" s="376"/>
      <c r="C36" s="377"/>
      <c r="D36" s="376"/>
      <c r="E36" s="378"/>
      <c r="F36" s="548">
        <v>12949</v>
      </c>
      <c r="G36" s="548">
        <v>10656</v>
      </c>
      <c r="H36" s="548">
        <v>11656</v>
      </c>
      <c r="I36" s="548">
        <v>13119</v>
      </c>
      <c r="J36" s="548">
        <v>12723</v>
      </c>
      <c r="K36" s="549">
        <v>226</v>
      </c>
      <c r="L36" s="380">
        <v>1.7763106185648039</v>
      </c>
    </row>
    <row r="37" spans="1:12" s="369" customFormat="1" ht="15.95" customHeight="1" x14ac:dyDescent="0.2">
      <c r="A37" s="381"/>
      <c r="B37" s="382" t="s">
        <v>113</v>
      </c>
      <c r="C37" s="382" t="s">
        <v>352</v>
      </c>
      <c r="D37" s="382"/>
      <c r="E37" s="383"/>
      <c r="F37" s="548">
        <v>3882</v>
      </c>
      <c r="G37" s="548">
        <v>4058</v>
      </c>
      <c r="H37" s="548">
        <v>4119</v>
      </c>
      <c r="I37" s="548">
        <v>5177</v>
      </c>
      <c r="J37" s="548">
        <v>4002</v>
      </c>
      <c r="K37" s="549">
        <v>-120</v>
      </c>
      <c r="L37" s="380">
        <v>-2.9985007496251872</v>
      </c>
    </row>
    <row r="38" spans="1:12" s="369" customFormat="1" ht="15.95" customHeight="1" x14ac:dyDescent="0.2">
      <c r="A38" s="381"/>
      <c r="B38" s="384" t="s">
        <v>105</v>
      </c>
      <c r="C38" s="384" t="s">
        <v>106</v>
      </c>
      <c r="D38" s="385"/>
      <c r="E38" s="383"/>
      <c r="F38" s="548">
        <v>7233</v>
      </c>
      <c r="G38" s="548">
        <v>5197</v>
      </c>
      <c r="H38" s="548">
        <v>6514</v>
      </c>
      <c r="I38" s="548">
        <v>7609</v>
      </c>
      <c r="J38" s="550">
        <v>7595</v>
      </c>
      <c r="K38" s="549">
        <v>-362</v>
      </c>
      <c r="L38" s="380">
        <v>-4.7662936142198813</v>
      </c>
    </row>
    <row r="39" spans="1:12" s="369" customFormat="1" ht="15.95" customHeight="1" x14ac:dyDescent="0.2">
      <c r="A39" s="381"/>
      <c r="B39" s="385"/>
      <c r="C39" s="382" t="s">
        <v>353</v>
      </c>
      <c r="D39" s="385"/>
      <c r="E39" s="383"/>
      <c r="F39" s="548">
        <v>1949</v>
      </c>
      <c r="G39" s="548">
        <v>1836</v>
      </c>
      <c r="H39" s="548">
        <v>2055</v>
      </c>
      <c r="I39" s="548">
        <v>2774</v>
      </c>
      <c r="J39" s="548">
        <v>2141</v>
      </c>
      <c r="K39" s="549">
        <v>-192</v>
      </c>
      <c r="L39" s="380">
        <v>-8.9677720691265765</v>
      </c>
    </row>
    <row r="40" spans="1:12" s="369" customFormat="1" ht="15.95" customHeight="1" x14ac:dyDescent="0.2">
      <c r="A40" s="381"/>
      <c r="B40" s="384"/>
      <c r="C40" s="384" t="s">
        <v>107</v>
      </c>
      <c r="D40" s="385"/>
      <c r="E40" s="383"/>
      <c r="F40" s="548">
        <v>5716</v>
      </c>
      <c r="G40" s="548">
        <v>5459</v>
      </c>
      <c r="H40" s="548">
        <v>5142</v>
      </c>
      <c r="I40" s="548">
        <v>5510</v>
      </c>
      <c r="J40" s="548">
        <v>5128</v>
      </c>
      <c r="K40" s="549">
        <v>588</v>
      </c>
      <c r="L40" s="380">
        <v>11.466458658346333</v>
      </c>
    </row>
    <row r="41" spans="1:12" s="369" customFormat="1" ht="24" customHeight="1" x14ac:dyDescent="0.2">
      <c r="A41" s="381"/>
      <c r="B41" s="385"/>
      <c r="C41" s="382" t="s">
        <v>353</v>
      </c>
      <c r="D41" s="385"/>
      <c r="E41" s="383"/>
      <c r="F41" s="548">
        <v>1933</v>
      </c>
      <c r="G41" s="548">
        <v>2222</v>
      </c>
      <c r="H41" s="548">
        <v>2064</v>
      </c>
      <c r="I41" s="548">
        <v>2403</v>
      </c>
      <c r="J41" s="550">
        <v>1861</v>
      </c>
      <c r="K41" s="549">
        <v>72</v>
      </c>
      <c r="L41" s="380">
        <v>3.8688876947877486</v>
      </c>
    </row>
    <row r="42" spans="1:12" s="110" customFormat="1" ht="15" customHeight="1" x14ac:dyDescent="0.2">
      <c r="A42" s="381"/>
      <c r="B42" s="384" t="s">
        <v>113</v>
      </c>
      <c r="C42" s="384" t="s">
        <v>354</v>
      </c>
      <c r="D42" s="385"/>
      <c r="E42" s="383"/>
      <c r="F42" s="548">
        <v>1742</v>
      </c>
      <c r="G42" s="548">
        <v>1487</v>
      </c>
      <c r="H42" s="548">
        <v>2240</v>
      </c>
      <c r="I42" s="548">
        <v>2019</v>
      </c>
      <c r="J42" s="548">
        <v>1695</v>
      </c>
      <c r="K42" s="549">
        <v>47</v>
      </c>
      <c r="L42" s="380">
        <v>2.7728613569321534</v>
      </c>
    </row>
    <row r="43" spans="1:12" s="110" customFormat="1" ht="15" customHeight="1" x14ac:dyDescent="0.2">
      <c r="A43" s="381"/>
      <c r="B43" s="385"/>
      <c r="C43" s="382" t="s">
        <v>353</v>
      </c>
      <c r="D43" s="385"/>
      <c r="E43" s="383"/>
      <c r="F43" s="548">
        <v>713</v>
      </c>
      <c r="G43" s="548">
        <v>692</v>
      </c>
      <c r="H43" s="548">
        <v>1009</v>
      </c>
      <c r="I43" s="548">
        <v>948</v>
      </c>
      <c r="J43" s="548">
        <v>700</v>
      </c>
      <c r="K43" s="549">
        <v>13</v>
      </c>
      <c r="L43" s="380">
        <v>1.8571428571428572</v>
      </c>
    </row>
    <row r="44" spans="1:12" s="110" customFormat="1" ht="15" customHeight="1" x14ac:dyDescent="0.2">
      <c r="A44" s="381"/>
      <c r="B44" s="384"/>
      <c r="C44" s="366" t="s">
        <v>109</v>
      </c>
      <c r="D44" s="385"/>
      <c r="E44" s="383"/>
      <c r="F44" s="548">
        <v>9151</v>
      </c>
      <c r="G44" s="548">
        <v>7558</v>
      </c>
      <c r="H44" s="548">
        <v>8102</v>
      </c>
      <c r="I44" s="548">
        <v>9288</v>
      </c>
      <c r="J44" s="550">
        <v>9171</v>
      </c>
      <c r="K44" s="549">
        <v>-20</v>
      </c>
      <c r="L44" s="380">
        <v>-0.21807872642023771</v>
      </c>
    </row>
    <row r="45" spans="1:12" s="110" customFormat="1" ht="15" customHeight="1" x14ac:dyDescent="0.2">
      <c r="A45" s="381"/>
      <c r="B45" s="385"/>
      <c r="C45" s="382" t="s">
        <v>353</v>
      </c>
      <c r="D45" s="385"/>
      <c r="E45" s="383"/>
      <c r="F45" s="548">
        <v>2575</v>
      </c>
      <c r="G45" s="548">
        <v>2765</v>
      </c>
      <c r="H45" s="548">
        <v>2689</v>
      </c>
      <c r="I45" s="548">
        <v>3477</v>
      </c>
      <c r="J45" s="548">
        <v>2762</v>
      </c>
      <c r="K45" s="549">
        <v>-187</v>
      </c>
      <c r="L45" s="380">
        <v>-6.7704561911658221</v>
      </c>
    </row>
    <row r="46" spans="1:12" s="110" customFormat="1" ht="15" customHeight="1" x14ac:dyDescent="0.2">
      <c r="A46" s="381"/>
      <c r="B46" s="384"/>
      <c r="C46" s="366" t="s">
        <v>110</v>
      </c>
      <c r="D46" s="385"/>
      <c r="E46" s="383"/>
      <c r="F46" s="548">
        <v>1867</v>
      </c>
      <c r="G46" s="548">
        <v>1471</v>
      </c>
      <c r="H46" s="548">
        <v>1173</v>
      </c>
      <c r="I46" s="548">
        <v>1664</v>
      </c>
      <c r="J46" s="548">
        <v>1659</v>
      </c>
      <c r="K46" s="549">
        <v>208</v>
      </c>
      <c r="L46" s="380">
        <v>12.537673297166968</v>
      </c>
    </row>
    <row r="47" spans="1:12" s="110" customFormat="1" ht="15" customHeight="1" x14ac:dyDescent="0.2">
      <c r="A47" s="381"/>
      <c r="B47" s="385"/>
      <c r="C47" s="382" t="s">
        <v>353</v>
      </c>
      <c r="D47" s="385"/>
      <c r="E47" s="383"/>
      <c r="F47" s="548">
        <v>518</v>
      </c>
      <c r="G47" s="548">
        <v>532</v>
      </c>
      <c r="H47" s="548">
        <v>349</v>
      </c>
      <c r="I47" s="548">
        <v>673</v>
      </c>
      <c r="J47" s="550">
        <v>451</v>
      </c>
      <c r="K47" s="549">
        <v>67</v>
      </c>
      <c r="L47" s="380">
        <v>14.855875831485587</v>
      </c>
    </row>
    <row r="48" spans="1:12" s="110" customFormat="1" ht="15" customHeight="1" x14ac:dyDescent="0.2">
      <c r="A48" s="381"/>
      <c r="B48" s="385"/>
      <c r="C48" s="366" t="s">
        <v>111</v>
      </c>
      <c r="D48" s="386"/>
      <c r="E48" s="387"/>
      <c r="F48" s="548">
        <v>189</v>
      </c>
      <c r="G48" s="548">
        <v>140</v>
      </c>
      <c r="H48" s="548">
        <v>141</v>
      </c>
      <c r="I48" s="548">
        <v>148</v>
      </c>
      <c r="J48" s="548">
        <v>198</v>
      </c>
      <c r="K48" s="549">
        <v>-9</v>
      </c>
      <c r="L48" s="380">
        <v>-4.5454545454545459</v>
      </c>
    </row>
    <row r="49" spans="1:12" s="110" customFormat="1" ht="15" customHeight="1" x14ac:dyDescent="0.2">
      <c r="A49" s="381"/>
      <c r="B49" s="385"/>
      <c r="C49" s="382" t="s">
        <v>353</v>
      </c>
      <c r="D49" s="385"/>
      <c r="E49" s="383"/>
      <c r="F49" s="548">
        <v>76</v>
      </c>
      <c r="G49" s="548">
        <v>69</v>
      </c>
      <c r="H49" s="548">
        <v>72</v>
      </c>
      <c r="I49" s="548">
        <v>79</v>
      </c>
      <c r="J49" s="548">
        <v>89</v>
      </c>
      <c r="K49" s="549">
        <v>-13</v>
      </c>
      <c r="L49" s="380">
        <v>-14.606741573033707</v>
      </c>
    </row>
    <row r="50" spans="1:12" s="110" customFormat="1" ht="15" customHeight="1" x14ac:dyDescent="0.2">
      <c r="A50" s="381"/>
      <c r="B50" s="384" t="s">
        <v>113</v>
      </c>
      <c r="C50" s="382" t="s">
        <v>181</v>
      </c>
      <c r="D50" s="385"/>
      <c r="E50" s="383"/>
      <c r="F50" s="548">
        <v>7772</v>
      </c>
      <c r="G50" s="548">
        <v>5505</v>
      </c>
      <c r="H50" s="548">
        <v>6980</v>
      </c>
      <c r="I50" s="548">
        <v>8605</v>
      </c>
      <c r="J50" s="550">
        <v>8185</v>
      </c>
      <c r="K50" s="549">
        <v>-413</v>
      </c>
      <c r="L50" s="380">
        <v>-5.0458155161881493</v>
      </c>
    </row>
    <row r="51" spans="1:12" s="110" customFormat="1" ht="15" customHeight="1" x14ac:dyDescent="0.2">
      <c r="A51" s="381"/>
      <c r="B51" s="385"/>
      <c r="C51" s="382" t="s">
        <v>353</v>
      </c>
      <c r="D51" s="385"/>
      <c r="E51" s="383"/>
      <c r="F51" s="548">
        <v>2007</v>
      </c>
      <c r="G51" s="548">
        <v>1848</v>
      </c>
      <c r="H51" s="548">
        <v>2218</v>
      </c>
      <c r="I51" s="548">
        <v>3321</v>
      </c>
      <c r="J51" s="548">
        <v>2270</v>
      </c>
      <c r="K51" s="549">
        <v>-263</v>
      </c>
      <c r="L51" s="380">
        <v>-11.58590308370044</v>
      </c>
    </row>
    <row r="52" spans="1:12" s="110" customFormat="1" ht="15" customHeight="1" x14ac:dyDescent="0.2">
      <c r="A52" s="381"/>
      <c r="B52" s="384"/>
      <c r="C52" s="382" t="s">
        <v>182</v>
      </c>
      <c r="D52" s="385"/>
      <c r="E52" s="383"/>
      <c r="F52" s="548">
        <v>5177</v>
      </c>
      <c r="G52" s="548">
        <v>5151</v>
      </c>
      <c r="H52" s="548">
        <v>4676</v>
      </c>
      <c r="I52" s="548">
        <v>4514</v>
      </c>
      <c r="J52" s="548">
        <v>4538</v>
      </c>
      <c r="K52" s="549">
        <v>639</v>
      </c>
      <c r="L52" s="380">
        <v>14.081092992507713</v>
      </c>
    </row>
    <row r="53" spans="1:12" s="269" customFormat="1" ht="11.25" customHeight="1" x14ac:dyDescent="0.2">
      <c r="A53" s="381"/>
      <c r="B53" s="385"/>
      <c r="C53" s="382" t="s">
        <v>353</v>
      </c>
      <c r="D53" s="385"/>
      <c r="E53" s="383"/>
      <c r="F53" s="548">
        <v>1875</v>
      </c>
      <c r="G53" s="548">
        <v>2210</v>
      </c>
      <c r="H53" s="548">
        <v>1901</v>
      </c>
      <c r="I53" s="548">
        <v>1856</v>
      </c>
      <c r="J53" s="550">
        <v>1732</v>
      </c>
      <c r="K53" s="549">
        <v>143</v>
      </c>
      <c r="L53" s="380">
        <v>8.25635103926097</v>
      </c>
    </row>
    <row r="54" spans="1:12" s="151" customFormat="1" ht="12.75" customHeight="1" x14ac:dyDescent="0.2">
      <c r="A54" s="381"/>
      <c r="B54" s="384" t="s">
        <v>113</v>
      </c>
      <c r="C54" s="384" t="s">
        <v>116</v>
      </c>
      <c r="D54" s="385"/>
      <c r="E54" s="383"/>
      <c r="F54" s="548">
        <v>11192</v>
      </c>
      <c r="G54" s="548">
        <v>9019</v>
      </c>
      <c r="H54" s="548">
        <v>9720</v>
      </c>
      <c r="I54" s="548">
        <v>11015</v>
      </c>
      <c r="J54" s="548">
        <v>10910</v>
      </c>
      <c r="K54" s="549">
        <v>282</v>
      </c>
      <c r="L54" s="380">
        <v>2.5847846012832263</v>
      </c>
    </row>
    <row r="55" spans="1:12" ht="11.25" x14ac:dyDescent="0.2">
      <c r="A55" s="381"/>
      <c r="B55" s="385"/>
      <c r="C55" s="382" t="s">
        <v>353</v>
      </c>
      <c r="D55" s="385"/>
      <c r="E55" s="383"/>
      <c r="F55" s="548">
        <v>3216</v>
      </c>
      <c r="G55" s="548">
        <v>3323</v>
      </c>
      <c r="H55" s="548">
        <v>3358</v>
      </c>
      <c r="I55" s="548">
        <v>4060</v>
      </c>
      <c r="J55" s="548">
        <v>3295</v>
      </c>
      <c r="K55" s="549">
        <v>-79</v>
      </c>
      <c r="L55" s="380">
        <v>-2.3975720789074355</v>
      </c>
    </row>
    <row r="56" spans="1:12" ht="14.25" customHeight="1" x14ac:dyDescent="0.2">
      <c r="A56" s="381"/>
      <c r="B56" s="385"/>
      <c r="C56" s="384" t="s">
        <v>117</v>
      </c>
      <c r="D56" s="385"/>
      <c r="E56" s="383"/>
      <c r="F56" s="548">
        <v>1741</v>
      </c>
      <c r="G56" s="548">
        <v>1624</v>
      </c>
      <c r="H56" s="548">
        <v>1927</v>
      </c>
      <c r="I56" s="548">
        <v>2092</v>
      </c>
      <c r="J56" s="548">
        <v>1792</v>
      </c>
      <c r="K56" s="549">
        <v>-51</v>
      </c>
      <c r="L56" s="380">
        <v>-2.8459821428571428</v>
      </c>
    </row>
    <row r="57" spans="1:12" ht="18.75" customHeight="1" x14ac:dyDescent="0.2">
      <c r="A57" s="388"/>
      <c r="B57" s="389"/>
      <c r="C57" s="390" t="s">
        <v>353</v>
      </c>
      <c r="D57" s="389"/>
      <c r="E57" s="391"/>
      <c r="F57" s="551">
        <v>660</v>
      </c>
      <c r="G57" s="552">
        <v>733</v>
      </c>
      <c r="H57" s="552">
        <v>759</v>
      </c>
      <c r="I57" s="552">
        <v>1111</v>
      </c>
      <c r="J57" s="552">
        <v>706</v>
      </c>
      <c r="K57" s="553">
        <f t="shared" ref="K57" si="0">IF(OR(F57=".",J57=".")=TRUE,".",IF(OR(F57="*",J57="*")=TRUE,"*",IF(AND(F57="-",J57="-")=TRUE,"-",IF(AND(ISNUMBER(J57),ISNUMBER(F57))=TRUE,IF(F57-J57=0,0,F57-J57),IF(ISNUMBER(F57)=TRUE,F57,-J57)))))</f>
        <v>-46</v>
      </c>
      <c r="L57" s="392">
        <f t="shared" ref="L57" si="1">IF(K57 =".",".",IF(K57 ="*","*",IF(K57="-","-",IF(K57=0,0,IF(OR(J57="-",J57=".",F57="-",F57=".")=TRUE,"X",IF(J57=0,"0,0",IF(ABS(K57*100/J57)&gt;250,".X",(K57*100/J57))))))))</f>
        <v>-6.5155807365439093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13247</v>
      </c>
      <c r="E11" s="114">
        <v>11394</v>
      </c>
      <c r="F11" s="114">
        <v>14079</v>
      </c>
      <c r="G11" s="114">
        <v>13349</v>
      </c>
      <c r="H11" s="140">
        <v>12991</v>
      </c>
      <c r="I11" s="115">
        <v>256</v>
      </c>
      <c r="J11" s="116">
        <v>1.9705950273266106</v>
      </c>
    </row>
    <row r="12" spans="1:15" s="110" customFormat="1" ht="24.95" customHeight="1" x14ac:dyDescent="0.2">
      <c r="A12" s="193" t="s">
        <v>132</v>
      </c>
      <c r="B12" s="194" t="s">
        <v>133</v>
      </c>
      <c r="C12" s="113">
        <v>5.4427417528497015</v>
      </c>
      <c r="D12" s="115">
        <v>721</v>
      </c>
      <c r="E12" s="114">
        <v>386</v>
      </c>
      <c r="F12" s="114">
        <v>571</v>
      </c>
      <c r="G12" s="114">
        <v>481</v>
      </c>
      <c r="H12" s="140">
        <v>674</v>
      </c>
      <c r="I12" s="115">
        <v>47</v>
      </c>
      <c r="J12" s="116">
        <v>6.9732937685459939</v>
      </c>
    </row>
    <row r="13" spans="1:15" s="110" customFormat="1" ht="24.95" customHeight="1" x14ac:dyDescent="0.2">
      <c r="A13" s="193" t="s">
        <v>134</v>
      </c>
      <c r="B13" s="199" t="s">
        <v>214</v>
      </c>
      <c r="C13" s="113">
        <v>1.6834000150977579</v>
      </c>
      <c r="D13" s="115">
        <v>223</v>
      </c>
      <c r="E13" s="114">
        <v>124</v>
      </c>
      <c r="F13" s="114">
        <v>243</v>
      </c>
      <c r="G13" s="114">
        <v>191</v>
      </c>
      <c r="H13" s="140">
        <v>265</v>
      </c>
      <c r="I13" s="115">
        <v>-42</v>
      </c>
      <c r="J13" s="116">
        <v>-15.849056603773585</v>
      </c>
    </row>
    <row r="14" spans="1:15" s="287" customFormat="1" ht="24.95" customHeight="1" x14ac:dyDescent="0.2">
      <c r="A14" s="193" t="s">
        <v>215</v>
      </c>
      <c r="B14" s="199" t="s">
        <v>137</v>
      </c>
      <c r="C14" s="113">
        <v>12.131048539291916</v>
      </c>
      <c r="D14" s="115">
        <v>1607</v>
      </c>
      <c r="E14" s="114">
        <v>1019</v>
      </c>
      <c r="F14" s="114">
        <v>1772</v>
      </c>
      <c r="G14" s="114">
        <v>1761</v>
      </c>
      <c r="H14" s="140">
        <v>1413</v>
      </c>
      <c r="I14" s="115">
        <v>194</v>
      </c>
      <c r="J14" s="116">
        <v>13.729653220099079</v>
      </c>
      <c r="K14" s="110"/>
      <c r="L14" s="110"/>
      <c r="M14" s="110"/>
      <c r="N14" s="110"/>
      <c r="O14" s="110"/>
    </row>
    <row r="15" spans="1:15" s="110" customFormat="1" ht="24.95" customHeight="1" x14ac:dyDescent="0.2">
      <c r="A15" s="193" t="s">
        <v>216</v>
      </c>
      <c r="B15" s="199" t="s">
        <v>217</v>
      </c>
      <c r="C15" s="113">
        <v>3.110138144485544</v>
      </c>
      <c r="D15" s="115">
        <v>412</v>
      </c>
      <c r="E15" s="114">
        <v>402</v>
      </c>
      <c r="F15" s="114">
        <v>503</v>
      </c>
      <c r="G15" s="114">
        <v>418</v>
      </c>
      <c r="H15" s="140">
        <v>366</v>
      </c>
      <c r="I15" s="115">
        <v>46</v>
      </c>
      <c r="J15" s="116">
        <v>12.568306010928962</v>
      </c>
    </row>
    <row r="16" spans="1:15" s="287" customFormat="1" ht="24.95" customHeight="1" x14ac:dyDescent="0.2">
      <c r="A16" s="193" t="s">
        <v>218</v>
      </c>
      <c r="B16" s="199" t="s">
        <v>141</v>
      </c>
      <c r="C16" s="113">
        <v>5.7824413074658416</v>
      </c>
      <c r="D16" s="115">
        <v>766</v>
      </c>
      <c r="E16" s="114">
        <v>355</v>
      </c>
      <c r="F16" s="114">
        <v>784</v>
      </c>
      <c r="G16" s="114">
        <v>581</v>
      </c>
      <c r="H16" s="140">
        <v>657</v>
      </c>
      <c r="I16" s="115">
        <v>109</v>
      </c>
      <c r="J16" s="116">
        <v>16.590563165905632</v>
      </c>
      <c r="K16" s="110"/>
      <c r="L16" s="110"/>
      <c r="M16" s="110"/>
      <c r="N16" s="110"/>
      <c r="O16" s="110"/>
    </row>
    <row r="17" spans="1:15" s="110" customFormat="1" ht="24.95" customHeight="1" x14ac:dyDescent="0.2">
      <c r="A17" s="193" t="s">
        <v>142</v>
      </c>
      <c r="B17" s="199" t="s">
        <v>220</v>
      </c>
      <c r="C17" s="113">
        <v>3.2384690873405297</v>
      </c>
      <c r="D17" s="115">
        <v>429</v>
      </c>
      <c r="E17" s="114">
        <v>262</v>
      </c>
      <c r="F17" s="114">
        <v>485</v>
      </c>
      <c r="G17" s="114">
        <v>762</v>
      </c>
      <c r="H17" s="140">
        <v>390</v>
      </c>
      <c r="I17" s="115">
        <v>39</v>
      </c>
      <c r="J17" s="116">
        <v>10</v>
      </c>
    </row>
    <row r="18" spans="1:15" s="287" customFormat="1" ht="24.95" customHeight="1" x14ac:dyDescent="0.2">
      <c r="A18" s="201" t="s">
        <v>144</v>
      </c>
      <c r="B18" s="202" t="s">
        <v>145</v>
      </c>
      <c r="C18" s="113">
        <v>9.8663848418509854</v>
      </c>
      <c r="D18" s="115">
        <v>1307</v>
      </c>
      <c r="E18" s="114">
        <v>609</v>
      </c>
      <c r="F18" s="114">
        <v>1202</v>
      </c>
      <c r="G18" s="114">
        <v>1104</v>
      </c>
      <c r="H18" s="140">
        <v>1306</v>
      </c>
      <c r="I18" s="115">
        <v>1</v>
      </c>
      <c r="J18" s="116">
        <v>7.6569678407350683E-2</v>
      </c>
      <c r="K18" s="110"/>
      <c r="L18" s="110"/>
      <c r="M18" s="110"/>
      <c r="N18" s="110"/>
      <c r="O18" s="110"/>
    </row>
    <row r="19" spans="1:15" s="110" customFormat="1" ht="24.95" customHeight="1" x14ac:dyDescent="0.2">
      <c r="A19" s="193" t="s">
        <v>146</v>
      </c>
      <c r="B19" s="199" t="s">
        <v>147</v>
      </c>
      <c r="C19" s="113">
        <v>12.901034196421831</v>
      </c>
      <c r="D19" s="115">
        <v>1709</v>
      </c>
      <c r="E19" s="114">
        <v>1588</v>
      </c>
      <c r="F19" s="114">
        <v>2017</v>
      </c>
      <c r="G19" s="114">
        <v>1671</v>
      </c>
      <c r="H19" s="140">
        <v>1671</v>
      </c>
      <c r="I19" s="115">
        <v>38</v>
      </c>
      <c r="J19" s="116">
        <v>2.2740873728306403</v>
      </c>
    </row>
    <row r="20" spans="1:15" s="287" customFormat="1" ht="24.95" customHeight="1" x14ac:dyDescent="0.2">
      <c r="A20" s="193" t="s">
        <v>148</v>
      </c>
      <c r="B20" s="199" t="s">
        <v>149</v>
      </c>
      <c r="C20" s="113">
        <v>8.3792556805314415</v>
      </c>
      <c r="D20" s="115">
        <v>1110</v>
      </c>
      <c r="E20" s="114">
        <v>995</v>
      </c>
      <c r="F20" s="114">
        <v>1207</v>
      </c>
      <c r="G20" s="114">
        <v>2051</v>
      </c>
      <c r="H20" s="140">
        <v>1290</v>
      </c>
      <c r="I20" s="115">
        <v>-180</v>
      </c>
      <c r="J20" s="116">
        <v>-13.953488372093023</v>
      </c>
      <c r="K20" s="110"/>
      <c r="L20" s="110"/>
      <c r="M20" s="110"/>
      <c r="N20" s="110"/>
      <c r="O20" s="110"/>
    </row>
    <row r="21" spans="1:15" s="110" customFormat="1" ht="24.95" customHeight="1" x14ac:dyDescent="0.2">
      <c r="A21" s="201" t="s">
        <v>150</v>
      </c>
      <c r="B21" s="202" t="s">
        <v>151</v>
      </c>
      <c r="C21" s="113">
        <v>5.8126368234317205</v>
      </c>
      <c r="D21" s="115">
        <v>770</v>
      </c>
      <c r="E21" s="114">
        <v>633</v>
      </c>
      <c r="F21" s="114">
        <v>925</v>
      </c>
      <c r="G21" s="114">
        <v>1010</v>
      </c>
      <c r="H21" s="140">
        <v>938</v>
      </c>
      <c r="I21" s="115">
        <v>-168</v>
      </c>
      <c r="J21" s="116">
        <v>-17.910447761194028</v>
      </c>
    </row>
    <row r="22" spans="1:15" s="110" customFormat="1" ht="24.95" customHeight="1" x14ac:dyDescent="0.2">
      <c r="A22" s="201" t="s">
        <v>152</v>
      </c>
      <c r="B22" s="199" t="s">
        <v>153</v>
      </c>
      <c r="C22" s="113">
        <v>0.86057220502755338</v>
      </c>
      <c r="D22" s="115">
        <v>114</v>
      </c>
      <c r="E22" s="114">
        <v>94</v>
      </c>
      <c r="F22" s="114">
        <v>90</v>
      </c>
      <c r="G22" s="114">
        <v>92</v>
      </c>
      <c r="H22" s="140">
        <v>98</v>
      </c>
      <c r="I22" s="115">
        <v>16</v>
      </c>
      <c r="J22" s="116">
        <v>16.326530612244898</v>
      </c>
    </row>
    <row r="23" spans="1:15" s="110" customFormat="1" ht="24.95" customHeight="1" x14ac:dyDescent="0.2">
      <c r="A23" s="193" t="s">
        <v>154</v>
      </c>
      <c r="B23" s="199" t="s">
        <v>155</v>
      </c>
      <c r="C23" s="113">
        <v>0.46803049747112552</v>
      </c>
      <c r="D23" s="115">
        <v>62</v>
      </c>
      <c r="E23" s="114">
        <v>40</v>
      </c>
      <c r="F23" s="114">
        <v>65</v>
      </c>
      <c r="G23" s="114">
        <v>62</v>
      </c>
      <c r="H23" s="140">
        <v>60</v>
      </c>
      <c r="I23" s="115">
        <v>2</v>
      </c>
      <c r="J23" s="116">
        <v>3.3333333333333335</v>
      </c>
    </row>
    <row r="24" spans="1:15" s="110" customFormat="1" ht="24.95" customHeight="1" x14ac:dyDescent="0.2">
      <c r="A24" s="193" t="s">
        <v>156</v>
      </c>
      <c r="B24" s="199" t="s">
        <v>221</v>
      </c>
      <c r="C24" s="113">
        <v>8.4170000754887901</v>
      </c>
      <c r="D24" s="115">
        <v>1115</v>
      </c>
      <c r="E24" s="114">
        <v>1746</v>
      </c>
      <c r="F24" s="114">
        <v>624</v>
      </c>
      <c r="G24" s="114">
        <v>506</v>
      </c>
      <c r="H24" s="140">
        <v>569</v>
      </c>
      <c r="I24" s="115">
        <v>546</v>
      </c>
      <c r="J24" s="116">
        <v>95.957820738137087</v>
      </c>
    </row>
    <row r="25" spans="1:15" s="110" customFormat="1" ht="24.95" customHeight="1" x14ac:dyDescent="0.2">
      <c r="A25" s="193" t="s">
        <v>222</v>
      </c>
      <c r="B25" s="204" t="s">
        <v>159</v>
      </c>
      <c r="C25" s="113">
        <v>7.1940816788706874</v>
      </c>
      <c r="D25" s="115">
        <v>953</v>
      </c>
      <c r="E25" s="114">
        <v>571</v>
      </c>
      <c r="F25" s="114">
        <v>876</v>
      </c>
      <c r="G25" s="114">
        <v>924</v>
      </c>
      <c r="H25" s="140">
        <v>1011</v>
      </c>
      <c r="I25" s="115">
        <v>-58</v>
      </c>
      <c r="J25" s="116">
        <v>-5.7368941641938678</v>
      </c>
    </row>
    <row r="26" spans="1:15" s="110" customFormat="1" ht="24.95" customHeight="1" x14ac:dyDescent="0.2">
      <c r="A26" s="201">
        <v>782.78300000000002</v>
      </c>
      <c r="B26" s="203" t="s">
        <v>160</v>
      </c>
      <c r="C26" s="113">
        <v>3.2460179663319999</v>
      </c>
      <c r="D26" s="115">
        <v>430</v>
      </c>
      <c r="E26" s="114">
        <v>443</v>
      </c>
      <c r="F26" s="114">
        <v>698</v>
      </c>
      <c r="G26" s="114">
        <v>658</v>
      </c>
      <c r="H26" s="140">
        <v>586</v>
      </c>
      <c r="I26" s="115">
        <v>-156</v>
      </c>
      <c r="J26" s="116">
        <v>-26.621160409556314</v>
      </c>
    </row>
    <row r="27" spans="1:15" s="110" customFormat="1" ht="24.95" customHeight="1" x14ac:dyDescent="0.2">
      <c r="A27" s="193" t="s">
        <v>161</v>
      </c>
      <c r="B27" s="199" t="s">
        <v>162</v>
      </c>
      <c r="C27" s="113">
        <v>3.1856269344002417</v>
      </c>
      <c r="D27" s="115">
        <v>422</v>
      </c>
      <c r="E27" s="114">
        <v>391</v>
      </c>
      <c r="F27" s="114">
        <v>721</v>
      </c>
      <c r="G27" s="114">
        <v>413</v>
      </c>
      <c r="H27" s="140">
        <v>388</v>
      </c>
      <c r="I27" s="115">
        <v>34</v>
      </c>
      <c r="J27" s="116">
        <v>8.7628865979381452</v>
      </c>
    </row>
    <row r="28" spans="1:15" s="110" customFormat="1" ht="24.95" customHeight="1" x14ac:dyDescent="0.2">
      <c r="A28" s="193" t="s">
        <v>163</v>
      </c>
      <c r="B28" s="199" t="s">
        <v>164</v>
      </c>
      <c r="C28" s="113">
        <v>2.9365139276817391</v>
      </c>
      <c r="D28" s="115">
        <v>389</v>
      </c>
      <c r="E28" s="114">
        <v>330</v>
      </c>
      <c r="F28" s="114">
        <v>675</v>
      </c>
      <c r="G28" s="114">
        <v>306</v>
      </c>
      <c r="H28" s="140">
        <v>461</v>
      </c>
      <c r="I28" s="115">
        <v>-72</v>
      </c>
      <c r="J28" s="116">
        <v>-15.61822125813449</v>
      </c>
    </row>
    <row r="29" spans="1:15" s="110" customFormat="1" ht="24.95" customHeight="1" x14ac:dyDescent="0.2">
      <c r="A29" s="193">
        <v>86</v>
      </c>
      <c r="B29" s="199" t="s">
        <v>165</v>
      </c>
      <c r="C29" s="113">
        <v>6.3108628368687247</v>
      </c>
      <c r="D29" s="115">
        <v>836</v>
      </c>
      <c r="E29" s="114">
        <v>960</v>
      </c>
      <c r="F29" s="114">
        <v>729</v>
      </c>
      <c r="G29" s="114">
        <v>749</v>
      </c>
      <c r="H29" s="140">
        <v>781</v>
      </c>
      <c r="I29" s="115">
        <v>55</v>
      </c>
      <c r="J29" s="116">
        <v>7.042253521126761</v>
      </c>
    </row>
    <row r="30" spans="1:15" s="110" customFormat="1" ht="24.95" customHeight="1" x14ac:dyDescent="0.2">
      <c r="A30" s="193">
        <v>87.88</v>
      </c>
      <c r="B30" s="204" t="s">
        <v>166</v>
      </c>
      <c r="C30" s="113">
        <v>8.4019023175058507</v>
      </c>
      <c r="D30" s="115">
        <v>1113</v>
      </c>
      <c r="E30" s="114">
        <v>1151</v>
      </c>
      <c r="F30" s="114">
        <v>1229</v>
      </c>
      <c r="G30" s="114">
        <v>971</v>
      </c>
      <c r="H30" s="140">
        <v>1081</v>
      </c>
      <c r="I30" s="115">
        <v>32</v>
      </c>
      <c r="J30" s="116">
        <v>2.9602220166512487</v>
      </c>
    </row>
    <row r="31" spans="1:15" s="110" customFormat="1" ht="24.95" customHeight="1" x14ac:dyDescent="0.2">
      <c r="A31" s="193" t="s">
        <v>167</v>
      </c>
      <c r="B31" s="199" t="s">
        <v>168</v>
      </c>
      <c r="C31" s="113">
        <v>2.7628897108779347</v>
      </c>
      <c r="D31" s="115">
        <v>366</v>
      </c>
      <c r="E31" s="114">
        <v>314</v>
      </c>
      <c r="F31" s="114">
        <v>435</v>
      </c>
      <c r="G31" s="114">
        <v>399</v>
      </c>
      <c r="H31" s="140">
        <v>399</v>
      </c>
      <c r="I31" s="115">
        <v>-33</v>
      </c>
      <c r="J31" s="116">
        <v>-8.2706766917293226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5.4427417528497015</v>
      </c>
      <c r="D34" s="115">
        <v>721</v>
      </c>
      <c r="E34" s="114">
        <v>386</v>
      </c>
      <c r="F34" s="114">
        <v>571</v>
      </c>
      <c r="G34" s="114">
        <v>481</v>
      </c>
      <c r="H34" s="140">
        <v>674</v>
      </c>
      <c r="I34" s="115">
        <v>47</v>
      </c>
      <c r="J34" s="116">
        <v>6.9732937685459939</v>
      </c>
    </row>
    <row r="35" spans="1:10" s="110" customFormat="1" ht="24.95" customHeight="1" x14ac:dyDescent="0.2">
      <c r="A35" s="292" t="s">
        <v>171</v>
      </c>
      <c r="B35" s="293" t="s">
        <v>172</v>
      </c>
      <c r="C35" s="113">
        <v>23.680833396240658</v>
      </c>
      <c r="D35" s="115">
        <v>3137</v>
      </c>
      <c r="E35" s="114">
        <v>1752</v>
      </c>
      <c r="F35" s="114">
        <v>3217</v>
      </c>
      <c r="G35" s="114">
        <v>3056</v>
      </c>
      <c r="H35" s="140">
        <v>2984</v>
      </c>
      <c r="I35" s="115">
        <v>153</v>
      </c>
      <c r="J35" s="116">
        <v>5.1273458445040214</v>
      </c>
    </row>
    <row r="36" spans="1:10" s="110" customFormat="1" ht="24.95" customHeight="1" x14ac:dyDescent="0.2">
      <c r="A36" s="294" t="s">
        <v>173</v>
      </c>
      <c r="B36" s="295" t="s">
        <v>174</v>
      </c>
      <c r="C36" s="125">
        <v>70.876424850909643</v>
      </c>
      <c r="D36" s="143">
        <v>9389</v>
      </c>
      <c r="E36" s="144">
        <v>9256</v>
      </c>
      <c r="F36" s="144">
        <v>10291</v>
      </c>
      <c r="G36" s="144">
        <v>9812</v>
      </c>
      <c r="H36" s="145">
        <v>9333</v>
      </c>
      <c r="I36" s="143">
        <v>56</v>
      </c>
      <c r="J36" s="146">
        <v>0.60002142933676206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13247</v>
      </c>
      <c r="F11" s="264">
        <v>11394</v>
      </c>
      <c r="G11" s="264">
        <v>14079</v>
      </c>
      <c r="H11" s="264">
        <v>13349</v>
      </c>
      <c r="I11" s="265">
        <v>12991</v>
      </c>
      <c r="J11" s="263">
        <v>256</v>
      </c>
      <c r="K11" s="266">
        <v>1.9705950273266106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26.994791273495885</v>
      </c>
      <c r="E13" s="115">
        <v>3576</v>
      </c>
      <c r="F13" s="114">
        <v>3545</v>
      </c>
      <c r="G13" s="114">
        <v>3558</v>
      </c>
      <c r="H13" s="114">
        <v>4567</v>
      </c>
      <c r="I13" s="140">
        <v>3552</v>
      </c>
      <c r="J13" s="115">
        <v>24</v>
      </c>
      <c r="K13" s="116">
        <v>0.67567567567567566</v>
      </c>
    </row>
    <row r="14" spans="1:15" ht="15.95" customHeight="1" x14ac:dyDescent="0.2">
      <c r="A14" s="306" t="s">
        <v>230</v>
      </c>
      <c r="B14" s="307"/>
      <c r="C14" s="308"/>
      <c r="D14" s="113">
        <v>55.959839963765383</v>
      </c>
      <c r="E14" s="115">
        <v>7413</v>
      </c>
      <c r="F14" s="114">
        <v>6084</v>
      </c>
      <c r="G14" s="114">
        <v>8349</v>
      </c>
      <c r="H14" s="114">
        <v>6969</v>
      </c>
      <c r="I14" s="140">
        <v>7312</v>
      </c>
      <c r="J14" s="115">
        <v>101</v>
      </c>
      <c r="K14" s="116">
        <v>1.3812910284463895</v>
      </c>
    </row>
    <row r="15" spans="1:15" ht="15.95" customHeight="1" x14ac:dyDescent="0.2">
      <c r="A15" s="306" t="s">
        <v>231</v>
      </c>
      <c r="B15" s="307"/>
      <c r="C15" s="308"/>
      <c r="D15" s="113">
        <v>7.1487884049218691</v>
      </c>
      <c r="E15" s="115">
        <v>947</v>
      </c>
      <c r="F15" s="114">
        <v>647</v>
      </c>
      <c r="G15" s="114">
        <v>870</v>
      </c>
      <c r="H15" s="114">
        <v>851</v>
      </c>
      <c r="I15" s="140">
        <v>924</v>
      </c>
      <c r="J15" s="115">
        <v>23</v>
      </c>
      <c r="K15" s="116">
        <v>2.4891774891774894</v>
      </c>
    </row>
    <row r="16" spans="1:15" ht="15.95" customHeight="1" x14ac:dyDescent="0.2">
      <c r="A16" s="306" t="s">
        <v>232</v>
      </c>
      <c r="B16" s="307"/>
      <c r="C16" s="308"/>
      <c r="D16" s="113">
        <v>9.5342341662263159</v>
      </c>
      <c r="E16" s="115">
        <v>1263</v>
      </c>
      <c r="F16" s="114">
        <v>1066</v>
      </c>
      <c r="G16" s="114">
        <v>1171</v>
      </c>
      <c r="H16" s="114">
        <v>933</v>
      </c>
      <c r="I16" s="140">
        <v>1165</v>
      </c>
      <c r="J16" s="115">
        <v>98</v>
      </c>
      <c r="K16" s="116">
        <v>8.4120171673819737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3.9933569864875067</v>
      </c>
      <c r="E18" s="115">
        <v>529</v>
      </c>
      <c r="F18" s="114">
        <v>353</v>
      </c>
      <c r="G18" s="114">
        <v>584</v>
      </c>
      <c r="H18" s="114">
        <v>395</v>
      </c>
      <c r="I18" s="140">
        <v>514</v>
      </c>
      <c r="J18" s="115">
        <v>15</v>
      </c>
      <c r="K18" s="116">
        <v>2.9182879377431905</v>
      </c>
    </row>
    <row r="19" spans="1:11" ht="14.1" customHeight="1" x14ac:dyDescent="0.2">
      <c r="A19" s="306" t="s">
        <v>235</v>
      </c>
      <c r="B19" s="307" t="s">
        <v>236</v>
      </c>
      <c r="C19" s="308"/>
      <c r="D19" s="113">
        <v>2.6949497999547067</v>
      </c>
      <c r="E19" s="115">
        <v>357</v>
      </c>
      <c r="F19" s="114">
        <v>264</v>
      </c>
      <c r="G19" s="114">
        <v>416</v>
      </c>
      <c r="H19" s="114">
        <v>278</v>
      </c>
      <c r="I19" s="140">
        <v>361</v>
      </c>
      <c r="J19" s="115">
        <v>-4</v>
      </c>
      <c r="K19" s="116">
        <v>-1.10803324099723</v>
      </c>
    </row>
    <row r="20" spans="1:11" ht="14.1" customHeight="1" x14ac:dyDescent="0.2">
      <c r="A20" s="306">
        <v>12</v>
      </c>
      <c r="B20" s="307" t="s">
        <v>237</v>
      </c>
      <c r="C20" s="308"/>
      <c r="D20" s="113">
        <v>2.7477919528949952</v>
      </c>
      <c r="E20" s="115">
        <v>364</v>
      </c>
      <c r="F20" s="114">
        <v>95</v>
      </c>
      <c r="G20" s="114">
        <v>224</v>
      </c>
      <c r="H20" s="114">
        <v>329</v>
      </c>
      <c r="I20" s="140">
        <v>319</v>
      </c>
      <c r="J20" s="115">
        <v>45</v>
      </c>
      <c r="K20" s="116">
        <v>14.106583072100314</v>
      </c>
    </row>
    <row r="21" spans="1:11" ht="14.1" customHeight="1" x14ac:dyDescent="0.2">
      <c r="A21" s="306">
        <v>21</v>
      </c>
      <c r="B21" s="307" t="s">
        <v>238</v>
      </c>
      <c r="C21" s="308"/>
      <c r="D21" s="113">
        <v>0.52087265041141395</v>
      </c>
      <c r="E21" s="115">
        <v>69</v>
      </c>
      <c r="F21" s="114">
        <v>32</v>
      </c>
      <c r="G21" s="114">
        <v>60</v>
      </c>
      <c r="H21" s="114">
        <v>64</v>
      </c>
      <c r="I21" s="140">
        <v>66</v>
      </c>
      <c r="J21" s="115">
        <v>3</v>
      </c>
      <c r="K21" s="116">
        <v>4.5454545454545459</v>
      </c>
    </row>
    <row r="22" spans="1:11" ht="14.1" customHeight="1" x14ac:dyDescent="0.2">
      <c r="A22" s="306">
        <v>22</v>
      </c>
      <c r="B22" s="307" t="s">
        <v>239</v>
      </c>
      <c r="C22" s="308"/>
      <c r="D22" s="113">
        <v>1.8268287159356835</v>
      </c>
      <c r="E22" s="115">
        <v>242</v>
      </c>
      <c r="F22" s="114">
        <v>189</v>
      </c>
      <c r="G22" s="114">
        <v>351</v>
      </c>
      <c r="H22" s="114">
        <v>275</v>
      </c>
      <c r="I22" s="140">
        <v>235</v>
      </c>
      <c r="J22" s="115">
        <v>7</v>
      </c>
      <c r="K22" s="116">
        <v>2.978723404255319</v>
      </c>
    </row>
    <row r="23" spans="1:11" ht="14.1" customHeight="1" x14ac:dyDescent="0.2">
      <c r="A23" s="306">
        <v>23</v>
      </c>
      <c r="B23" s="307" t="s">
        <v>240</v>
      </c>
      <c r="C23" s="308"/>
      <c r="D23" s="113">
        <v>0.18117309579527441</v>
      </c>
      <c r="E23" s="115">
        <v>24</v>
      </c>
      <c r="F23" s="114">
        <v>29</v>
      </c>
      <c r="G23" s="114">
        <v>50</v>
      </c>
      <c r="H23" s="114">
        <v>41</v>
      </c>
      <c r="I23" s="140">
        <v>58</v>
      </c>
      <c r="J23" s="115">
        <v>-34</v>
      </c>
      <c r="K23" s="116">
        <v>-58.620689655172413</v>
      </c>
    </row>
    <row r="24" spans="1:11" ht="14.1" customHeight="1" x14ac:dyDescent="0.2">
      <c r="A24" s="306">
        <v>24</v>
      </c>
      <c r="B24" s="307" t="s">
        <v>241</v>
      </c>
      <c r="C24" s="308"/>
      <c r="D24" s="113">
        <v>2.8912206537329208</v>
      </c>
      <c r="E24" s="115">
        <v>383</v>
      </c>
      <c r="F24" s="114">
        <v>149</v>
      </c>
      <c r="G24" s="114">
        <v>385</v>
      </c>
      <c r="H24" s="114">
        <v>269</v>
      </c>
      <c r="I24" s="140">
        <v>353</v>
      </c>
      <c r="J24" s="115">
        <v>30</v>
      </c>
      <c r="K24" s="116">
        <v>8.4985835694050991</v>
      </c>
    </row>
    <row r="25" spans="1:11" ht="14.1" customHeight="1" x14ac:dyDescent="0.2">
      <c r="A25" s="306">
        <v>25</v>
      </c>
      <c r="B25" s="307" t="s">
        <v>242</v>
      </c>
      <c r="C25" s="308"/>
      <c r="D25" s="113">
        <v>4.1367856873254318</v>
      </c>
      <c r="E25" s="115">
        <v>548</v>
      </c>
      <c r="F25" s="114">
        <v>365</v>
      </c>
      <c r="G25" s="114">
        <v>660</v>
      </c>
      <c r="H25" s="114">
        <v>642</v>
      </c>
      <c r="I25" s="140">
        <v>565</v>
      </c>
      <c r="J25" s="115">
        <v>-17</v>
      </c>
      <c r="K25" s="116">
        <v>-3.0088495575221237</v>
      </c>
    </row>
    <row r="26" spans="1:11" ht="14.1" customHeight="1" x14ac:dyDescent="0.2">
      <c r="A26" s="306">
        <v>26</v>
      </c>
      <c r="B26" s="307" t="s">
        <v>243</v>
      </c>
      <c r="C26" s="308"/>
      <c r="D26" s="113">
        <v>2.1136861176115347</v>
      </c>
      <c r="E26" s="115">
        <v>280</v>
      </c>
      <c r="F26" s="114">
        <v>146</v>
      </c>
      <c r="G26" s="114">
        <v>355</v>
      </c>
      <c r="H26" s="114">
        <v>290</v>
      </c>
      <c r="I26" s="140">
        <v>281</v>
      </c>
      <c r="J26" s="115">
        <v>-1</v>
      </c>
      <c r="K26" s="116">
        <v>-0.35587188612099646</v>
      </c>
    </row>
    <row r="27" spans="1:11" ht="14.1" customHeight="1" x14ac:dyDescent="0.2">
      <c r="A27" s="306">
        <v>27</v>
      </c>
      <c r="B27" s="307" t="s">
        <v>244</v>
      </c>
      <c r="C27" s="308"/>
      <c r="D27" s="113">
        <v>1.2833094285498603</v>
      </c>
      <c r="E27" s="115">
        <v>170</v>
      </c>
      <c r="F27" s="114">
        <v>132</v>
      </c>
      <c r="G27" s="114">
        <v>149</v>
      </c>
      <c r="H27" s="114">
        <v>148</v>
      </c>
      <c r="I27" s="140">
        <v>140</v>
      </c>
      <c r="J27" s="115">
        <v>30</v>
      </c>
      <c r="K27" s="116">
        <v>21.428571428571427</v>
      </c>
    </row>
    <row r="28" spans="1:11" ht="14.1" customHeight="1" x14ac:dyDescent="0.2">
      <c r="A28" s="306">
        <v>28</v>
      </c>
      <c r="B28" s="307" t="s">
        <v>245</v>
      </c>
      <c r="C28" s="308"/>
      <c r="D28" s="113">
        <v>9.0586547897637204E-2</v>
      </c>
      <c r="E28" s="115">
        <v>12</v>
      </c>
      <c r="F28" s="114">
        <v>9</v>
      </c>
      <c r="G28" s="114">
        <v>19</v>
      </c>
      <c r="H28" s="114">
        <v>18</v>
      </c>
      <c r="I28" s="140">
        <v>25</v>
      </c>
      <c r="J28" s="115">
        <v>-13</v>
      </c>
      <c r="K28" s="116">
        <v>-52</v>
      </c>
    </row>
    <row r="29" spans="1:11" ht="14.1" customHeight="1" x14ac:dyDescent="0.2">
      <c r="A29" s="306">
        <v>29</v>
      </c>
      <c r="B29" s="307" t="s">
        <v>246</v>
      </c>
      <c r="C29" s="308"/>
      <c r="D29" s="113">
        <v>3.2988601192722879</v>
      </c>
      <c r="E29" s="115">
        <v>437</v>
      </c>
      <c r="F29" s="114">
        <v>337</v>
      </c>
      <c r="G29" s="114">
        <v>517</v>
      </c>
      <c r="H29" s="114">
        <v>525</v>
      </c>
      <c r="I29" s="140">
        <v>459</v>
      </c>
      <c r="J29" s="115">
        <v>-22</v>
      </c>
      <c r="K29" s="116">
        <v>-4.7930283224400876</v>
      </c>
    </row>
    <row r="30" spans="1:11" ht="14.1" customHeight="1" x14ac:dyDescent="0.2">
      <c r="A30" s="306" t="s">
        <v>247</v>
      </c>
      <c r="B30" s="307" t="s">
        <v>248</v>
      </c>
      <c r="C30" s="308"/>
      <c r="D30" s="113" t="s">
        <v>514</v>
      </c>
      <c r="E30" s="115" t="s">
        <v>514</v>
      </c>
      <c r="F30" s="114" t="s">
        <v>514</v>
      </c>
      <c r="G30" s="114" t="s">
        <v>514</v>
      </c>
      <c r="H30" s="114">
        <v>126</v>
      </c>
      <c r="I30" s="140" t="s">
        <v>514</v>
      </c>
      <c r="J30" s="115" t="s">
        <v>514</v>
      </c>
      <c r="K30" s="116" t="s">
        <v>514</v>
      </c>
    </row>
    <row r="31" spans="1:11" ht="14.1" customHeight="1" x14ac:dyDescent="0.2">
      <c r="A31" s="306" t="s">
        <v>249</v>
      </c>
      <c r="B31" s="307" t="s">
        <v>250</v>
      </c>
      <c r="C31" s="308"/>
      <c r="D31" s="113">
        <v>2.3854457613044464</v>
      </c>
      <c r="E31" s="115">
        <v>316</v>
      </c>
      <c r="F31" s="114">
        <v>232</v>
      </c>
      <c r="G31" s="114">
        <v>372</v>
      </c>
      <c r="H31" s="114">
        <v>399</v>
      </c>
      <c r="I31" s="140">
        <v>355</v>
      </c>
      <c r="J31" s="115">
        <v>-39</v>
      </c>
      <c r="K31" s="116">
        <v>-10.985915492957746</v>
      </c>
    </row>
    <row r="32" spans="1:11" ht="14.1" customHeight="1" x14ac:dyDescent="0.2">
      <c r="A32" s="306">
        <v>31</v>
      </c>
      <c r="B32" s="307" t="s">
        <v>251</v>
      </c>
      <c r="C32" s="308"/>
      <c r="D32" s="113">
        <v>0.39254170755642787</v>
      </c>
      <c r="E32" s="115">
        <v>52</v>
      </c>
      <c r="F32" s="114">
        <v>30</v>
      </c>
      <c r="G32" s="114">
        <v>50</v>
      </c>
      <c r="H32" s="114">
        <v>55</v>
      </c>
      <c r="I32" s="140">
        <v>62</v>
      </c>
      <c r="J32" s="115">
        <v>-10</v>
      </c>
      <c r="K32" s="116">
        <v>-16.129032258064516</v>
      </c>
    </row>
    <row r="33" spans="1:11" ht="14.1" customHeight="1" x14ac:dyDescent="0.2">
      <c r="A33" s="306">
        <v>32</v>
      </c>
      <c r="B33" s="307" t="s">
        <v>252</v>
      </c>
      <c r="C33" s="308"/>
      <c r="D33" s="113">
        <v>4.423643089001283</v>
      </c>
      <c r="E33" s="115">
        <v>586</v>
      </c>
      <c r="F33" s="114">
        <v>262</v>
      </c>
      <c r="G33" s="114">
        <v>525</v>
      </c>
      <c r="H33" s="114">
        <v>571</v>
      </c>
      <c r="I33" s="140">
        <v>644</v>
      </c>
      <c r="J33" s="115">
        <v>-58</v>
      </c>
      <c r="K33" s="116">
        <v>-9.0062111801242235</v>
      </c>
    </row>
    <row r="34" spans="1:11" ht="14.1" customHeight="1" x14ac:dyDescent="0.2">
      <c r="A34" s="306">
        <v>33</v>
      </c>
      <c r="B34" s="307" t="s">
        <v>253</v>
      </c>
      <c r="C34" s="308"/>
      <c r="D34" s="113">
        <v>1.6305578621574697</v>
      </c>
      <c r="E34" s="115">
        <v>216</v>
      </c>
      <c r="F34" s="114">
        <v>103</v>
      </c>
      <c r="G34" s="114">
        <v>217</v>
      </c>
      <c r="H34" s="114">
        <v>177</v>
      </c>
      <c r="I34" s="140">
        <v>260</v>
      </c>
      <c r="J34" s="115">
        <v>-44</v>
      </c>
      <c r="K34" s="116">
        <v>-16.923076923076923</v>
      </c>
    </row>
    <row r="35" spans="1:11" ht="14.1" customHeight="1" x14ac:dyDescent="0.2">
      <c r="A35" s="306">
        <v>34</v>
      </c>
      <c r="B35" s="307" t="s">
        <v>254</v>
      </c>
      <c r="C35" s="308"/>
      <c r="D35" s="113">
        <v>2.8383785007926323</v>
      </c>
      <c r="E35" s="115">
        <v>376</v>
      </c>
      <c r="F35" s="114">
        <v>272</v>
      </c>
      <c r="G35" s="114">
        <v>422</v>
      </c>
      <c r="H35" s="114">
        <v>363</v>
      </c>
      <c r="I35" s="140">
        <v>408</v>
      </c>
      <c r="J35" s="115">
        <v>-32</v>
      </c>
      <c r="K35" s="116">
        <v>-7.8431372549019605</v>
      </c>
    </row>
    <row r="36" spans="1:11" ht="14.1" customHeight="1" x14ac:dyDescent="0.2">
      <c r="A36" s="306">
        <v>41</v>
      </c>
      <c r="B36" s="307" t="s">
        <v>255</v>
      </c>
      <c r="C36" s="308"/>
      <c r="D36" s="113">
        <v>0.70959462519815808</v>
      </c>
      <c r="E36" s="115">
        <v>94</v>
      </c>
      <c r="F36" s="114">
        <v>54</v>
      </c>
      <c r="G36" s="114">
        <v>114</v>
      </c>
      <c r="H36" s="114">
        <v>75</v>
      </c>
      <c r="I36" s="140">
        <v>88</v>
      </c>
      <c r="J36" s="115">
        <v>6</v>
      </c>
      <c r="K36" s="116">
        <v>6.8181818181818183</v>
      </c>
    </row>
    <row r="37" spans="1:11" ht="14.1" customHeight="1" x14ac:dyDescent="0.2">
      <c r="A37" s="306">
        <v>42</v>
      </c>
      <c r="B37" s="307" t="s">
        <v>256</v>
      </c>
      <c r="C37" s="308"/>
      <c r="D37" s="113">
        <v>0.13587982184645581</v>
      </c>
      <c r="E37" s="115">
        <v>18</v>
      </c>
      <c r="F37" s="114">
        <v>11</v>
      </c>
      <c r="G37" s="114">
        <v>21</v>
      </c>
      <c r="H37" s="114">
        <v>15</v>
      </c>
      <c r="I37" s="140">
        <v>12</v>
      </c>
      <c r="J37" s="115">
        <v>6</v>
      </c>
      <c r="K37" s="116">
        <v>50</v>
      </c>
    </row>
    <row r="38" spans="1:11" ht="14.1" customHeight="1" x14ac:dyDescent="0.2">
      <c r="A38" s="306">
        <v>43</v>
      </c>
      <c r="B38" s="307" t="s">
        <v>257</v>
      </c>
      <c r="C38" s="308"/>
      <c r="D38" s="113">
        <v>0.42273722352230692</v>
      </c>
      <c r="E38" s="115">
        <v>56</v>
      </c>
      <c r="F38" s="114">
        <v>52</v>
      </c>
      <c r="G38" s="114">
        <v>81</v>
      </c>
      <c r="H38" s="114">
        <v>68</v>
      </c>
      <c r="I38" s="140">
        <v>81</v>
      </c>
      <c r="J38" s="115">
        <v>-25</v>
      </c>
      <c r="K38" s="116">
        <v>-30.864197530864196</v>
      </c>
    </row>
    <row r="39" spans="1:11" ht="14.1" customHeight="1" x14ac:dyDescent="0.2">
      <c r="A39" s="306">
        <v>51</v>
      </c>
      <c r="B39" s="307" t="s">
        <v>258</v>
      </c>
      <c r="C39" s="308"/>
      <c r="D39" s="113">
        <v>6.9072242771948362</v>
      </c>
      <c r="E39" s="115">
        <v>915</v>
      </c>
      <c r="F39" s="114">
        <v>980</v>
      </c>
      <c r="G39" s="114">
        <v>1146</v>
      </c>
      <c r="H39" s="114">
        <v>2108</v>
      </c>
      <c r="I39" s="140">
        <v>1021</v>
      </c>
      <c r="J39" s="115">
        <v>-106</v>
      </c>
      <c r="K39" s="116">
        <v>-10.381978452497551</v>
      </c>
    </row>
    <row r="40" spans="1:11" ht="14.1" customHeight="1" x14ac:dyDescent="0.2">
      <c r="A40" s="306" t="s">
        <v>259</v>
      </c>
      <c r="B40" s="307" t="s">
        <v>260</v>
      </c>
      <c r="C40" s="308"/>
      <c r="D40" s="113">
        <v>6.1070431040990414</v>
      </c>
      <c r="E40" s="115">
        <v>809</v>
      </c>
      <c r="F40" s="114">
        <v>841</v>
      </c>
      <c r="G40" s="114">
        <v>1035</v>
      </c>
      <c r="H40" s="114">
        <v>2014</v>
      </c>
      <c r="I40" s="140">
        <v>893</v>
      </c>
      <c r="J40" s="115">
        <v>-84</v>
      </c>
      <c r="K40" s="116">
        <v>-9.4064949608062705</v>
      </c>
    </row>
    <row r="41" spans="1:11" ht="14.1" customHeight="1" x14ac:dyDescent="0.2">
      <c r="A41" s="306"/>
      <c r="B41" s="307" t="s">
        <v>261</v>
      </c>
      <c r="C41" s="308"/>
      <c r="D41" s="113">
        <v>5.0954933192420926</v>
      </c>
      <c r="E41" s="115">
        <v>675</v>
      </c>
      <c r="F41" s="114">
        <v>698</v>
      </c>
      <c r="G41" s="114">
        <v>827</v>
      </c>
      <c r="H41" s="114">
        <v>1841</v>
      </c>
      <c r="I41" s="140">
        <v>687</v>
      </c>
      <c r="J41" s="115">
        <v>-12</v>
      </c>
      <c r="K41" s="116">
        <v>-1.7467248908296944</v>
      </c>
    </row>
    <row r="42" spans="1:11" ht="14.1" customHeight="1" x14ac:dyDescent="0.2">
      <c r="A42" s="306">
        <v>52</v>
      </c>
      <c r="B42" s="307" t="s">
        <v>262</v>
      </c>
      <c r="C42" s="308"/>
      <c r="D42" s="113">
        <v>7.0808484939986416</v>
      </c>
      <c r="E42" s="115">
        <v>938</v>
      </c>
      <c r="F42" s="114">
        <v>779</v>
      </c>
      <c r="G42" s="114">
        <v>985</v>
      </c>
      <c r="H42" s="114">
        <v>833</v>
      </c>
      <c r="I42" s="140">
        <v>1098</v>
      </c>
      <c r="J42" s="115">
        <v>-160</v>
      </c>
      <c r="K42" s="116">
        <v>-14.571948998178506</v>
      </c>
    </row>
    <row r="43" spans="1:11" ht="14.1" customHeight="1" x14ac:dyDescent="0.2">
      <c r="A43" s="306" t="s">
        <v>263</v>
      </c>
      <c r="B43" s="307" t="s">
        <v>264</v>
      </c>
      <c r="C43" s="308"/>
      <c r="D43" s="113">
        <v>6.1296897410734505</v>
      </c>
      <c r="E43" s="115">
        <v>812</v>
      </c>
      <c r="F43" s="114">
        <v>715</v>
      </c>
      <c r="G43" s="114">
        <v>867</v>
      </c>
      <c r="H43" s="114">
        <v>687</v>
      </c>
      <c r="I43" s="140">
        <v>928</v>
      </c>
      <c r="J43" s="115">
        <v>-116</v>
      </c>
      <c r="K43" s="116">
        <v>-12.5</v>
      </c>
    </row>
    <row r="44" spans="1:11" ht="14.1" customHeight="1" x14ac:dyDescent="0.2">
      <c r="A44" s="306">
        <v>53</v>
      </c>
      <c r="B44" s="307" t="s">
        <v>265</v>
      </c>
      <c r="C44" s="308"/>
      <c r="D44" s="113">
        <v>1.034196421831358</v>
      </c>
      <c r="E44" s="115">
        <v>137</v>
      </c>
      <c r="F44" s="114">
        <v>102</v>
      </c>
      <c r="G44" s="114">
        <v>145</v>
      </c>
      <c r="H44" s="114">
        <v>112</v>
      </c>
      <c r="I44" s="140">
        <v>166</v>
      </c>
      <c r="J44" s="115">
        <v>-29</v>
      </c>
      <c r="K44" s="116">
        <v>-17.46987951807229</v>
      </c>
    </row>
    <row r="45" spans="1:11" ht="14.1" customHeight="1" x14ac:dyDescent="0.2">
      <c r="A45" s="306" t="s">
        <v>266</v>
      </c>
      <c r="B45" s="307" t="s">
        <v>267</v>
      </c>
      <c r="C45" s="308"/>
      <c r="D45" s="113">
        <v>0.99645202687400924</v>
      </c>
      <c r="E45" s="115">
        <v>132</v>
      </c>
      <c r="F45" s="114">
        <v>97</v>
      </c>
      <c r="G45" s="114">
        <v>139</v>
      </c>
      <c r="H45" s="114">
        <v>107</v>
      </c>
      <c r="I45" s="140">
        <v>163</v>
      </c>
      <c r="J45" s="115">
        <v>-31</v>
      </c>
      <c r="K45" s="116">
        <v>-19.018404907975459</v>
      </c>
    </row>
    <row r="46" spans="1:11" ht="14.1" customHeight="1" x14ac:dyDescent="0.2">
      <c r="A46" s="306">
        <v>54</v>
      </c>
      <c r="B46" s="307" t="s">
        <v>268</v>
      </c>
      <c r="C46" s="308"/>
      <c r="D46" s="113">
        <v>3.985808107496037</v>
      </c>
      <c r="E46" s="115">
        <v>528</v>
      </c>
      <c r="F46" s="114">
        <v>360</v>
      </c>
      <c r="G46" s="114">
        <v>519</v>
      </c>
      <c r="H46" s="114">
        <v>473</v>
      </c>
      <c r="I46" s="140">
        <v>504</v>
      </c>
      <c r="J46" s="115">
        <v>24</v>
      </c>
      <c r="K46" s="116">
        <v>4.7619047619047619</v>
      </c>
    </row>
    <row r="47" spans="1:11" ht="14.1" customHeight="1" x14ac:dyDescent="0.2">
      <c r="A47" s="306">
        <v>61</v>
      </c>
      <c r="B47" s="307" t="s">
        <v>269</v>
      </c>
      <c r="C47" s="308"/>
      <c r="D47" s="113">
        <v>1.4871291613195441</v>
      </c>
      <c r="E47" s="115">
        <v>197</v>
      </c>
      <c r="F47" s="114">
        <v>126</v>
      </c>
      <c r="G47" s="114">
        <v>225</v>
      </c>
      <c r="H47" s="114">
        <v>211</v>
      </c>
      <c r="I47" s="140">
        <v>188</v>
      </c>
      <c r="J47" s="115">
        <v>9</v>
      </c>
      <c r="K47" s="116">
        <v>4.7872340425531918</v>
      </c>
    </row>
    <row r="48" spans="1:11" ht="14.1" customHeight="1" x14ac:dyDescent="0.2">
      <c r="A48" s="306">
        <v>62</v>
      </c>
      <c r="B48" s="307" t="s">
        <v>270</v>
      </c>
      <c r="C48" s="308"/>
      <c r="D48" s="113">
        <v>7.8508341511285575</v>
      </c>
      <c r="E48" s="115">
        <v>1040</v>
      </c>
      <c r="F48" s="114">
        <v>1063</v>
      </c>
      <c r="G48" s="114">
        <v>1216</v>
      </c>
      <c r="H48" s="114">
        <v>1106</v>
      </c>
      <c r="I48" s="140">
        <v>908</v>
      </c>
      <c r="J48" s="115">
        <v>132</v>
      </c>
      <c r="K48" s="116">
        <v>14.537444933920705</v>
      </c>
    </row>
    <row r="49" spans="1:11" ht="14.1" customHeight="1" x14ac:dyDescent="0.2">
      <c r="A49" s="306">
        <v>63</v>
      </c>
      <c r="B49" s="307" t="s">
        <v>271</v>
      </c>
      <c r="C49" s="308"/>
      <c r="D49" s="113">
        <v>3.9329659545557485</v>
      </c>
      <c r="E49" s="115">
        <v>521</v>
      </c>
      <c r="F49" s="114">
        <v>456</v>
      </c>
      <c r="G49" s="114">
        <v>598</v>
      </c>
      <c r="H49" s="114">
        <v>688</v>
      </c>
      <c r="I49" s="140">
        <v>629</v>
      </c>
      <c r="J49" s="115">
        <v>-108</v>
      </c>
      <c r="K49" s="116">
        <v>-17.170111287758345</v>
      </c>
    </row>
    <row r="50" spans="1:11" ht="14.1" customHeight="1" x14ac:dyDescent="0.2">
      <c r="A50" s="306" t="s">
        <v>272</v>
      </c>
      <c r="B50" s="307" t="s">
        <v>273</v>
      </c>
      <c r="C50" s="308"/>
      <c r="D50" s="113">
        <v>0.60391031931758132</v>
      </c>
      <c r="E50" s="115">
        <v>80</v>
      </c>
      <c r="F50" s="114">
        <v>51</v>
      </c>
      <c r="G50" s="114">
        <v>95</v>
      </c>
      <c r="H50" s="114">
        <v>89</v>
      </c>
      <c r="I50" s="140">
        <v>131</v>
      </c>
      <c r="J50" s="115">
        <v>-51</v>
      </c>
      <c r="K50" s="116">
        <v>-38.931297709923662</v>
      </c>
    </row>
    <row r="51" spans="1:11" ht="14.1" customHeight="1" x14ac:dyDescent="0.2">
      <c r="A51" s="306" t="s">
        <v>274</v>
      </c>
      <c r="B51" s="307" t="s">
        <v>275</v>
      </c>
      <c r="C51" s="308"/>
      <c r="D51" s="113">
        <v>2.9969049596134973</v>
      </c>
      <c r="E51" s="115">
        <v>397</v>
      </c>
      <c r="F51" s="114">
        <v>331</v>
      </c>
      <c r="G51" s="114">
        <v>443</v>
      </c>
      <c r="H51" s="114">
        <v>550</v>
      </c>
      <c r="I51" s="140">
        <v>447</v>
      </c>
      <c r="J51" s="115">
        <v>-50</v>
      </c>
      <c r="K51" s="116">
        <v>-11.185682326621924</v>
      </c>
    </row>
    <row r="52" spans="1:11" ht="14.1" customHeight="1" x14ac:dyDescent="0.2">
      <c r="A52" s="306">
        <v>71</v>
      </c>
      <c r="B52" s="307" t="s">
        <v>276</v>
      </c>
      <c r="C52" s="308"/>
      <c r="D52" s="113">
        <v>7.7904431191967989</v>
      </c>
      <c r="E52" s="115">
        <v>1032</v>
      </c>
      <c r="F52" s="114">
        <v>713</v>
      </c>
      <c r="G52" s="114">
        <v>958</v>
      </c>
      <c r="H52" s="114">
        <v>950</v>
      </c>
      <c r="I52" s="140">
        <v>1000</v>
      </c>
      <c r="J52" s="115">
        <v>32</v>
      </c>
      <c r="K52" s="116">
        <v>3.2</v>
      </c>
    </row>
    <row r="53" spans="1:11" ht="14.1" customHeight="1" x14ac:dyDescent="0.2">
      <c r="A53" s="306" t="s">
        <v>277</v>
      </c>
      <c r="B53" s="307" t="s">
        <v>278</v>
      </c>
      <c r="C53" s="308"/>
      <c r="D53" s="113">
        <v>2.58171661508266</v>
      </c>
      <c r="E53" s="115">
        <v>342</v>
      </c>
      <c r="F53" s="114">
        <v>252</v>
      </c>
      <c r="G53" s="114">
        <v>324</v>
      </c>
      <c r="H53" s="114">
        <v>327</v>
      </c>
      <c r="I53" s="140">
        <v>315</v>
      </c>
      <c r="J53" s="115">
        <v>27</v>
      </c>
      <c r="K53" s="116">
        <v>8.5714285714285712</v>
      </c>
    </row>
    <row r="54" spans="1:11" ht="14.1" customHeight="1" x14ac:dyDescent="0.2">
      <c r="A54" s="306" t="s">
        <v>279</v>
      </c>
      <c r="B54" s="307" t="s">
        <v>280</v>
      </c>
      <c r="C54" s="308"/>
      <c r="D54" s="113">
        <v>4.3632520570695252</v>
      </c>
      <c r="E54" s="115">
        <v>578</v>
      </c>
      <c r="F54" s="114">
        <v>388</v>
      </c>
      <c r="G54" s="114">
        <v>539</v>
      </c>
      <c r="H54" s="114">
        <v>521</v>
      </c>
      <c r="I54" s="140">
        <v>570</v>
      </c>
      <c r="J54" s="115">
        <v>8</v>
      </c>
      <c r="K54" s="116">
        <v>1.4035087719298245</v>
      </c>
    </row>
    <row r="55" spans="1:11" ht="14.1" customHeight="1" x14ac:dyDescent="0.2">
      <c r="A55" s="306">
        <v>72</v>
      </c>
      <c r="B55" s="307" t="s">
        <v>281</v>
      </c>
      <c r="C55" s="308"/>
      <c r="D55" s="113">
        <v>1.4342870083792556</v>
      </c>
      <c r="E55" s="115">
        <v>190</v>
      </c>
      <c r="F55" s="114">
        <v>109</v>
      </c>
      <c r="G55" s="114">
        <v>214</v>
      </c>
      <c r="H55" s="114">
        <v>165</v>
      </c>
      <c r="I55" s="140">
        <v>198</v>
      </c>
      <c r="J55" s="115">
        <v>-8</v>
      </c>
      <c r="K55" s="116">
        <v>-4.0404040404040407</v>
      </c>
    </row>
    <row r="56" spans="1:11" ht="14.1" customHeight="1" x14ac:dyDescent="0.2">
      <c r="A56" s="306" t="s">
        <v>282</v>
      </c>
      <c r="B56" s="307" t="s">
        <v>283</v>
      </c>
      <c r="C56" s="308"/>
      <c r="D56" s="113">
        <v>0.31705291764173021</v>
      </c>
      <c r="E56" s="115">
        <v>42</v>
      </c>
      <c r="F56" s="114">
        <v>22</v>
      </c>
      <c r="G56" s="114">
        <v>64</v>
      </c>
      <c r="H56" s="114">
        <v>42</v>
      </c>
      <c r="I56" s="140">
        <v>43</v>
      </c>
      <c r="J56" s="115">
        <v>-1</v>
      </c>
      <c r="K56" s="116">
        <v>-2.3255813953488373</v>
      </c>
    </row>
    <row r="57" spans="1:11" ht="14.1" customHeight="1" x14ac:dyDescent="0.2">
      <c r="A57" s="306" t="s">
        <v>284</v>
      </c>
      <c r="B57" s="307" t="s">
        <v>285</v>
      </c>
      <c r="C57" s="308"/>
      <c r="D57" s="113">
        <v>0.89831659998490221</v>
      </c>
      <c r="E57" s="115">
        <v>119</v>
      </c>
      <c r="F57" s="114">
        <v>69</v>
      </c>
      <c r="G57" s="114">
        <v>80</v>
      </c>
      <c r="H57" s="114">
        <v>87</v>
      </c>
      <c r="I57" s="140">
        <v>118</v>
      </c>
      <c r="J57" s="115">
        <v>1</v>
      </c>
      <c r="K57" s="116">
        <v>0.84745762711864403</v>
      </c>
    </row>
    <row r="58" spans="1:11" ht="14.1" customHeight="1" x14ac:dyDescent="0.2">
      <c r="A58" s="306">
        <v>73</v>
      </c>
      <c r="B58" s="307" t="s">
        <v>286</v>
      </c>
      <c r="C58" s="308"/>
      <c r="D58" s="113">
        <v>1.4795802823280744</v>
      </c>
      <c r="E58" s="115">
        <v>196</v>
      </c>
      <c r="F58" s="114">
        <v>120</v>
      </c>
      <c r="G58" s="114">
        <v>252</v>
      </c>
      <c r="H58" s="114">
        <v>135</v>
      </c>
      <c r="I58" s="140">
        <v>165</v>
      </c>
      <c r="J58" s="115">
        <v>31</v>
      </c>
      <c r="K58" s="116">
        <v>18.787878787878789</v>
      </c>
    </row>
    <row r="59" spans="1:11" ht="14.1" customHeight="1" x14ac:dyDescent="0.2">
      <c r="A59" s="306" t="s">
        <v>287</v>
      </c>
      <c r="B59" s="307" t="s">
        <v>288</v>
      </c>
      <c r="C59" s="308"/>
      <c r="D59" s="113">
        <v>1.0492941798142976</v>
      </c>
      <c r="E59" s="115">
        <v>139</v>
      </c>
      <c r="F59" s="114">
        <v>102</v>
      </c>
      <c r="G59" s="114">
        <v>210</v>
      </c>
      <c r="H59" s="114">
        <v>113</v>
      </c>
      <c r="I59" s="140">
        <v>105</v>
      </c>
      <c r="J59" s="115">
        <v>34</v>
      </c>
      <c r="K59" s="116">
        <v>32.38095238095238</v>
      </c>
    </row>
    <row r="60" spans="1:11" ht="14.1" customHeight="1" x14ac:dyDescent="0.2">
      <c r="A60" s="306">
        <v>81</v>
      </c>
      <c r="B60" s="307" t="s">
        <v>289</v>
      </c>
      <c r="C60" s="308"/>
      <c r="D60" s="113">
        <v>7.6847588133162228</v>
      </c>
      <c r="E60" s="115">
        <v>1018</v>
      </c>
      <c r="F60" s="114">
        <v>1129</v>
      </c>
      <c r="G60" s="114">
        <v>902</v>
      </c>
      <c r="H60" s="114">
        <v>904</v>
      </c>
      <c r="I60" s="140">
        <v>959</v>
      </c>
      <c r="J60" s="115">
        <v>59</v>
      </c>
      <c r="K60" s="116">
        <v>6.1522419186652764</v>
      </c>
    </row>
    <row r="61" spans="1:11" ht="14.1" customHeight="1" x14ac:dyDescent="0.2">
      <c r="A61" s="306" t="s">
        <v>290</v>
      </c>
      <c r="B61" s="307" t="s">
        <v>291</v>
      </c>
      <c r="C61" s="308"/>
      <c r="D61" s="113">
        <v>1.5852645882086509</v>
      </c>
      <c r="E61" s="115">
        <v>210</v>
      </c>
      <c r="F61" s="114">
        <v>135</v>
      </c>
      <c r="G61" s="114">
        <v>213</v>
      </c>
      <c r="H61" s="114">
        <v>165</v>
      </c>
      <c r="I61" s="140">
        <v>217</v>
      </c>
      <c r="J61" s="115">
        <v>-7</v>
      </c>
      <c r="K61" s="116">
        <v>-3.225806451612903</v>
      </c>
    </row>
    <row r="62" spans="1:11" ht="14.1" customHeight="1" x14ac:dyDescent="0.2">
      <c r="A62" s="306" t="s">
        <v>292</v>
      </c>
      <c r="B62" s="307" t="s">
        <v>293</v>
      </c>
      <c r="C62" s="308"/>
      <c r="D62" s="113">
        <v>2.4760323092020835</v>
      </c>
      <c r="E62" s="115">
        <v>328</v>
      </c>
      <c r="F62" s="114">
        <v>581</v>
      </c>
      <c r="G62" s="114">
        <v>318</v>
      </c>
      <c r="H62" s="114">
        <v>367</v>
      </c>
      <c r="I62" s="140">
        <v>315</v>
      </c>
      <c r="J62" s="115">
        <v>13</v>
      </c>
      <c r="K62" s="116">
        <v>4.1269841269841274</v>
      </c>
    </row>
    <row r="63" spans="1:11" ht="14.1" customHeight="1" x14ac:dyDescent="0.2">
      <c r="A63" s="306"/>
      <c r="B63" s="307" t="s">
        <v>294</v>
      </c>
      <c r="C63" s="308"/>
      <c r="D63" s="113">
        <v>2.2571148184494603</v>
      </c>
      <c r="E63" s="115">
        <v>299</v>
      </c>
      <c r="F63" s="114">
        <v>521</v>
      </c>
      <c r="G63" s="114">
        <v>279</v>
      </c>
      <c r="H63" s="114">
        <v>322</v>
      </c>
      <c r="I63" s="140">
        <v>278</v>
      </c>
      <c r="J63" s="115">
        <v>21</v>
      </c>
      <c r="K63" s="116">
        <v>7.5539568345323742</v>
      </c>
    </row>
    <row r="64" spans="1:11" ht="14.1" customHeight="1" x14ac:dyDescent="0.2">
      <c r="A64" s="306" t="s">
        <v>295</v>
      </c>
      <c r="B64" s="307" t="s">
        <v>296</v>
      </c>
      <c r="C64" s="308"/>
      <c r="D64" s="113">
        <v>2.0230995697138976</v>
      </c>
      <c r="E64" s="115">
        <v>268</v>
      </c>
      <c r="F64" s="114">
        <v>251</v>
      </c>
      <c r="G64" s="114">
        <v>218</v>
      </c>
      <c r="H64" s="114">
        <v>215</v>
      </c>
      <c r="I64" s="140">
        <v>238</v>
      </c>
      <c r="J64" s="115">
        <v>30</v>
      </c>
      <c r="K64" s="116">
        <v>12.605042016806722</v>
      </c>
    </row>
    <row r="65" spans="1:11" ht="14.1" customHeight="1" x14ac:dyDescent="0.2">
      <c r="A65" s="306" t="s">
        <v>297</v>
      </c>
      <c r="B65" s="307" t="s">
        <v>298</v>
      </c>
      <c r="C65" s="308"/>
      <c r="D65" s="113">
        <v>0.6567524722578697</v>
      </c>
      <c r="E65" s="115">
        <v>87</v>
      </c>
      <c r="F65" s="114">
        <v>74</v>
      </c>
      <c r="G65" s="114">
        <v>77</v>
      </c>
      <c r="H65" s="114">
        <v>56</v>
      </c>
      <c r="I65" s="140">
        <v>86</v>
      </c>
      <c r="J65" s="115">
        <v>1</v>
      </c>
      <c r="K65" s="116">
        <v>1.1627906976744187</v>
      </c>
    </row>
    <row r="66" spans="1:11" ht="14.1" customHeight="1" x14ac:dyDescent="0.2">
      <c r="A66" s="306">
        <v>82</v>
      </c>
      <c r="B66" s="307" t="s">
        <v>299</v>
      </c>
      <c r="C66" s="308"/>
      <c r="D66" s="113">
        <v>6.5901713595531062</v>
      </c>
      <c r="E66" s="115">
        <v>873</v>
      </c>
      <c r="F66" s="114">
        <v>1709</v>
      </c>
      <c r="G66" s="114">
        <v>445</v>
      </c>
      <c r="H66" s="114">
        <v>418</v>
      </c>
      <c r="I66" s="140">
        <v>455</v>
      </c>
      <c r="J66" s="115">
        <v>418</v>
      </c>
      <c r="K66" s="116">
        <v>91.868131868131869</v>
      </c>
    </row>
    <row r="67" spans="1:11" ht="14.1" customHeight="1" x14ac:dyDescent="0.2">
      <c r="A67" s="306" t="s">
        <v>300</v>
      </c>
      <c r="B67" s="307" t="s">
        <v>301</v>
      </c>
      <c r="C67" s="308"/>
      <c r="D67" s="113">
        <v>5.6088170906620363</v>
      </c>
      <c r="E67" s="115">
        <v>743</v>
      </c>
      <c r="F67" s="114">
        <v>1589</v>
      </c>
      <c r="G67" s="114">
        <v>284</v>
      </c>
      <c r="H67" s="114">
        <v>313</v>
      </c>
      <c r="I67" s="140">
        <v>335</v>
      </c>
      <c r="J67" s="115">
        <v>408</v>
      </c>
      <c r="K67" s="116">
        <v>121.79104477611941</v>
      </c>
    </row>
    <row r="68" spans="1:11" ht="14.1" customHeight="1" x14ac:dyDescent="0.2">
      <c r="A68" s="306" t="s">
        <v>302</v>
      </c>
      <c r="B68" s="307" t="s">
        <v>303</v>
      </c>
      <c r="C68" s="308"/>
      <c r="D68" s="113">
        <v>0.51332377141994412</v>
      </c>
      <c r="E68" s="115">
        <v>68</v>
      </c>
      <c r="F68" s="114">
        <v>81</v>
      </c>
      <c r="G68" s="114">
        <v>85</v>
      </c>
      <c r="H68" s="114">
        <v>59</v>
      </c>
      <c r="I68" s="140">
        <v>71</v>
      </c>
      <c r="J68" s="115">
        <v>-3</v>
      </c>
      <c r="K68" s="116">
        <v>-4.225352112676056</v>
      </c>
    </row>
    <row r="69" spans="1:11" ht="14.1" customHeight="1" x14ac:dyDescent="0.2">
      <c r="A69" s="306">
        <v>83</v>
      </c>
      <c r="B69" s="307" t="s">
        <v>304</v>
      </c>
      <c r="C69" s="308"/>
      <c r="D69" s="113">
        <v>5.5408771797388088</v>
      </c>
      <c r="E69" s="115">
        <v>734</v>
      </c>
      <c r="F69" s="114">
        <v>781</v>
      </c>
      <c r="G69" s="114">
        <v>1023</v>
      </c>
      <c r="H69" s="114">
        <v>642</v>
      </c>
      <c r="I69" s="140">
        <v>642</v>
      </c>
      <c r="J69" s="115">
        <v>92</v>
      </c>
      <c r="K69" s="116">
        <v>14.330218068535826</v>
      </c>
    </row>
    <row r="70" spans="1:11" ht="14.1" customHeight="1" x14ac:dyDescent="0.2">
      <c r="A70" s="306" t="s">
        <v>305</v>
      </c>
      <c r="B70" s="307" t="s">
        <v>306</v>
      </c>
      <c r="C70" s="308"/>
      <c r="D70" s="113">
        <v>4.8388314335321203</v>
      </c>
      <c r="E70" s="115">
        <v>641</v>
      </c>
      <c r="F70" s="114">
        <v>635</v>
      </c>
      <c r="G70" s="114">
        <v>940</v>
      </c>
      <c r="H70" s="114">
        <v>529</v>
      </c>
      <c r="I70" s="140">
        <v>529</v>
      </c>
      <c r="J70" s="115">
        <v>112</v>
      </c>
      <c r="K70" s="116">
        <v>21.172022684310019</v>
      </c>
    </row>
    <row r="71" spans="1:11" ht="14.1" customHeight="1" x14ac:dyDescent="0.2">
      <c r="A71" s="306"/>
      <c r="B71" s="307" t="s">
        <v>307</v>
      </c>
      <c r="C71" s="308"/>
      <c r="D71" s="113">
        <v>2.5137767041594321</v>
      </c>
      <c r="E71" s="115">
        <v>333</v>
      </c>
      <c r="F71" s="114">
        <v>283</v>
      </c>
      <c r="G71" s="114">
        <v>636</v>
      </c>
      <c r="H71" s="114">
        <v>328</v>
      </c>
      <c r="I71" s="140">
        <v>305</v>
      </c>
      <c r="J71" s="115">
        <v>28</v>
      </c>
      <c r="K71" s="116">
        <v>9.1803278688524586</v>
      </c>
    </row>
    <row r="72" spans="1:11" ht="14.1" customHeight="1" x14ac:dyDescent="0.2">
      <c r="A72" s="306">
        <v>84</v>
      </c>
      <c r="B72" s="307" t="s">
        <v>308</v>
      </c>
      <c r="C72" s="308"/>
      <c r="D72" s="113">
        <v>2.302408092398279</v>
      </c>
      <c r="E72" s="115">
        <v>305</v>
      </c>
      <c r="F72" s="114">
        <v>208</v>
      </c>
      <c r="G72" s="114">
        <v>414</v>
      </c>
      <c r="H72" s="114">
        <v>187</v>
      </c>
      <c r="I72" s="140">
        <v>357</v>
      </c>
      <c r="J72" s="115">
        <v>-52</v>
      </c>
      <c r="K72" s="116">
        <v>-14.565826330532213</v>
      </c>
    </row>
    <row r="73" spans="1:11" ht="14.1" customHeight="1" x14ac:dyDescent="0.2">
      <c r="A73" s="306" t="s">
        <v>309</v>
      </c>
      <c r="B73" s="307" t="s">
        <v>310</v>
      </c>
      <c r="C73" s="308"/>
      <c r="D73" s="113">
        <v>1.4342870083792556</v>
      </c>
      <c r="E73" s="115">
        <v>190</v>
      </c>
      <c r="F73" s="114">
        <v>125</v>
      </c>
      <c r="G73" s="114">
        <v>311</v>
      </c>
      <c r="H73" s="114">
        <v>106</v>
      </c>
      <c r="I73" s="140">
        <v>226</v>
      </c>
      <c r="J73" s="115">
        <v>-36</v>
      </c>
      <c r="K73" s="116">
        <v>-15.929203539823009</v>
      </c>
    </row>
    <row r="74" spans="1:11" ht="14.1" customHeight="1" x14ac:dyDescent="0.2">
      <c r="A74" s="306" t="s">
        <v>311</v>
      </c>
      <c r="B74" s="307" t="s">
        <v>312</v>
      </c>
      <c r="C74" s="308"/>
      <c r="D74" s="113">
        <v>0.16607533781233486</v>
      </c>
      <c r="E74" s="115">
        <v>22</v>
      </c>
      <c r="F74" s="114">
        <v>12</v>
      </c>
      <c r="G74" s="114">
        <v>39</v>
      </c>
      <c r="H74" s="114">
        <v>13</v>
      </c>
      <c r="I74" s="140">
        <v>27</v>
      </c>
      <c r="J74" s="115">
        <v>-5</v>
      </c>
      <c r="K74" s="116">
        <v>-18.518518518518519</v>
      </c>
    </row>
    <row r="75" spans="1:11" ht="14.1" customHeight="1" x14ac:dyDescent="0.2">
      <c r="A75" s="306" t="s">
        <v>313</v>
      </c>
      <c r="B75" s="307" t="s">
        <v>314</v>
      </c>
      <c r="C75" s="308"/>
      <c r="D75" s="113">
        <v>0.16607533781233486</v>
      </c>
      <c r="E75" s="115">
        <v>22</v>
      </c>
      <c r="F75" s="114">
        <v>28</v>
      </c>
      <c r="G75" s="114">
        <v>20</v>
      </c>
      <c r="H75" s="114">
        <v>24</v>
      </c>
      <c r="I75" s="140">
        <v>30</v>
      </c>
      <c r="J75" s="115">
        <v>-8</v>
      </c>
      <c r="K75" s="116">
        <v>-26.666666666666668</v>
      </c>
    </row>
    <row r="76" spans="1:11" ht="14.1" customHeight="1" x14ac:dyDescent="0.2">
      <c r="A76" s="306">
        <v>91</v>
      </c>
      <c r="B76" s="307" t="s">
        <v>315</v>
      </c>
      <c r="C76" s="308"/>
      <c r="D76" s="113">
        <v>0.24911300671850231</v>
      </c>
      <c r="E76" s="115">
        <v>33</v>
      </c>
      <c r="F76" s="114">
        <v>18</v>
      </c>
      <c r="G76" s="114">
        <v>32</v>
      </c>
      <c r="H76" s="114">
        <v>7</v>
      </c>
      <c r="I76" s="140">
        <v>7</v>
      </c>
      <c r="J76" s="115">
        <v>26</v>
      </c>
      <c r="K76" s="116" t="s">
        <v>515</v>
      </c>
    </row>
    <row r="77" spans="1:11" ht="14.1" customHeight="1" x14ac:dyDescent="0.2">
      <c r="A77" s="306">
        <v>92</v>
      </c>
      <c r="B77" s="307" t="s">
        <v>316</v>
      </c>
      <c r="C77" s="308"/>
      <c r="D77" s="113">
        <v>0.36234619159054882</v>
      </c>
      <c r="E77" s="115">
        <v>48</v>
      </c>
      <c r="F77" s="114">
        <v>30</v>
      </c>
      <c r="G77" s="114">
        <v>58</v>
      </c>
      <c r="H77" s="114">
        <v>33</v>
      </c>
      <c r="I77" s="140">
        <v>63</v>
      </c>
      <c r="J77" s="115">
        <v>-15</v>
      </c>
      <c r="K77" s="116">
        <v>-23.80952380952381</v>
      </c>
    </row>
    <row r="78" spans="1:11" ht="14.1" customHeight="1" x14ac:dyDescent="0.2">
      <c r="A78" s="306">
        <v>93</v>
      </c>
      <c r="B78" s="307" t="s">
        <v>317</v>
      </c>
      <c r="C78" s="308"/>
      <c r="D78" s="113" t="s">
        <v>514</v>
      </c>
      <c r="E78" s="115" t="s">
        <v>514</v>
      </c>
      <c r="F78" s="114" t="s">
        <v>514</v>
      </c>
      <c r="G78" s="114">
        <v>13</v>
      </c>
      <c r="H78" s="114" t="s">
        <v>514</v>
      </c>
      <c r="I78" s="140">
        <v>5</v>
      </c>
      <c r="J78" s="115" t="s">
        <v>514</v>
      </c>
      <c r="K78" s="116" t="s">
        <v>514</v>
      </c>
    </row>
    <row r="79" spans="1:11" ht="14.1" customHeight="1" x14ac:dyDescent="0.2">
      <c r="A79" s="306">
        <v>94</v>
      </c>
      <c r="B79" s="307" t="s">
        <v>318</v>
      </c>
      <c r="C79" s="308"/>
      <c r="D79" s="113">
        <v>0.21136861176115346</v>
      </c>
      <c r="E79" s="115">
        <v>28</v>
      </c>
      <c r="F79" s="114">
        <v>34</v>
      </c>
      <c r="G79" s="114">
        <v>19</v>
      </c>
      <c r="H79" s="114">
        <v>24</v>
      </c>
      <c r="I79" s="140">
        <v>18</v>
      </c>
      <c r="J79" s="115">
        <v>10</v>
      </c>
      <c r="K79" s="116">
        <v>55.555555555555557</v>
      </c>
    </row>
    <row r="80" spans="1:11" ht="14.1" customHeight="1" x14ac:dyDescent="0.2">
      <c r="A80" s="306" t="s">
        <v>319</v>
      </c>
      <c r="B80" s="307" t="s">
        <v>320</v>
      </c>
      <c r="C80" s="308"/>
      <c r="D80" s="113" t="s">
        <v>514</v>
      </c>
      <c r="E80" s="115" t="s">
        <v>514</v>
      </c>
      <c r="F80" s="114" t="s">
        <v>514</v>
      </c>
      <c r="G80" s="114">
        <v>0</v>
      </c>
      <c r="H80" s="114" t="s">
        <v>514</v>
      </c>
      <c r="I80" s="140">
        <v>0</v>
      </c>
      <c r="J80" s="115" t="s">
        <v>514</v>
      </c>
      <c r="K80" s="116" t="s">
        <v>514</v>
      </c>
    </row>
    <row r="81" spans="1:11" ht="14.1" customHeight="1" x14ac:dyDescent="0.2">
      <c r="A81" s="310" t="s">
        <v>321</v>
      </c>
      <c r="B81" s="311" t="s">
        <v>334</v>
      </c>
      <c r="C81" s="312"/>
      <c r="D81" s="125">
        <v>0.36234619159054882</v>
      </c>
      <c r="E81" s="143">
        <v>48</v>
      </c>
      <c r="F81" s="144">
        <v>52</v>
      </c>
      <c r="G81" s="144">
        <v>131</v>
      </c>
      <c r="H81" s="144">
        <v>29</v>
      </c>
      <c r="I81" s="145">
        <v>38</v>
      </c>
      <c r="J81" s="143">
        <v>10</v>
      </c>
      <c r="K81" s="146">
        <v>26.315789473684209</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13915</v>
      </c>
      <c r="E11" s="114">
        <v>11600</v>
      </c>
      <c r="F11" s="114">
        <v>11855</v>
      </c>
      <c r="G11" s="114">
        <v>12624</v>
      </c>
      <c r="H11" s="140">
        <v>13331</v>
      </c>
      <c r="I11" s="115">
        <v>584</v>
      </c>
      <c r="J11" s="116">
        <v>4.3807666341609783</v>
      </c>
    </row>
    <row r="12" spans="1:15" s="110" customFormat="1" ht="24.95" customHeight="1" x14ac:dyDescent="0.2">
      <c r="A12" s="193" t="s">
        <v>132</v>
      </c>
      <c r="B12" s="194" t="s">
        <v>133</v>
      </c>
      <c r="C12" s="113">
        <v>4.8149478979518507</v>
      </c>
      <c r="D12" s="115">
        <v>670</v>
      </c>
      <c r="E12" s="114">
        <v>650</v>
      </c>
      <c r="F12" s="114">
        <v>555</v>
      </c>
      <c r="G12" s="114">
        <v>463</v>
      </c>
      <c r="H12" s="140">
        <v>624</v>
      </c>
      <c r="I12" s="115">
        <v>46</v>
      </c>
      <c r="J12" s="116">
        <v>7.3717948717948714</v>
      </c>
    </row>
    <row r="13" spans="1:15" s="110" customFormat="1" ht="24.95" customHeight="1" x14ac:dyDescent="0.2">
      <c r="A13" s="193" t="s">
        <v>134</v>
      </c>
      <c r="B13" s="199" t="s">
        <v>214</v>
      </c>
      <c r="C13" s="113">
        <v>1.4372978799856271</v>
      </c>
      <c r="D13" s="115">
        <v>200</v>
      </c>
      <c r="E13" s="114">
        <v>161</v>
      </c>
      <c r="F13" s="114">
        <v>164</v>
      </c>
      <c r="G13" s="114">
        <v>163</v>
      </c>
      <c r="H13" s="140">
        <v>268</v>
      </c>
      <c r="I13" s="115">
        <v>-68</v>
      </c>
      <c r="J13" s="116">
        <v>-25.373134328358208</v>
      </c>
    </row>
    <row r="14" spans="1:15" s="287" customFormat="1" ht="24.95" customHeight="1" x14ac:dyDescent="0.2">
      <c r="A14" s="193" t="s">
        <v>215</v>
      </c>
      <c r="B14" s="199" t="s">
        <v>137</v>
      </c>
      <c r="C14" s="113">
        <v>12.763205174272368</v>
      </c>
      <c r="D14" s="115">
        <v>1776</v>
      </c>
      <c r="E14" s="114">
        <v>1301</v>
      </c>
      <c r="F14" s="114">
        <v>1410</v>
      </c>
      <c r="G14" s="114">
        <v>1777</v>
      </c>
      <c r="H14" s="140">
        <v>1600</v>
      </c>
      <c r="I14" s="115">
        <v>176</v>
      </c>
      <c r="J14" s="116">
        <v>11</v>
      </c>
      <c r="K14" s="110"/>
      <c r="L14" s="110"/>
      <c r="M14" s="110"/>
      <c r="N14" s="110"/>
      <c r="O14" s="110"/>
    </row>
    <row r="15" spans="1:15" s="110" customFormat="1" ht="24.95" customHeight="1" x14ac:dyDescent="0.2">
      <c r="A15" s="193" t="s">
        <v>216</v>
      </c>
      <c r="B15" s="199" t="s">
        <v>217</v>
      </c>
      <c r="C15" s="113">
        <v>3.1333093783686667</v>
      </c>
      <c r="D15" s="115">
        <v>436</v>
      </c>
      <c r="E15" s="114">
        <v>442</v>
      </c>
      <c r="F15" s="114">
        <v>401</v>
      </c>
      <c r="G15" s="114">
        <v>375</v>
      </c>
      <c r="H15" s="140">
        <v>372</v>
      </c>
      <c r="I15" s="115">
        <v>64</v>
      </c>
      <c r="J15" s="116">
        <v>17.204301075268816</v>
      </c>
    </row>
    <row r="16" spans="1:15" s="287" customFormat="1" ht="24.95" customHeight="1" x14ac:dyDescent="0.2">
      <c r="A16" s="193" t="s">
        <v>218</v>
      </c>
      <c r="B16" s="199" t="s">
        <v>141</v>
      </c>
      <c r="C16" s="113">
        <v>6.3097376931369027</v>
      </c>
      <c r="D16" s="115">
        <v>878</v>
      </c>
      <c r="E16" s="114">
        <v>529</v>
      </c>
      <c r="F16" s="114">
        <v>668</v>
      </c>
      <c r="G16" s="114">
        <v>647</v>
      </c>
      <c r="H16" s="140">
        <v>820</v>
      </c>
      <c r="I16" s="115">
        <v>58</v>
      </c>
      <c r="J16" s="116">
        <v>7.0731707317073171</v>
      </c>
      <c r="K16" s="110"/>
      <c r="L16" s="110"/>
      <c r="M16" s="110"/>
      <c r="N16" s="110"/>
      <c r="O16" s="110"/>
    </row>
    <row r="17" spans="1:15" s="110" customFormat="1" ht="24.95" customHeight="1" x14ac:dyDescent="0.2">
      <c r="A17" s="193" t="s">
        <v>142</v>
      </c>
      <c r="B17" s="199" t="s">
        <v>220</v>
      </c>
      <c r="C17" s="113">
        <v>3.3201581027667983</v>
      </c>
      <c r="D17" s="115">
        <v>462</v>
      </c>
      <c r="E17" s="114">
        <v>330</v>
      </c>
      <c r="F17" s="114">
        <v>341</v>
      </c>
      <c r="G17" s="114">
        <v>755</v>
      </c>
      <c r="H17" s="140">
        <v>408</v>
      </c>
      <c r="I17" s="115">
        <v>54</v>
      </c>
      <c r="J17" s="116">
        <v>13.235294117647058</v>
      </c>
    </row>
    <row r="18" spans="1:15" s="287" customFormat="1" ht="24.95" customHeight="1" x14ac:dyDescent="0.2">
      <c r="A18" s="201" t="s">
        <v>144</v>
      </c>
      <c r="B18" s="202" t="s">
        <v>145</v>
      </c>
      <c r="C18" s="113">
        <v>9.6945742005030535</v>
      </c>
      <c r="D18" s="115">
        <v>1349</v>
      </c>
      <c r="E18" s="114">
        <v>1011</v>
      </c>
      <c r="F18" s="114">
        <v>993</v>
      </c>
      <c r="G18" s="114">
        <v>913</v>
      </c>
      <c r="H18" s="140">
        <v>1247</v>
      </c>
      <c r="I18" s="115">
        <v>102</v>
      </c>
      <c r="J18" s="116">
        <v>8.179631114675221</v>
      </c>
      <c r="K18" s="110"/>
      <c r="L18" s="110"/>
      <c r="M18" s="110"/>
      <c r="N18" s="110"/>
      <c r="O18" s="110"/>
    </row>
    <row r="19" spans="1:15" s="110" customFormat="1" ht="24.95" customHeight="1" x14ac:dyDescent="0.2">
      <c r="A19" s="193" t="s">
        <v>146</v>
      </c>
      <c r="B19" s="199" t="s">
        <v>147</v>
      </c>
      <c r="C19" s="113">
        <v>14.035213798059647</v>
      </c>
      <c r="D19" s="115">
        <v>1953</v>
      </c>
      <c r="E19" s="114">
        <v>1625</v>
      </c>
      <c r="F19" s="114">
        <v>1701</v>
      </c>
      <c r="G19" s="114">
        <v>1640</v>
      </c>
      <c r="H19" s="140">
        <v>1952</v>
      </c>
      <c r="I19" s="115">
        <v>1</v>
      </c>
      <c r="J19" s="116">
        <v>5.1229508196721313E-2</v>
      </c>
    </row>
    <row r="20" spans="1:15" s="287" customFormat="1" ht="24.95" customHeight="1" x14ac:dyDescent="0.2">
      <c r="A20" s="193" t="s">
        <v>148</v>
      </c>
      <c r="B20" s="199" t="s">
        <v>149</v>
      </c>
      <c r="C20" s="113">
        <v>9.2274523895077252</v>
      </c>
      <c r="D20" s="115">
        <v>1284</v>
      </c>
      <c r="E20" s="114">
        <v>1042</v>
      </c>
      <c r="F20" s="114">
        <v>1190</v>
      </c>
      <c r="G20" s="114">
        <v>2148</v>
      </c>
      <c r="H20" s="140">
        <v>1246</v>
      </c>
      <c r="I20" s="115">
        <v>38</v>
      </c>
      <c r="J20" s="116">
        <v>3.0497592295345104</v>
      </c>
      <c r="K20" s="110"/>
      <c r="L20" s="110"/>
      <c r="M20" s="110"/>
      <c r="N20" s="110"/>
      <c r="O20" s="110"/>
    </row>
    <row r="21" spans="1:15" s="110" customFormat="1" ht="24.95" customHeight="1" x14ac:dyDescent="0.2">
      <c r="A21" s="201" t="s">
        <v>150</v>
      </c>
      <c r="B21" s="202" t="s">
        <v>151</v>
      </c>
      <c r="C21" s="113">
        <v>6.9924541861300753</v>
      </c>
      <c r="D21" s="115">
        <v>973</v>
      </c>
      <c r="E21" s="114">
        <v>819</v>
      </c>
      <c r="F21" s="114">
        <v>840</v>
      </c>
      <c r="G21" s="114">
        <v>686</v>
      </c>
      <c r="H21" s="140">
        <v>959</v>
      </c>
      <c r="I21" s="115">
        <v>14</v>
      </c>
      <c r="J21" s="116">
        <v>1.4598540145985401</v>
      </c>
    </row>
    <row r="22" spans="1:15" s="110" customFormat="1" ht="24.95" customHeight="1" x14ac:dyDescent="0.2">
      <c r="A22" s="201" t="s">
        <v>152</v>
      </c>
      <c r="B22" s="199" t="s">
        <v>153</v>
      </c>
      <c r="C22" s="113">
        <v>0.73302191879266976</v>
      </c>
      <c r="D22" s="115">
        <v>102</v>
      </c>
      <c r="E22" s="114">
        <v>85</v>
      </c>
      <c r="F22" s="114">
        <v>65</v>
      </c>
      <c r="G22" s="114">
        <v>81</v>
      </c>
      <c r="H22" s="140">
        <v>88</v>
      </c>
      <c r="I22" s="115">
        <v>14</v>
      </c>
      <c r="J22" s="116">
        <v>15.909090909090908</v>
      </c>
    </row>
    <row r="23" spans="1:15" s="110" customFormat="1" ht="24.95" customHeight="1" x14ac:dyDescent="0.2">
      <c r="A23" s="193" t="s">
        <v>154</v>
      </c>
      <c r="B23" s="199" t="s">
        <v>155</v>
      </c>
      <c r="C23" s="113">
        <v>0.52461372619475388</v>
      </c>
      <c r="D23" s="115">
        <v>73</v>
      </c>
      <c r="E23" s="114">
        <v>48</v>
      </c>
      <c r="F23" s="114">
        <v>57</v>
      </c>
      <c r="G23" s="114">
        <v>85</v>
      </c>
      <c r="H23" s="140">
        <v>94</v>
      </c>
      <c r="I23" s="115">
        <v>-21</v>
      </c>
      <c r="J23" s="116">
        <v>-22.340425531914892</v>
      </c>
    </row>
    <row r="24" spans="1:15" s="110" customFormat="1" ht="24.95" customHeight="1" x14ac:dyDescent="0.2">
      <c r="A24" s="193" t="s">
        <v>156</v>
      </c>
      <c r="B24" s="199" t="s">
        <v>221</v>
      </c>
      <c r="C24" s="113">
        <v>7.4667624865253321</v>
      </c>
      <c r="D24" s="115">
        <v>1039</v>
      </c>
      <c r="E24" s="114">
        <v>439</v>
      </c>
      <c r="F24" s="114">
        <v>579</v>
      </c>
      <c r="G24" s="114">
        <v>401</v>
      </c>
      <c r="H24" s="140">
        <v>557</v>
      </c>
      <c r="I24" s="115">
        <v>482</v>
      </c>
      <c r="J24" s="116">
        <v>86.535008976660677</v>
      </c>
    </row>
    <row r="25" spans="1:15" s="110" customFormat="1" ht="24.95" customHeight="1" x14ac:dyDescent="0.2">
      <c r="A25" s="193" t="s">
        <v>222</v>
      </c>
      <c r="B25" s="204" t="s">
        <v>159</v>
      </c>
      <c r="C25" s="113">
        <v>5.7420050305425798</v>
      </c>
      <c r="D25" s="115">
        <v>799</v>
      </c>
      <c r="E25" s="114">
        <v>849</v>
      </c>
      <c r="F25" s="114">
        <v>691</v>
      </c>
      <c r="G25" s="114">
        <v>745</v>
      </c>
      <c r="H25" s="140">
        <v>944</v>
      </c>
      <c r="I25" s="115">
        <v>-145</v>
      </c>
      <c r="J25" s="116">
        <v>-15.360169491525424</v>
      </c>
    </row>
    <row r="26" spans="1:15" s="110" customFormat="1" ht="24.95" customHeight="1" x14ac:dyDescent="0.2">
      <c r="A26" s="201">
        <v>782.78300000000002</v>
      </c>
      <c r="B26" s="203" t="s">
        <v>160</v>
      </c>
      <c r="C26" s="113">
        <v>4.2687747035573125</v>
      </c>
      <c r="D26" s="115">
        <v>594</v>
      </c>
      <c r="E26" s="114">
        <v>568</v>
      </c>
      <c r="F26" s="114">
        <v>603</v>
      </c>
      <c r="G26" s="114">
        <v>646</v>
      </c>
      <c r="H26" s="140">
        <v>599</v>
      </c>
      <c r="I26" s="115">
        <v>-5</v>
      </c>
      <c r="J26" s="116">
        <v>-0.8347245409015025</v>
      </c>
    </row>
    <row r="27" spans="1:15" s="110" customFormat="1" ht="24.95" customHeight="1" x14ac:dyDescent="0.2">
      <c r="A27" s="193" t="s">
        <v>161</v>
      </c>
      <c r="B27" s="199" t="s">
        <v>162</v>
      </c>
      <c r="C27" s="113">
        <v>3.090190441969098</v>
      </c>
      <c r="D27" s="115">
        <v>430</v>
      </c>
      <c r="E27" s="114">
        <v>276</v>
      </c>
      <c r="F27" s="114">
        <v>415</v>
      </c>
      <c r="G27" s="114">
        <v>409</v>
      </c>
      <c r="H27" s="140">
        <v>449</v>
      </c>
      <c r="I27" s="115">
        <v>-19</v>
      </c>
      <c r="J27" s="116">
        <v>-4.2316258351893099</v>
      </c>
    </row>
    <row r="28" spans="1:15" s="110" customFormat="1" ht="24.95" customHeight="1" x14ac:dyDescent="0.2">
      <c r="A28" s="193" t="s">
        <v>163</v>
      </c>
      <c r="B28" s="199" t="s">
        <v>164</v>
      </c>
      <c r="C28" s="113">
        <v>2.9752066115702478</v>
      </c>
      <c r="D28" s="115">
        <v>414</v>
      </c>
      <c r="E28" s="114">
        <v>280</v>
      </c>
      <c r="F28" s="114">
        <v>462</v>
      </c>
      <c r="G28" s="114">
        <v>449</v>
      </c>
      <c r="H28" s="140">
        <v>389</v>
      </c>
      <c r="I28" s="115">
        <v>25</v>
      </c>
      <c r="J28" s="116">
        <v>6.4267352185089974</v>
      </c>
    </row>
    <row r="29" spans="1:15" s="110" customFormat="1" ht="24.95" customHeight="1" x14ac:dyDescent="0.2">
      <c r="A29" s="193">
        <v>86</v>
      </c>
      <c r="B29" s="199" t="s">
        <v>165</v>
      </c>
      <c r="C29" s="113">
        <v>5.8066834351419327</v>
      </c>
      <c r="D29" s="115">
        <v>808</v>
      </c>
      <c r="E29" s="114">
        <v>796</v>
      </c>
      <c r="F29" s="114">
        <v>683</v>
      </c>
      <c r="G29" s="114">
        <v>715</v>
      </c>
      <c r="H29" s="140">
        <v>770</v>
      </c>
      <c r="I29" s="115">
        <v>38</v>
      </c>
      <c r="J29" s="116">
        <v>4.9350649350649354</v>
      </c>
    </row>
    <row r="30" spans="1:15" s="110" customFormat="1" ht="24.95" customHeight="1" x14ac:dyDescent="0.2">
      <c r="A30" s="193">
        <v>87.88</v>
      </c>
      <c r="B30" s="204" t="s">
        <v>166</v>
      </c>
      <c r="C30" s="113">
        <v>7.5386273805246136</v>
      </c>
      <c r="D30" s="115">
        <v>1049</v>
      </c>
      <c r="E30" s="114">
        <v>1327</v>
      </c>
      <c r="F30" s="114">
        <v>1049</v>
      </c>
      <c r="G30" s="114">
        <v>933</v>
      </c>
      <c r="H30" s="140">
        <v>1060</v>
      </c>
      <c r="I30" s="115">
        <v>-11</v>
      </c>
      <c r="J30" s="116">
        <v>-1.0377358490566038</v>
      </c>
    </row>
    <row r="31" spans="1:15" s="110" customFormat="1" ht="24.95" customHeight="1" x14ac:dyDescent="0.2">
      <c r="A31" s="193" t="s">
        <v>167</v>
      </c>
      <c r="B31" s="199" t="s">
        <v>168</v>
      </c>
      <c r="C31" s="113">
        <v>2.8889687387711103</v>
      </c>
      <c r="D31" s="115">
        <v>402</v>
      </c>
      <c r="E31" s="114">
        <v>323</v>
      </c>
      <c r="F31" s="114">
        <v>398</v>
      </c>
      <c r="G31" s="114">
        <v>370</v>
      </c>
      <c r="H31" s="140">
        <v>485</v>
      </c>
      <c r="I31" s="115">
        <v>-83</v>
      </c>
      <c r="J31" s="116">
        <v>-17.11340206185567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4.8149478979518507</v>
      </c>
      <c r="D34" s="115">
        <v>670</v>
      </c>
      <c r="E34" s="114">
        <v>650</v>
      </c>
      <c r="F34" s="114">
        <v>555</v>
      </c>
      <c r="G34" s="114">
        <v>463</v>
      </c>
      <c r="H34" s="140">
        <v>624</v>
      </c>
      <c r="I34" s="115">
        <v>46</v>
      </c>
      <c r="J34" s="116">
        <v>7.3717948717948714</v>
      </c>
    </row>
    <row r="35" spans="1:10" s="110" customFormat="1" ht="24.95" customHeight="1" x14ac:dyDescent="0.2">
      <c r="A35" s="292" t="s">
        <v>171</v>
      </c>
      <c r="B35" s="293" t="s">
        <v>172</v>
      </c>
      <c r="C35" s="113">
        <v>23.895077254761048</v>
      </c>
      <c r="D35" s="115">
        <v>3325</v>
      </c>
      <c r="E35" s="114">
        <v>2473</v>
      </c>
      <c r="F35" s="114">
        <v>2567</v>
      </c>
      <c r="G35" s="114">
        <v>2853</v>
      </c>
      <c r="H35" s="140">
        <v>3115</v>
      </c>
      <c r="I35" s="115">
        <v>210</v>
      </c>
      <c r="J35" s="116">
        <v>6.7415730337078648</v>
      </c>
    </row>
    <row r="36" spans="1:10" s="110" customFormat="1" ht="24.95" customHeight="1" x14ac:dyDescent="0.2">
      <c r="A36" s="294" t="s">
        <v>173</v>
      </c>
      <c r="B36" s="295" t="s">
        <v>174</v>
      </c>
      <c r="C36" s="125">
        <v>71.289974847287098</v>
      </c>
      <c r="D36" s="143">
        <v>9920</v>
      </c>
      <c r="E36" s="144">
        <v>8477</v>
      </c>
      <c r="F36" s="144">
        <v>8733</v>
      </c>
      <c r="G36" s="144">
        <v>9308</v>
      </c>
      <c r="H36" s="145">
        <v>9592</v>
      </c>
      <c r="I36" s="143">
        <v>328</v>
      </c>
      <c r="J36" s="146">
        <v>3.419516263552961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13915</v>
      </c>
      <c r="F11" s="264">
        <v>11600</v>
      </c>
      <c r="G11" s="264">
        <v>11855</v>
      </c>
      <c r="H11" s="264">
        <v>12624</v>
      </c>
      <c r="I11" s="265">
        <v>13331</v>
      </c>
      <c r="J11" s="263">
        <v>584</v>
      </c>
      <c r="K11" s="266">
        <v>4.3807666341609783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25.325188645346749</v>
      </c>
      <c r="E13" s="115">
        <v>3524</v>
      </c>
      <c r="F13" s="114">
        <v>3538</v>
      </c>
      <c r="G13" s="114">
        <v>3348</v>
      </c>
      <c r="H13" s="114">
        <v>4053</v>
      </c>
      <c r="I13" s="140">
        <v>3372</v>
      </c>
      <c r="J13" s="115">
        <v>152</v>
      </c>
      <c r="K13" s="116">
        <v>4.5077105575326213</v>
      </c>
    </row>
    <row r="14" spans="1:17" ht="15.95" customHeight="1" x14ac:dyDescent="0.2">
      <c r="A14" s="306" t="s">
        <v>230</v>
      </c>
      <c r="B14" s="307"/>
      <c r="C14" s="308"/>
      <c r="D14" s="113">
        <v>58.124326266618759</v>
      </c>
      <c r="E14" s="115">
        <v>8088</v>
      </c>
      <c r="F14" s="114">
        <v>6410</v>
      </c>
      <c r="G14" s="114">
        <v>6498</v>
      </c>
      <c r="H14" s="114">
        <v>6776</v>
      </c>
      <c r="I14" s="140">
        <v>7735</v>
      </c>
      <c r="J14" s="115">
        <v>353</v>
      </c>
      <c r="K14" s="116">
        <v>4.5636716224951517</v>
      </c>
    </row>
    <row r="15" spans="1:17" ht="15.95" customHeight="1" x14ac:dyDescent="0.2">
      <c r="A15" s="306" t="s">
        <v>231</v>
      </c>
      <c r="B15" s="307"/>
      <c r="C15" s="308"/>
      <c r="D15" s="113">
        <v>7.0715055695292852</v>
      </c>
      <c r="E15" s="115">
        <v>984</v>
      </c>
      <c r="F15" s="114">
        <v>719</v>
      </c>
      <c r="G15" s="114">
        <v>837</v>
      </c>
      <c r="H15" s="114">
        <v>820</v>
      </c>
      <c r="I15" s="140">
        <v>1056</v>
      </c>
      <c r="J15" s="115">
        <v>-72</v>
      </c>
      <c r="K15" s="116">
        <v>-6.8181818181818183</v>
      </c>
    </row>
    <row r="16" spans="1:17" ht="15.95" customHeight="1" x14ac:dyDescent="0.2">
      <c r="A16" s="306" t="s">
        <v>232</v>
      </c>
      <c r="B16" s="307"/>
      <c r="C16" s="308"/>
      <c r="D16" s="113">
        <v>9.1555874955084438</v>
      </c>
      <c r="E16" s="115">
        <v>1274</v>
      </c>
      <c r="F16" s="114">
        <v>875</v>
      </c>
      <c r="G16" s="114">
        <v>1060</v>
      </c>
      <c r="H16" s="114">
        <v>912</v>
      </c>
      <c r="I16" s="140">
        <v>1116</v>
      </c>
      <c r="J16" s="115">
        <v>158</v>
      </c>
      <c r="K16" s="116">
        <v>14.157706093189963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3.4926338483650738</v>
      </c>
      <c r="E18" s="115">
        <v>486</v>
      </c>
      <c r="F18" s="114">
        <v>572</v>
      </c>
      <c r="G18" s="114">
        <v>484</v>
      </c>
      <c r="H18" s="114">
        <v>393</v>
      </c>
      <c r="I18" s="140">
        <v>479</v>
      </c>
      <c r="J18" s="115">
        <v>7</v>
      </c>
      <c r="K18" s="116">
        <v>1.4613778705636744</v>
      </c>
    </row>
    <row r="19" spans="1:11" ht="14.1" customHeight="1" x14ac:dyDescent="0.2">
      <c r="A19" s="306" t="s">
        <v>235</v>
      </c>
      <c r="B19" s="307" t="s">
        <v>236</v>
      </c>
      <c r="C19" s="308"/>
      <c r="D19" s="113">
        <v>2.177506288178225</v>
      </c>
      <c r="E19" s="115">
        <v>303</v>
      </c>
      <c r="F19" s="114">
        <v>434</v>
      </c>
      <c r="G19" s="114">
        <v>325</v>
      </c>
      <c r="H19" s="114">
        <v>238</v>
      </c>
      <c r="I19" s="140">
        <v>346</v>
      </c>
      <c r="J19" s="115">
        <v>-43</v>
      </c>
      <c r="K19" s="116">
        <v>-12.427745664739884</v>
      </c>
    </row>
    <row r="20" spans="1:11" ht="14.1" customHeight="1" x14ac:dyDescent="0.2">
      <c r="A20" s="306">
        <v>12</v>
      </c>
      <c r="B20" s="307" t="s">
        <v>237</v>
      </c>
      <c r="C20" s="308"/>
      <c r="D20" s="113">
        <v>1.9331656485806683</v>
      </c>
      <c r="E20" s="115">
        <v>269</v>
      </c>
      <c r="F20" s="114">
        <v>323</v>
      </c>
      <c r="G20" s="114">
        <v>217</v>
      </c>
      <c r="H20" s="114">
        <v>175</v>
      </c>
      <c r="I20" s="140">
        <v>273</v>
      </c>
      <c r="J20" s="115">
        <v>-4</v>
      </c>
      <c r="K20" s="116">
        <v>-1.4652014652014651</v>
      </c>
    </row>
    <row r="21" spans="1:11" ht="14.1" customHeight="1" x14ac:dyDescent="0.2">
      <c r="A21" s="306">
        <v>21</v>
      </c>
      <c r="B21" s="307" t="s">
        <v>238</v>
      </c>
      <c r="C21" s="308"/>
      <c r="D21" s="113">
        <v>0.53180021559468205</v>
      </c>
      <c r="E21" s="115">
        <v>74</v>
      </c>
      <c r="F21" s="114">
        <v>51</v>
      </c>
      <c r="G21" s="114">
        <v>50</v>
      </c>
      <c r="H21" s="114">
        <v>60</v>
      </c>
      <c r="I21" s="140">
        <v>71</v>
      </c>
      <c r="J21" s="115">
        <v>3</v>
      </c>
      <c r="K21" s="116">
        <v>4.225352112676056</v>
      </c>
    </row>
    <row r="22" spans="1:11" ht="14.1" customHeight="1" x14ac:dyDescent="0.2">
      <c r="A22" s="306">
        <v>22</v>
      </c>
      <c r="B22" s="307" t="s">
        <v>239</v>
      </c>
      <c r="C22" s="308"/>
      <c r="D22" s="113">
        <v>1.6385195831836148</v>
      </c>
      <c r="E22" s="115">
        <v>228</v>
      </c>
      <c r="F22" s="114">
        <v>229</v>
      </c>
      <c r="G22" s="114">
        <v>256</v>
      </c>
      <c r="H22" s="114">
        <v>251</v>
      </c>
      <c r="I22" s="140">
        <v>247</v>
      </c>
      <c r="J22" s="115">
        <v>-19</v>
      </c>
      <c r="K22" s="116">
        <v>-7.6923076923076925</v>
      </c>
    </row>
    <row r="23" spans="1:11" ht="14.1" customHeight="1" x14ac:dyDescent="0.2">
      <c r="A23" s="306">
        <v>23</v>
      </c>
      <c r="B23" s="307" t="s">
        <v>240</v>
      </c>
      <c r="C23" s="308"/>
      <c r="D23" s="113">
        <v>0.43118936399568808</v>
      </c>
      <c r="E23" s="115">
        <v>60</v>
      </c>
      <c r="F23" s="114">
        <v>38</v>
      </c>
      <c r="G23" s="114">
        <v>65</v>
      </c>
      <c r="H23" s="114">
        <v>32</v>
      </c>
      <c r="I23" s="140">
        <v>40</v>
      </c>
      <c r="J23" s="115">
        <v>20</v>
      </c>
      <c r="K23" s="116">
        <v>50</v>
      </c>
    </row>
    <row r="24" spans="1:11" ht="14.1" customHeight="1" x14ac:dyDescent="0.2">
      <c r="A24" s="306">
        <v>24</v>
      </c>
      <c r="B24" s="307" t="s">
        <v>241</v>
      </c>
      <c r="C24" s="308"/>
      <c r="D24" s="113">
        <v>3.1117499101688826</v>
      </c>
      <c r="E24" s="115">
        <v>433</v>
      </c>
      <c r="F24" s="114">
        <v>241</v>
      </c>
      <c r="G24" s="114">
        <v>328</v>
      </c>
      <c r="H24" s="114">
        <v>314</v>
      </c>
      <c r="I24" s="140">
        <v>436</v>
      </c>
      <c r="J24" s="115">
        <v>-3</v>
      </c>
      <c r="K24" s="116">
        <v>-0.68807339449541283</v>
      </c>
    </row>
    <row r="25" spans="1:11" ht="14.1" customHeight="1" x14ac:dyDescent="0.2">
      <c r="A25" s="306">
        <v>25</v>
      </c>
      <c r="B25" s="307" t="s">
        <v>242</v>
      </c>
      <c r="C25" s="308"/>
      <c r="D25" s="113">
        <v>4.3262666187567369</v>
      </c>
      <c r="E25" s="115">
        <v>602</v>
      </c>
      <c r="F25" s="114">
        <v>433</v>
      </c>
      <c r="G25" s="114">
        <v>434</v>
      </c>
      <c r="H25" s="114">
        <v>623</v>
      </c>
      <c r="I25" s="140">
        <v>632</v>
      </c>
      <c r="J25" s="115">
        <v>-30</v>
      </c>
      <c r="K25" s="116">
        <v>-4.7468354430379751</v>
      </c>
    </row>
    <row r="26" spans="1:11" ht="14.1" customHeight="1" x14ac:dyDescent="0.2">
      <c r="A26" s="306">
        <v>26</v>
      </c>
      <c r="B26" s="307" t="s">
        <v>243</v>
      </c>
      <c r="C26" s="308"/>
      <c r="D26" s="113">
        <v>2.3140495867768593</v>
      </c>
      <c r="E26" s="115">
        <v>322</v>
      </c>
      <c r="F26" s="114">
        <v>214</v>
      </c>
      <c r="G26" s="114">
        <v>248</v>
      </c>
      <c r="H26" s="114">
        <v>262</v>
      </c>
      <c r="I26" s="140">
        <v>336</v>
      </c>
      <c r="J26" s="115">
        <v>-14</v>
      </c>
      <c r="K26" s="116">
        <v>-4.166666666666667</v>
      </c>
    </row>
    <row r="27" spans="1:11" ht="14.1" customHeight="1" x14ac:dyDescent="0.2">
      <c r="A27" s="306">
        <v>27</v>
      </c>
      <c r="B27" s="307" t="s">
        <v>244</v>
      </c>
      <c r="C27" s="308"/>
      <c r="D27" s="113">
        <v>1.3654329859863457</v>
      </c>
      <c r="E27" s="115">
        <v>190</v>
      </c>
      <c r="F27" s="114">
        <v>115</v>
      </c>
      <c r="G27" s="114">
        <v>165</v>
      </c>
      <c r="H27" s="114">
        <v>148</v>
      </c>
      <c r="I27" s="140">
        <v>140</v>
      </c>
      <c r="J27" s="115">
        <v>50</v>
      </c>
      <c r="K27" s="116">
        <v>35.714285714285715</v>
      </c>
    </row>
    <row r="28" spans="1:11" ht="14.1" customHeight="1" x14ac:dyDescent="0.2">
      <c r="A28" s="306">
        <v>28</v>
      </c>
      <c r="B28" s="307" t="s">
        <v>245</v>
      </c>
      <c r="C28" s="308"/>
      <c r="D28" s="113">
        <v>0.10779734099892202</v>
      </c>
      <c r="E28" s="115">
        <v>15</v>
      </c>
      <c r="F28" s="114">
        <v>19</v>
      </c>
      <c r="G28" s="114">
        <v>14</v>
      </c>
      <c r="H28" s="114">
        <v>12</v>
      </c>
      <c r="I28" s="140">
        <v>20</v>
      </c>
      <c r="J28" s="115">
        <v>-5</v>
      </c>
      <c r="K28" s="116">
        <v>-25</v>
      </c>
    </row>
    <row r="29" spans="1:11" ht="14.1" customHeight="1" x14ac:dyDescent="0.2">
      <c r="A29" s="306">
        <v>29</v>
      </c>
      <c r="B29" s="307" t="s">
        <v>246</v>
      </c>
      <c r="C29" s="308"/>
      <c r="D29" s="113">
        <v>3.6435501257635643</v>
      </c>
      <c r="E29" s="115">
        <v>507</v>
      </c>
      <c r="F29" s="114">
        <v>433</v>
      </c>
      <c r="G29" s="114">
        <v>449</v>
      </c>
      <c r="H29" s="114">
        <v>447</v>
      </c>
      <c r="I29" s="140">
        <v>457</v>
      </c>
      <c r="J29" s="115">
        <v>50</v>
      </c>
      <c r="K29" s="116">
        <v>10.940919037199125</v>
      </c>
    </row>
    <row r="30" spans="1:11" ht="14.1" customHeight="1" x14ac:dyDescent="0.2">
      <c r="A30" s="306" t="s">
        <v>247</v>
      </c>
      <c r="B30" s="307" t="s">
        <v>248</v>
      </c>
      <c r="C30" s="308"/>
      <c r="D30" s="113" t="s">
        <v>514</v>
      </c>
      <c r="E30" s="115" t="s">
        <v>514</v>
      </c>
      <c r="F30" s="114">
        <v>119</v>
      </c>
      <c r="G30" s="114">
        <v>108</v>
      </c>
      <c r="H30" s="114">
        <v>115</v>
      </c>
      <c r="I30" s="140" t="s">
        <v>514</v>
      </c>
      <c r="J30" s="115" t="s">
        <v>514</v>
      </c>
      <c r="K30" s="116" t="s">
        <v>514</v>
      </c>
    </row>
    <row r="31" spans="1:11" ht="14.1" customHeight="1" x14ac:dyDescent="0.2">
      <c r="A31" s="306" t="s">
        <v>249</v>
      </c>
      <c r="B31" s="307" t="s">
        <v>250</v>
      </c>
      <c r="C31" s="308"/>
      <c r="D31" s="113">
        <v>2.8171038447718288</v>
      </c>
      <c r="E31" s="115">
        <v>392</v>
      </c>
      <c r="F31" s="114">
        <v>314</v>
      </c>
      <c r="G31" s="114">
        <v>341</v>
      </c>
      <c r="H31" s="114">
        <v>332</v>
      </c>
      <c r="I31" s="140">
        <v>365</v>
      </c>
      <c r="J31" s="115">
        <v>27</v>
      </c>
      <c r="K31" s="116">
        <v>7.397260273972603</v>
      </c>
    </row>
    <row r="32" spans="1:11" ht="14.1" customHeight="1" x14ac:dyDescent="0.2">
      <c r="A32" s="306">
        <v>31</v>
      </c>
      <c r="B32" s="307" t="s">
        <v>251</v>
      </c>
      <c r="C32" s="308"/>
      <c r="D32" s="113">
        <v>0.51742723679482572</v>
      </c>
      <c r="E32" s="115">
        <v>72</v>
      </c>
      <c r="F32" s="114">
        <v>43</v>
      </c>
      <c r="G32" s="114">
        <v>45</v>
      </c>
      <c r="H32" s="114">
        <v>48</v>
      </c>
      <c r="I32" s="140">
        <v>64</v>
      </c>
      <c r="J32" s="115">
        <v>8</v>
      </c>
      <c r="K32" s="116">
        <v>12.5</v>
      </c>
    </row>
    <row r="33" spans="1:11" ht="14.1" customHeight="1" x14ac:dyDescent="0.2">
      <c r="A33" s="306">
        <v>32</v>
      </c>
      <c r="B33" s="307" t="s">
        <v>252</v>
      </c>
      <c r="C33" s="308"/>
      <c r="D33" s="113">
        <v>4.3047071505569532</v>
      </c>
      <c r="E33" s="115">
        <v>599</v>
      </c>
      <c r="F33" s="114">
        <v>534</v>
      </c>
      <c r="G33" s="114">
        <v>468</v>
      </c>
      <c r="H33" s="114">
        <v>472</v>
      </c>
      <c r="I33" s="140">
        <v>511</v>
      </c>
      <c r="J33" s="115">
        <v>88</v>
      </c>
      <c r="K33" s="116">
        <v>17.221135029354208</v>
      </c>
    </row>
    <row r="34" spans="1:11" ht="14.1" customHeight="1" x14ac:dyDescent="0.2">
      <c r="A34" s="306">
        <v>33</v>
      </c>
      <c r="B34" s="307" t="s">
        <v>253</v>
      </c>
      <c r="C34" s="308"/>
      <c r="D34" s="113">
        <v>1.969098095580309</v>
      </c>
      <c r="E34" s="115">
        <v>274</v>
      </c>
      <c r="F34" s="114">
        <v>186</v>
      </c>
      <c r="G34" s="114">
        <v>213</v>
      </c>
      <c r="H34" s="114">
        <v>162</v>
      </c>
      <c r="I34" s="140">
        <v>261</v>
      </c>
      <c r="J34" s="115">
        <v>13</v>
      </c>
      <c r="K34" s="116">
        <v>4.9808429118773949</v>
      </c>
    </row>
    <row r="35" spans="1:11" ht="14.1" customHeight="1" x14ac:dyDescent="0.2">
      <c r="A35" s="306">
        <v>34</v>
      </c>
      <c r="B35" s="307" t="s">
        <v>254</v>
      </c>
      <c r="C35" s="308"/>
      <c r="D35" s="113">
        <v>2.932087675170679</v>
      </c>
      <c r="E35" s="115">
        <v>408</v>
      </c>
      <c r="F35" s="114">
        <v>316</v>
      </c>
      <c r="G35" s="114">
        <v>278</v>
      </c>
      <c r="H35" s="114">
        <v>307</v>
      </c>
      <c r="I35" s="140">
        <v>432</v>
      </c>
      <c r="J35" s="115">
        <v>-24</v>
      </c>
      <c r="K35" s="116">
        <v>-5.5555555555555554</v>
      </c>
    </row>
    <row r="36" spans="1:11" ht="14.1" customHeight="1" x14ac:dyDescent="0.2">
      <c r="A36" s="306">
        <v>41</v>
      </c>
      <c r="B36" s="307" t="s">
        <v>255</v>
      </c>
      <c r="C36" s="308"/>
      <c r="D36" s="113">
        <v>0.74739489759252609</v>
      </c>
      <c r="E36" s="115">
        <v>104</v>
      </c>
      <c r="F36" s="114">
        <v>55</v>
      </c>
      <c r="G36" s="114">
        <v>108</v>
      </c>
      <c r="H36" s="114">
        <v>76</v>
      </c>
      <c r="I36" s="140">
        <v>105</v>
      </c>
      <c r="J36" s="115">
        <v>-1</v>
      </c>
      <c r="K36" s="116">
        <v>-0.95238095238095233</v>
      </c>
    </row>
    <row r="37" spans="1:11" ht="14.1" customHeight="1" x14ac:dyDescent="0.2">
      <c r="A37" s="306">
        <v>42</v>
      </c>
      <c r="B37" s="307" t="s">
        <v>256</v>
      </c>
      <c r="C37" s="308"/>
      <c r="D37" s="113" t="s">
        <v>514</v>
      </c>
      <c r="E37" s="115" t="s">
        <v>514</v>
      </c>
      <c r="F37" s="114">
        <v>8</v>
      </c>
      <c r="G37" s="114">
        <v>15</v>
      </c>
      <c r="H37" s="114">
        <v>13</v>
      </c>
      <c r="I37" s="140">
        <v>17</v>
      </c>
      <c r="J37" s="115" t="s">
        <v>514</v>
      </c>
      <c r="K37" s="116" t="s">
        <v>514</v>
      </c>
    </row>
    <row r="38" spans="1:11" ht="14.1" customHeight="1" x14ac:dyDescent="0.2">
      <c r="A38" s="306">
        <v>43</v>
      </c>
      <c r="B38" s="307" t="s">
        <v>257</v>
      </c>
      <c r="C38" s="308"/>
      <c r="D38" s="113">
        <v>0.43118936399568808</v>
      </c>
      <c r="E38" s="115">
        <v>60</v>
      </c>
      <c r="F38" s="114">
        <v>52</v>
      </c>
      <c r="G38" s="114">
        <v>50</v>
      </c>
      <c r="H38" s="114">
        <v>63</v>
      </c>
      <c r="I38" s="140">
        <v>74</v>
      </c>
      <c r="J38" s="115">
        <v>-14</v>
      </c>
      <c r="K38" s="116">
        <v>-18.918918918918919</v>
      </c>
    </row>
    <row r="39" spans="1:11" ht="14.1" customHeight="1" x14ac:dyDescent="0.2">
      <c r="A39" s="306">
        <v>51</v>
      </c>
      <c r="B39" s="307" t="s">
        <v>258</v>
      </c>
      <c r="C39" s="308"/>
      <c r="D39" s="113">
        <v>8.0129356809198704</v>
      </c>
      <c r="E39" s="115">
        <v>1115</v>
      </c>
      <c r="F39" s="114">
        <v>982</v>
      </c>
      <c r="G39" s="114">
        <v>1165</v>
      </c>
      <c r="H39" s="114">
        <v>2152</v>
      </c>
      <c r="I39" s="140">
        <v>1137</v>
      </c>
      <c r="J39" s="115">
        <v>-22</v>
      </c>
      <c r="K39" s="116">
        <v>-1.9349164467897977</v>
      </c>
    </row>
    <row r="40" spans="1:11" ht="14.1" customHeight="1" x14ac:dyDescent="0.2">
      <c r="A40" s="306" t="s">
        <v>259</v>
      </c>
      <c r="B40" s="307" t="s">
        <v>260</v>
      </c>
      <c r="C40" s="308"/>
      <c r="D40" s="113">
        <v>7.186489399928135</v>
      </c>
      <c r="E40" s="115">
        <v>1000</v>
      </c>
      <c r="F40" s="114">
        <v>921</v>
      </c>
      <c r="G40" s="114">
        <v>1080</v>
      </c>
      <c r="H40" s="114">
        <v>2003</v>
      </c>
      <c r="I40" s="140">
        <v>1025</v>
      </c>
      <c r="J40" s="115">
        <v>-25</v>
      </c>
      <c r="K40" s="116">
        <v>-2.4390243902439024</v>
      </c>
    </row>
    <row r="41" spans="1:11" ht="14.1" customHeight="1" x14ac:dyDescent="0.2">
      <c r="A41" s="306"/>
      <c r="B41" s="307" t="s">
        <v>261</v>
      </c>
      <c r="C41" s="308"/>
      <c r="D41" s="113">
        <v>6.115702479338843</v>
      </c>
      <c r="E41" s="115">
        <v>851</v>
      </c>
      <c r="F41" s="114">
        <v>762</v>
      </c>
      <c r="G41" s="114">
        <v>850</v>
      </c>
      <c r="H41" s="114">
        <v>1842</v>
      </c>
      <c r="I41" s="140">
        <v>808</v>
      </c>
      <c r="J41" s="115">
        <v>43</v>
      </c>
      <c r="K41" s="116">
        <v>5.3217821782178216</v>
      </c>
    </row>
    <row r="42" spans="1:11" ht="14.1" customHeight="1" x14ac:dyDescent="0.2">
      <c r="A42" s="306">
        <v>52</v>
      </c>
      <c r="B42" s="307" t="s">
        <v>262</v>
      </c>
      <c r="C42" s="308"/>
      <c r="D42" s="113">
        <v>7.955443765720446</v>
      </c>
      <c r="E42" s="115">
        <v>1107</v>
      </c>
      <c r="F42" s="114">
        <v>861</v>
      </c>
      <c r="G42" s="114">
        <v>828</v>
      </c>
      <c r="H42" s="114">
        <v>821</v>
      </c>
      <c r="I42" s="140">
        <v>1038</v>
      </c>
      <c r="J42" s="115">
        <v>69</v>
      </c>
      <c r="K42" s="116">
        <v>6.6473988439306355</v>
      </c>
    </row>
    <row r="43" spans="1:11" ht="14.1" customHeight="1" x14ac:dyDescent="0.2">
      <c r="A43" s="306" t="s">
        <v>263</v>
      </c>
      <c r="B43" s="307" t="s">
        <v>264</v>
      </c>
      <c r="C43" s="308"/>
      <c r="D43" s="113">
        <v>6.7121810995328781</v>
      </c>
      <c r="E43" s="115">
        <v>934</v>
      </c>
      <c r="F43" s="114">
        <v>742</v>
      </c>
      <c r="G43" s="114">
        <v>721</v>
      </c>
      <c r="H43" s="114">
        <v>675</v>
      </c>
      <c r="I43" s="140">
        <v>897</v>
      </c>
      <c r="J43" s="115">
        <v>37</v>
      </c>
      <c r="K43" s="116">
        <v>4.1248606465997772</v>
      </c>
    </row>
    <row r="44" spans="1:11" ht="14.1" customHeight="1" x14ac:dyDescent="0.2">
      <c r="A44" s="306">
        <v>53</v>
      </c>
      <c r="B44" s="307" t="s">
        <v>265</v>
      </c>
      <c r="C44" s="308"/>
      <c r="D44" s="113">
        <v>0.77614085519223863</v>
      </c>
      <c r="E44" s="115">
        <v>108</v>
      </c>
      <c r="F44" s="114">
        <v>99</v>
      </c>
      <c r="G44" s="114">
        <v>106</v>
      </c>
      <c r="H44" s="114">
        <v>122</v>
      </c>
      <c r="I44" s="140">
        <v>233</v>
      </c>
      <c r="J44" s="115">
        <v>-125</v>
      </c>
      <c r="K44" s="116">
        <v>-53.648068669527895</v>
      </c>
    </row>
    <row r="45" spans="1:11" ht="14.1" customHeight="1" x14ac:dyDescent="0.2">
      <c r="A45" s="306" t="s">
        <v>266</v>
      </c>
      <c r="B45" s="307" t="s">
        <v>267</v>
      </c>
      <c r="C45" s="308"/>
      <c r="D45" s="113">
        <v>0.75458138699245414</v>
      </c>
      <c r="E45" s="115">
        <v>105</v>
      </c>
      <c r="F45" s="114">
        <v>94</v>
      </c>
      <c r="G45" s="114">
        <v>103</v>
      </c>
      <c r="H45" s="114">
        <v>121</v>
      </c>
      <c r="I45" s="140">
        <v>226</v>
      </c>
      <c r="J45" s="115">
        <v>-121</v>
      </c>
      <c r="K45" s="116">
        <v>-53.539823008849559</v>
      </c>
    </row>
    <row r="46" spans="1:11" ht="14.1" customHeight="1" x14ac:dyDescent="0.2">
      <c r="A46" s="306">
        <v>54</v>
      </c>
      <c r="B46" s="307" t="s">
        <v>268</v>
      </c>
      <c r="C46" s="308"/>
      <c r="D46" s="113">
        <v>3.1979877829680201</v>
      </c>
      <c r="E46" s="115">
        <v>445</v>
      </c>
      <c r="F46" s="114">
        <v>413</v>
      </c>
      <c r="G46" s="114">
        <v>385</v>
      </c>
      <c r="H46" s="114">
        <v>394</v>
      </c>
      <c r="I46" s="140">
        <v>485</v>
      </c>
      <c r="J46" s="115">
        <v>-40</v>
      </c>
      <c r="K46" s="116">
        <v>-8.2474226804123703</v>
      </c>
    </row>
    <row r="47" spans="1:11" ht="14.1" customHeight="1" x14ac:dyDescent="0.2">
      <c r="A47" s="306">
        <v>61</v>
      </c>
      <c r="B47" s="307" t="s">
        <v>269</v>
      </c>
      <c r="C47" s="308"/>
      <c r="D47" s="113">
        <v>1.4157384117858427</v>
      </c>
      <c r="E47" s="115">
        <v>197</v>
      </c>
      <c r="F47" s="114">
        <v>157</v>
      </c>
      <c r="G47" s="114">
        <v>173</v>
      </c>
      <c r="H47" s="114">
        <v>198</v>
      </c>
      <c r="I47" s="140">
        <v>274</v>
      </c>
      <c r="J47" s="115">
        <v>-77</v>
      </c>
      <c r="K47" s="116">
        <v>-28.102189781021899</v>
      </c>
    </row>
    <row r="48" spans="1:11" ht="14.1" customHeight="1" x14ac:dyDescent="0.2">
      <c r="A48" s="306">
        <v>62</v>
      </c>
      <c r="B48" s="307" t="s">
        <v>270</v>
      </c>
      <c r="C48" s="308"/>
      <c r="D48" s="113">
        <v>7.9626302551203736</v>
      </c>
      <c r="E48" s="115">
        <v>1108</v>
      </c>
      <c r="F48" s="114">
        <v>1071</v>
      </c>
      <c r="G48" s="114">
        <v>1096</v>
      </c>
      <c r="H48" s="114">
        <v>1089</v>
      </c>
      <c r="I48" s="140">
        <v>1051</v>
      </c>
      <c r="J48" s="115">
        <v>57</v>
      </c>
      <c r="K48" s="116">
        <v>5.4234062797335874</v>
      </c>
    </row>
    <row r="49" spans="1:11" ht="14.1" customHeight="1" x14ac:dyDescent="0.2">
      <c r="A49" s="306">
        <v>63</v>
      </c>
      <c r="B49" s="307" t="s">
        <v>271</v>
      </c>
      <c r="C49" s="308"/>
      <c r="D49" s="113">
        <v>4.6999640675530001</v>
      </c>
      <c r="E49" s="115">
        <v>654</v>
      </c>
      <c r="F49" s="114">
        <v>611</v>
      </c>
      <c r="G49" s="114">
        <v>584</v>
      </c>
      <c r="H49" s="114">
        <v>470</v>
      </c>
      <c r="I49" s="140">
        <v>604</v>
      </c>
      <c r="J49" s="115">
        <v>50</v>
      </c>
      <c r="K49" s="116">
        <v>8.2781456953642376</v>
      </c>
    </row>
    <row r="50" spans="1:11" ht="14.1" customHeight="1" x14ac:dyDescent="0.2">
      <c r="A50" s="306" t="s">
        <v>272</v>
      </c>
      <c r="B50" s="307" t="s">
        <v>273</v>
      </c>
      <c r="C50" s="308"/>
      <c r="D50" s="113">
        <v>0.68271649299317283</v>
      </c>
      <c r="E50" s="115">
        <v>95</v>
      </c>
      <c r="F50" s="114">
        <v>77</v>
      </c>
      <c r="G50" s="114">
        <v>95</v>
      </c>
      <c r="H50" s="114">
        <v>77</v>
      </c>
      <c r="I50" s="140">
        <v>157</v>
      </c>
      <c r="J50" s="115">
        <v>-62</v>
      </c>
      <c r="K50" s="116">
        <v>-39.490445859872608</v>
      </c>
    </row>
    <row r="51" spans="1:11" ht="14.1" customHeight="1" x14ac:dyDescent="0.2">
      <c r="A51" s="306" t="s">
        <v>274</v>
      </c>
      <c r="B51" s="307" t="s">
        <v>275</v>
      </c>
      <c r="C51" s="308"/>
      <c r="D51" s="113">
        <v>3.672296083363277</v>
      </c>
      <c r="E51" s="115">
        <v>511</v>
      </c>
      <c r="F51" s="114">
        <v>422</v>
      </c>
      <c r="G51" s="114">
        <v>430</v>
      </c>
      <c r="H51" s="114">
        <v>360</v>
      </c>
      <c r="I51" s="140">
        <v>411</v>
      </c>
      <c r="J51" s="115">
        <v>100</v>
      </c>
      <c r="K51" s="116">
        <v>24.330900243309003</v>
      </c>
    </row>
    <row r="52" spans="1:11" ht="14.1" customHeight="1" x14ac:dyDescent="0.2">
      <c r="A52" s="306">
        <v>71</v>
      </c>
      <c r="B52" s="307" t="s">
        <v>276</v>
      </c>
      <c r="C52" s="308"/>
      <c r="D52" s="113">
        <v>7.3445921667265539</v>
      </c>
      <c r="E52" s="115">
        <v>1022</v>
      </c>
      <c r="F52" s="114">
        <v>740</v>
      </c>
      <c r="G52" s="114">
        <v>775</v>
      </c>
      <c r="H52" s="114">
        <v>893</v>
      </c>
      <c r="I52" s="140">
        <v>1044</v>
      </c>
      <c r="J52" s="115">
        <v>-22</v>
      </c>
      <c r="K52" s="116">
        <v>-2.1072796934865901</v>
      </c>
    </row>
    <row r="53" spans="1:11" ht="14.1" customHeight="1" x14ac:dyDescent="0.2">
      <c r="A53" s="306" t="s">
        <v>277</v>
      </c>
      <c r="B53" s="307" t="s">
        <v>278</v>
      </c>
      <c r="C53" s="308"/>
      <c r="D53" s="113">
        <v>2.4865253323751348</v>
      </c>
      <c r="E53" s="115">
        <v>346</v>
      </c>
      <c r="F53" s="114">
        <v>236</v>
      </c>
      <c r="G53" s="114">
        <v>249</v>
      </c>
      <c r="H53" s="114">
        <v>294</v>
      </c>
      <c r="I53" s="140">
        <v>351</v>
      </c>
      <c r="J53" s="115">
        <v>-5</v>
      </c>
      <c r="K53" s="116">
        <v>-1.4245014245014245</v>
      </c>
    </row>
    <row r="54" spans="1:11" ht="14.1" customHeight="1" x14ac:dyDescent="0.2">
      <c r="A54" s="306" t="s">
        <v>279</v>
      </c>
      <c r="B54" s="307" t="s">
        <v>280</v>
      </c>
      <c r="C54" s="308"/>
      <c r="D54" s="113">
        <v>4.1106719367588935</v>
      </c>
      <c r="E54" s="115">
        <v>572</v>
      </c>
      <c r="F54" s="114">
        <v>435</v>
      </c>
      <c r="G54" s="114">
        <v>449</v>
      </c>
      <c r="H54" s="114">
        <v>514</v>
      </c>
      <c r="I54" s="140">
        <v>588</v>
      </c>
      <c r="J54" s="115">
        <v>-16</v>
      </c>
      <c r="K54" s="116">
        <v>-2.7210884353741496</v>
      </c>
    </row>
    <row r="55" spans="1:11" ht="14.1" customHeight="1" x14ac:dyDescent="0.2">
      <c r="A55" s="306">
        <v>72</v>
      </c>
      <c r="B55" s="307" t="s">
        <v>281</v>
      </c>
      <c r="C55" s="308"/>
      <c r="D55" s="113">
        <v>1.4301113905856988</v>
      </c>
      <c r="E55" s="115">
        <v>199</v>
      </c>
      <c r="F55" s="114">
        <v>146</v>
      </c>
      <c r="G55" s="114">
        <v>168</v>
      </c>
      <c r="H55" s="114">
        <v>195</v>
      </c>
      <c r="I55" s="140">
        <v>237</v>
      </c>
      <c r="J55" s="115">
        <v>-38</v>
      </c>
      <c r="K55" s="116">
        <v>-16.033755274261605</v>
      </c>
    </row>
    <row r="56" spans="1:11" ht="14.1" customHeight="1" x14ac:dyDescent="0.2">
      <c r="A56" s="306" t="s">
        <v>282</v>
      </c>
      <c r="B56" s="307" t="s">
        <v>283</v>
      </c>
      <c r="C56" s="308"/>
      <c r="D56" s="113">
        <v>0.39525691699604742</v>
      </c>
      <c r="E56" s="115">
        <v>55</v>
      </c>
      <c r="F56" s="114">
        <v>35</v>
      </c>
      <c r="G56" s="114">
        <v>41</v>
      </c>
      <c r="H56" s="114">
        <v>65</v>
      </c>
      <c r="I56" s="140">
        <v>64</v>
      </c>
      <c r="J56" s="115">
        <v>-9</v>
      </c>
      <c r="K56" s="116">
        <v>-14.0625</v>
      </c>
    </row>
    <row r="57" spans="1:11" ht="14.1" customHeight="1" x14ac:dyDescent="0.2">
      <c r="A57" s="306" t="s">
        <v>284</v>
      </c>
      <c r="B57" s="307" t="s">
        <v>285</v>
      </c>
      <c r="C57" s="308"/>
      <c r="D57" s="113">
        <v>0.84800574919151994</v>
      </c>
      <c r="E57" s="115">
        <v>118</v>
      </c>
      <c r="F57" s="114">
        <v>77</v>
      </c>
      <c r="G57" s="114">
        <v>92</v>
      </c>
      <c r="H57" s="114">
        <v>94</v>
      </c>
      <c r="I57" s="140">
        <v>135</v>
      </c>
      <c r="J57" s="115">
        <v>-17</v>
      </c>
      <c r="K57" s="116">
        <v>-12.592592592592593</v>
      </c>
    </row>
    <row r="58" spans="1:11" ht="14.1" customHeight="1" x14ac:dyDescent="0.2">
      <c r="A58" s="306">
        <v>73</v>
      </c>
      <c r="B58" s="307" t="s">
        <v>286</v>
      </c>
      <c r="C58" s="308"/>
      <c r="D58" s="113">
        <v>1.5594681997844053</v>
      </c>
      <c r="E58" s="115">
        <v>217</v>
      </c>
      <c r="F58" s="114">
        <v>123</v>
      </c>
      <c r="G58" s="114">
        <v>209</v>
      </c>
      <c r="H58" s="114">
        <v>140</v>
      </c>
      <c r="I58" s="140">
        <v>207</v>
      </c>
      <c r="J58" s="115">
        <v>10</v>
      </c>
      <c r="K58" s="116">
        <v>4.8309178743961354</v>
      </c>
    </row>
    <row r="59" spans="1:11" ht="14.1" customHeight="1" x14ac:dyDescent="0.2">
      <c r="A59" s="306" t="s">
        <v>287</v>
      </c>
      <c r="B59" s="307" t="s">
        <v>288</v>
      </c>
      <c r="C59" s="308"/>
      <c r="D59" s="113">
        <v>1.1498383039885016</v>
      </c>
      <c r="E59" s="115">
        <v>160</v>
      </c>
      <c r="F59" s="114">
        <v>99</v>
      </c>
      <c r="G59" s="114">
        <v>155</v>
      </c>
      <c r="H59" s="114">
        <v>117</v>
      </c>
      <c r="I59" s="140">
        <v>145</v>
      </c>
      <c r="J59" s="115">
        <v>15</v>
      </c>
      <c r="K59" s="116">
        <v>10.344827586206897</v>
      </c>
    </row>
    <row r="60" spans="1:11" ht="14.1" customHeight="1" x14ac:dyDescent="0.2">
      <c r="A60" s="306">
        <v>81</v>
      </c>
      <c r="B60" s="307" t="s">
        <v>289</v>
      </c>
      <c r="C60" s="308"/>
      <c r="D60" s="113">
        <v>7.3805246137261946</v>
      </c>
      <c r="E60" s="115">
        <v>1027</v>
      </c>
      <c r="F60" s="114">
        <v>929</v>
      </c>
      <c r="G60" s="114">
        <v>855</v>
      </c>
      <c r="H60" s="114">
        <v>869</v>
      </c>
      <c r="I60" s="140">
        <v>925</v>
      </c>
      <c r="J60" s="115">
        <v>102</v>
      </c>
      <c r="K60" s="116">
        <v>11.027027027027026</v>
      </c>
    </row>
    <row r="61" spans="1:11" ht="14.1" customHeight="1" x14ac:dyDescent="0.2">
      <c r="A61" s="306" t="s">
        <v>290</v>
      </c>
      <c r="B61" s="307" t="s">
        <v>291</v>
      </c>
      <c r="C61" s="308"/>
      <c r="D61" s="113">
        <v>1.2863816025871362</v>
      </c>
      <c r="E61" s="115">
        <v>179</v>
      </c>
      <c r="F61" s="114">
        <v>158</v>
      </c>
      <c r="G61" s="114">
        <v>170</v>
      </c>
      <c r="H61" s="114">
        <v>195</v>
      </c>
      <c r="I61" s="140">
        <v>196</v>
      </c>
      <c r="J61" s="115">
        <v>-17</v>
      </c>
      <c r="K61" s="116">
        <v>-8.6734693877551017</v>
      </c>
    </row>
    <row r="62" spans="1:11" ht="14.1" customHeight="1" x14ac:dyDescent="0.2">
      <c r="A62" s="306" t="s">
        <v>292</v>
      </c>
      <c r="B62" s="307" t="s">
        <v>293</v>
      </c>
      <c r="C62" s="308"/>
      <c r="D62" s="113">
        <v>2.666187567373338</v>
      </c>
      <c r="E62" s="115">
        <v>371</v>
      </c>
      <c r="F62" s="114">
        <v>412</v>
      </c>
      <c r="G62" s="114">
        <v>306</v>
      </c>
      <c r="H62" s="114">
        <v>339</v>
      </c>
      <c r="I62" s="140">
        <v>328</v>
      </c>
      <c r="J62" s="115">
        <v>43</v>
      </c>
      <c r="K62" s="116">
        <v>13.109756097560975</v>
      </c>
    </row>
    <row r="63" spans="1:11" ht="14.1" customHeight="1" x14ac:dyDescent="0.2">
      <c r="A63" s="306"/>
      <c r="B63" s="307" t="s">
        <v>294</v>
      </c>
      <c r="C63" s="308"/>
      <c r="D63" s="113">
        <v>2.3931009701760688</v>
      </c>
      <c r="E63" s="115">
        <v>333</v>
      </c>
      <c r="F63" s="114">
        <v>375</v>
      </c>
      <c r="G63" s="114">
        <v>278</v>
      </c>
      <c r="H63" s="114">
        <v>306</v>
      </c>
      <c r="I63" s="140">
        <v>294</v>
      </c>
      <c r="J63" s="115">
        <v>39</v>
      </c>
      <c r="K63" s="116">
        <v>13.26530612244898</v>
      </c>
    </row>
    <row r="64" spans="1:11" ht="14.1" customHeight="1" x14ac:dyDescent="0.2">
      <c r="A64" s="306" t="s">
        <v>295</v>
      </c>
      <c r="B64" s="307" t="s">
        <v>296</v>
      </c>
      <c r="C64" s="308"/>
      <c r="D64" s="113">
        <v>1.961911606180381</v>
      </c>
      <c r="E64" s="115">
        <v>273</v>
      </c>
      <c r="F64" s="114">
        <v>223</v>
      </c>
      <c r="G64" s="114">
        <v>238</v>
      </c>
      <c r="H64" s="114">
        <v>183</v>
      </c>
      <c r="I64" s="140">
        <v>226</v>
      </c>
      <c r="J64" s="115">
        <v>47</v>
      </c>
      <c r="K64" s="116">
        <v>20.79646017699115</v>
      </c>
    </row>
    <row r="65" spans="1:11" ht="14.1" customHeight="1" x14ac:dyDescent="0.2">
      <c r="A65" s="306" t="s">
        <v>297</v>
      </c>
      <c r="B65" s="307" t="s">
        <v>298</v>
      </c>
      <c r="C65" s="308"/>
      <c r="D65" s="113">
        <v>0.62522457779374774</v>
      </c>
      <c r="E65" s="115">
        <v>87</v>
      </c>
      <c r="F65" s="114">
        <v>64</v>
      </c>
      <c r="G65" s="114">
        <v>74</v>
      </c>
      <c r="H65" s="114">
        <v>67</v>
      </c>
      <c r="I65" s="140">
        <v>75</v>
      </c>
      <c r="J65" s="115">
        <v>12</v>
      </c>
      <c r="K65" s="116">
        <v>16</v>
      </c>
    </row>
    <row r="66" spans="1:11" ht="14.1" customHeight="1" x14ac:dyDescent="0.2">
      <c r="A66" s="306">
        <v>82</v>
      </c>
      <c r="B66" s="307" t="s">
        <v>299</v>
      </c>
      <c r="C66" s="308"/>
      <c r="D66" s="113">
        <v>5.7923104563420766</v>
      </c>
      <c r="E66" s="115">
        <v>806</v>
      </c>
      <c r="F66" s="114">
        <v>780</v>
      </c>
      <c r="G66" s="114">
        <v>452</v>
      </c>
      <c r="H66" s="114">
        <v>436</v>
      </c>
      <c r="I66" s="140">
        <v>515</v>
      </c>
      <c r="J66" s="115">
        <v>291</v>
      </c>
      <c r="K66" s="116">
        <v>56.504854368932037</v>
      </c>
    </row>
    <row r="67" spans="1:11" ht="14.1" customHeight="1" x14ac:dyDescent="0.2">
      <c r="A67" s="306" t="s">
        <v>300</v>
      </c>
      <c r="B67" s="307" t="s">
        <v>301</v>
      </c>
      <c r="C67" s="308"/>
      <c r="D67" s="113">
        <v>4.6424721523535757</v>
      </c>
      <c r="E67" s="115">
        <v>646</v>
      </c>
      <c r="F67" s="114">
        <v>660</v>
      </c>
      <c r="G67" s="114">
        <v>306</v>
      </c>
      <c r="H67" s="114">
        <v>317</v>
      </c>
      <c r="I67" s="140">
        <v>356</v>
      </c>
      <c r="J67" s="115">
        <v>290</v>
      </c>
      <c r="K67" s="116">
        <v>81.460674157303373</v>
      </c>
    </row>
    <row r="68" spans="1:11" ht="14.1" customHeight="1" x14ac:dyDescent="0.2">
      <c r="A68" s="306" t="s">
        <v>302</v>
      </c>
      <c r="B68" s="307" t="s">
        <v>303</v>
      </c>
      <c r="C68" s="308"/>
      <c r="D68" s="113">
        <v>0.61803808839381957</v>
      </c>
      <c r="E68" s="115">
        <v>86</v>
      </c>
      <c r="F68" s="114">
        <v>75</v>
      </c>
      <c r="G68" s="114">
        <v>88</v>
      </c>
      <c r="H68" s="114">
        <v>82</v>
      </c>
      <c r="I68" s="140">
        <v>108</v>
      </c>
      <c r="J68" s="115">
        <v>-22</v>
      </c>
      <c r="K68" s="116">
        <v>-20.37037037037037</v>
      </c>
    </row>
    <row r="69" spans="1:11" ht="14.1" customHeight="1" x14ac:dyDescent="0.2">
      <c r="A69" s="306">
        <v>83</v>
      </c>
      <c r="B69" s="307" t="s">
        <v>304</v>
      </c>
      <c r="C69" s="308"/>
      <c r="D69" s="113">
        <v>5.0736615163492633</v>
      </c>
      <c r="E69" s="115">
        <v>706</v>
      </c>
      <c r="F69" s="114">
        <v>479</v>
      </c>
      <c r="G69" s="114">
        <v>630</v>
      </c>
      <c r="H69" s="114">
        <v>559</v>
      </c>
      <c r="I69" s="140">
        <v>573</v>
      </c>
      <c r="J69" s="115">
        <v>133</v>
      </c>
      <c r="K69" s="116">
        <v>23.211169284467715</v>
      </c>
    </row>
    <row r="70" spans="1:11" ht="14.1" customHeight="1" x14ac:dyDescent="0.2">
      <c r="A70" s="306" t="s">
        <v>305</v>
      </c>
      <c r="B70" s="307" t="s">
        <v>306</v>
      </c>
      <c r="C70" s="308"/>
      <c r="D70" s="113">
        <v>4.4843693855551567</v>
      </c>
      <c r="E70" s="115">
        <v>624</v>
      </c>
      <c r="F70" s="114">
        <v>397</v>
      </c>
      <c r="G70" s="114">
        <v>570</v>
      </c>
      <c r="H70" s="114">
        <v>480</v>
      </c>
      <c r="I70" s="140">
        <v>491</v>
      </c>
      <c r="J70" s="115">
        <v>133</v>
      </c>
      <c r="K70" s="116">
        <v>27.087576374745417</v>
      </c>
    </row>
    <row r="71" spans="1:11" ht="14.1" customHeight="1" x14ac:dyDescent="0.2">
      <c r="A71" s="306"/>
      <c r="B71" s="307" t="s">
        <v>307</v>
      </c>
      <c r="C71" s="308"/>
      <c r="D71" s="113">
        <v>2.3643550125763566</v>
      </c>
      <c r="E71" s="115">
        <v>329</v>
      </c>
      <c r="F71" s="114">
        <v>187</v>
      </c>
      <c r="G71" s="114">
        <v>373</v>
      </c>
      <c r="H71" s="114">
        <v>288</v>
      </c>
      <c r="I71" s="140">
        <v>309</v>
      </c>
      <c r="J71" s="115">
        <v>20</v>
      </c>
      <c r="K71" s="116">
        <v>6.4724919093851137</v>
      </c>
    </row>
    <row r="72" spans="1:11" ht="14.1" customHeight="1" x14ac:dyDescent="0.2">
      <c r="A72" s="306">
        <v>84</v>
      </c>
      <c r="B72" s="307" t="s">
        <v>308</v>
      </c>
      <c r="C72" s="308"/>
      <c r="D72" s="113">
        <v>2.0912684153790875</v>
      </c>
      <c r="E72" s="115">
        <v>291</v>
      </c>
      <c r="F72" s="114">
        <v>203</v>
      </c>
      <c r="G72" s="114">
        <v>327</v>
      </c>
      <c r="H72" s="114">
        <v>265</v>
      </c>
      <c r="I72" s="140">
        <v>279</v>
      </c>
      <c r="J72" s="115">
        <v>12</v>
      </c>
      <c r="K72" s="116">
        <v>4.301075268817204</v>
      </c>
    </row>
    <row r="73" spans="1:11" ht="14.1" customHeight="1" x14ac:dyDescent="0.2">
      <c r="A73" s="306" t="s">
        <v>309</v>
      </c>
      <c r="B73" s="307" t="s">
        <v>310</v>
      </c>
      <c r="C73" s="308"/>
      <c r="D73" s="113">
        <v>1.3223140495867769</v>
      </c>
      <c r="E73" s="115">
        <v>184</v>
      </c>
      <c r="F73" s="114">
        <v>119</v>
      </c>
      <c r="G73" s="114">
        <v>214</v>
      </c>
      <c r="H73" s="114">
        <v>181</v>
      </c>
      <c r="I73" s="140">
        <v>160</v>
      </c>
      <c r="J73" s="115">
        <v>24</v>
      </c>
      <c r="K73" s="116">
        <v>15</v>
      </c>
    </row>
    <row r="74" spans="1:11" ht="14.1" customHeight="1" x14ac:dyDescent="0.2">
      <c r="A74" s="306" t="s">
        <v>311</v>
      </c>
      <c r="B74" s="307" t="s">
        <v>312</v>
      </c>
      <c r="C74" s="308"/>
      <c r="D74" s="113">
        <v>0.17966223499820339</v>
      </c>
      <c r="E74" s="115">
        <v>25</v>
      </c>
      <c r="F74" s="114">
        <v>16</v>
      </c>
      <c r="G74" s="114">
        <v>43</v>
      </c>
      <c r="H74" s="114">
        <v>28</v>
      </c>
      <c r="I74" s="140">
        <v>18</v>
      </c>
      <c r="J74" s="115">
        <v>7</v>
      </c>
      <c r="K74" s="116">
        <v>38.888888888888886</v>
      </c>
    </row>
    <row r="75" spans="1:11" ht="14.1" customHeight="1" x14ac:dyDescent="0.2">
      <c r="A75" s="306" t="s">
        <v>313</v>
      </c>
      <c r="B75" s="307" t="s">
        <v>314</v>
      </c>
      <c r="C75" s="308"/>
      <c r="D75" s="113">
        <v>0.17966223499820339</v>
      </c>
      <c r="E75" s="115">
        <v>25</v>
      </c>
      <c r="F75" s="114">
        <v>19</v>
      </c>
      <c r="G75" s="114">
        <v>24</v>
      </c>
      <c r="H75" s="114">
        <v>15</v>
      </c>
      <c r="I75" s="140">
        <v>33</v>
      </c>
      <c r="J75" s="115">
        <v>-8</v>
      </c>
      <c r="K75" s="116">
        <v>-24.242424242424242</v>
      </c>
    </row>
    <row r="76" spans="1:11" ht="14.1" customHeight="1" x14ac:dyDescent="0.2">
      <c r="A76" s="306">
        <v>91</v>
      </c>
      <c r="B76" s="307" t="s">
        <v>315</v>
      </c>
      <c r="C76" s="308"/>
      <c r="D76" s="113">
        <v>0.20840819259791593</v>
      </c>
      <c r="E76" s="115">
        <v>29</v>
      </c>
      <c r="F76" s="114">
        <v>14</v>
      </c>
      <c r="G76" s="114">
        <v>12</v>
      </c>
      <c r="H76" s="114" t="s">
        <v>514</v>
      </c>
      <c r="I76" s="140">
        <v>10</v>
      </c>
      <c r="J76" s="115">
        <v>19</v>
      </c>
      <c r="K76" s="116">
        <v>190</v>
      </c>
    </row>
    <row r="77" spans="1:11" ht="14.1" customHeight="1" x14ac:dyDescent="0.2">
      <c r="A77" s="306">
        <v>92</v>
      </c>
      <c r="B77" s="307" t="s">
        <v>316</v>
      </c>
      <c r="C77" s="308"/>
      <c r="D77" s="113">
        <v>0.44556234279554435</v>
      </c>
      <c r="E77" s="115">
        <v>62</v>
      </c>
      <c r="F77" s="114">
        <v>38</v>
      </c>
      <c r="G77" s="114">
        <v>58</v>
      </c>
      <c r="H77" s="114">
        <v>58</v>
      </c>
      <c r="I77" s="140">
        <v>41</v>
      </c>
      <c r="J77" s="115">
        <v>21</v>
      </c>
      <c r="K77" s="116">
        <v>51.219512195121951</v>
      </c>
    </row>
    <row r="78" spans="1:11" ht="14.1" customHeight="1" x14ac:dyDescent="0.2">
      <c r="A78" s="306">
        <v>93</v>
      </c>
      <c r="B78" s="307" t="s">
        <v>317</v>
      </c>
      <c r="C78" s="308"/>
      <c r="D78" s="113">
        <v>0.12935680919870643</v>
      </c>
      <c r="E78" s="115">
        <v>18</v>
      </c>
      <c r="F78" s="114" t="s">
        <v>514</v>
      </c>
      <c r="G78" s="114">
        <v>8</v>
      </c>
      <c r="H78" s="114">
        <v>12</v>
      </c>
      <c r="I78" s="140">
        <v>8</v>
      </c>
      <c r="J78" s="115">
        <v>10</v>
      </c>
      <c r="K78" s="116">
        <v>125</v>
      </c>
    </row>
    <row r="79" spans="1:11" ht="14.1" customHeight="1" x14ac:dyDescent="0.2">
      <c r="A79" s="306">
        <v>94</v>
      </c>
      <c r="B79" s="307" t="s">
        <v>318</v>
      </c>
      <c r="C79" s="308"/>
      <c r="D79" s="113">
        <v>0.32339202299676606</v>
      </c>
      <c r="E79" s="115">
        <v>45</v>
      </c>
      <c r="F79" s="114">
        <v>27</v>
      </c>
      <c r="G79" s="114">
        <v>25</v>
      </c>
      <c r="H79" s="114">
        <v>20</v>
      </c>
      <c r="I79" s="140">
        <v>23</v>
      </c>
      <c r="J79" s="115">
        <v>22</v>
      </c>
      <c r="K79" s="116">
        <v>95.652173913043484</v>
      </c>
    </row>
    <row r="80" spans="1:11" ht="14.1" customHeight="1" x14ac:dyDescent="0.2">
      <c r="A80" s="306" t="s">
        <v>319</v>
      </c>
      <c r="B80" s="307" t="s">
        <v>320</v>
      </c>
      <c r="C80" s="308"/>
      <c r="D80" s="113" t="s">
        <v>514</v>
      </c>
      <c r="E80" s="115" t="s">
        <v>514</v>
      </c>
      <c r="F80" s="114" t="s">
        <v>514</v>
      </c>
      <c r="G80" s="114">
        <v>0</v>
      </c>
      <c r="H80" s="114" t="s">
        <v>514</v>
      </c>
      <c r="I80" s="140">
        <v>0</v>
      </c>
      <c r="J80" s="115" t="s">
        <v>514</v>
      </c>
      <c r="K80" s="116" t="s">
        <v>514</v>
      </c>
    </row>
    <row r="81" spans="1:11" ht="14.1" customHeight="1" x14ac:dyDescent="0.2">
      <c r="A81" s="310" t="s">
        <v>321</v>
      </c>
      <c r="B81" s="311" t="s">
        <v>334</v>
      </c>
      <c r="C81" s="312"/>
      <c r="D81" s="125">
        <v>0.32339202299676606</v>
      </c>
      <c r="E81" s="143">
        <v>45</v>
      </c>
      <c r="F81" s="144">
        <v>58</v>
      </c>
      <c r="G81" s="144">
        <v>112</v>
      </c>
      <c r="H81" s="144">
        <v>63</v>
      </c>
      <c r="I81" s="145">
        <v>52</v>
      </c>
      <c r="J81" s="143">
        <v>-7</v>
      </c>
      <c r="K81" s="146">
        <v>-13.461538461538462</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143089</v>
      </c>
      <c r="C10" s="114">
        <v>73149</v>
      </c>
      <c r="D10" s="114">
        <v>69940</v>
      </c>
      <c r="E10" s="114">
        <v>111345</v>
      </c>
      <c r="F10" s="114">
        <v>28795</v>
      </c>
      <c r="G10" s="114">
        <v>15594</v>
      </c>
      <c r="H10" s="114">
        <v>43088</v>
      </c>
      <c r="I10" s="115">
        <v>26793</v>
      </c>
      <c r="J10" s="114">
        <v>21624</v>
      </c>
      <c r="K10" s="114">
        <v>5169</v>
      </c>
      <c r="L10" s="423">
        <v>11228</v>
      </c>
      <c r="M10" s="424">
        <v>12345</v>
      </c>
    </row>
    <row r="11" spans="1:13" ht="11.1" customHeight="1" x14ac:dyDescent="0.2">
      <c r="A11" s="422" t="s">
        <v>388</v>
      </c>
      <c r="B11" s="115">
        <v>146709</v>
      </c>
      <c r="C11" s="114">
        <v>76102</v>
      </c>
      <c r="D11" s="114">
        <v>70607</v>
      </c>
      <c r="E11" s="114">
        <v>114537</v>
      </c>
      <c r="F11" s="114">
        <v>29217</v>
      </c>
      <c r="G11" s="114">
        <v>15418</v>
      </c>
      <c r="H11" s="114">
        <v>44637</v>
      </c>
      <c r="I11" s="115">
        <v>27219</v>
      </c>
      <c r="J11" s="114">
        <v>21812</v>
      </c>
      <c r="K11" s="114">
        <v>5407</v>
      </c>
      <c r="L11" s="423">
        <v>12302</v>
      </c>
      <c r="M11" s="424">
        <v>8698</v>
      </c>
    </row>
    <row r="12" spans="1:13" ht="11.1" customHeight="1" x14ac:dyDescent="0.2">
      <c r="A12" s="422" t="s">
        <v>389</v>
      </c>
      <c r="B12" s="115">
        <v>149580</v>
      </c>
      <c r="C12" s="114">
        <v>77870</v>
      </c>
      <c r="D12" s="114">
        <v>71710</v>
      </c>
      <c r="E12" s="114">
        <v>116863</v>
      </c>
      <c r="F12" s="114">
        <v>29747</v>
      </c>
      <c r="G12" s="114">
        <v>16738</v>
      </c>
      <c r="H12" s="114">
        <v>45564</v>
      </c>
      <c r="I12" s="115">
        <v>26797</v>
      </c>
      <c r="J12" s="114">
        <v>21182</v>
      </c>
      <c r="K12" s="114">
        <v>5615</v>
      </c>
      <c r="L12" s="423">
        <v>14694</v>
      </c>
      <c r="M12" s="424">
        <v>11781</v>
      </c>
    </row>
    <row r="13" spans="1:13" s="110" customFormat="1" ht="11.1" customHeight="1" x14ac:dyDescent="0.2">
      <c r="A13" s="422" t="s">
        <v>390</v>
      </c>
      <c r="B13" s="115">
        <v>146749</v>
      </c>
      <c r="C13" s="114">
        <v>75408</v>
      </c>
      <c r="D13" s="114">
        <v>71341</v>
      </c>
      <c r="E13" s="114">
        <v>113928</v>
      </c>
      <c r="F13" s="114">
        <v>29881</v>
      </c>
      <c r="G13" s="114">
        <v>15938</v>
      </c>
      <c r="H13" s="114">
        <v>45499</v>
      </c>
      <c r="I13" s="115">
        <v>27081</v>
      </c>
      <c r="J13" s="114">
        <v>21462</v>
      </c>
      <c r="K13" s="114">
        <v>5619</v>
      </c>
      <c r="L13" s="423">
        <v>7919</v>
      </c>
      <c r="M13" s="424">
        <v>10972</v>
      </c>
    </row>
    <row r="14" spans="1:13" ht="15" customHeight="1" x14ac:dyDescent="0.2">
      <c r="A14" s="422" t="s">
        <v>391</v>
      </c>
      <c r="B14" s="115">
        <v>146646</v>
      </c>
      <c r="C14" s="114">
        <v>75452</v>
      </c>
      <c r="D14" s="114">
        <v>71194</v>
      </c>
      <c r="E14" s="114">
        <v>109652</v>
      </c>
      <c r="F14" s="114">
        <v>34450</v>
      </c>
      <c r="G14" s="114">
        <v>15185</v>
      </c>
      <c r="H14" s="114">
        <v>46293</v>
      </c>
      <c r="I14" s="115">
        <v>26700</v>
      </c>
      <c r="J14" s="114">
        <v>21362</v>
      </c>
      <c r="K14" s="114">
        <v>5338</v>
      </c>
      <c r="L14" s="423">
        <v>11907</v>
      </c>
      <c r="M14" s="424">
        <v>12240</v>
      </c>
    </row>
    <row r="15" spans="1:13" ht="11.1" customHeight="1" x14ac:dyDescent="0.2">
      <c r="A15" s="422" t="s">
        <v>388</v>
      </c>
      <c r="B15" s="115">
        <v>149290</v>
      </c>
      <c r="C15" s="114">
        <v>77550</v>
      </c>
      <c r="D15" s="114">
        <v>71740</v>
      </c>
      <c r="E15" s="114">
        <v>110942</v>
      </c>
      <c r="F15" s="114">
        <v>35971</v>
      </c>
      <c r="G15" s="114">
        <v>14830</v>
      </c>
      <c r="H15" s="114">
        <v>47717</v>
      </c>
      <c r="I15" s="115">
        <v>27451</v>
      </c>
      <c r="J15" s="114">
        <v>21672</v>
      </c>
      <c r="K15" s="114">
        <v>5779</v>
      </c>
      <c r="L15" s="423">
        <v>12579</v>
      </c>
      <c r="M15" s="424">
        <v>9954</v>
      </c>
    </row>
    <row r="16" spans="1:13" ht="11.1" customHeight="1" x14ac:dyDescent="0.2">
      <c r="A16" s="422" t="s">
        <v>389</v>
      </c>
      <c r="B16" s="115">
        <v>152673</v>
      </c>
      <c r="C16" s="114">
        <v>79877</v>
      </c>
      <c r="D16" s="114">
        <v>72796</v>
      </c>
      <c r="E16" s="114">
        <v>114843</v>
      </c>
      <c r="F16" s="114">
        <v>37005</v>
      </c>
      <c r="G16" s="114">
        <v>16093</v>
      </c>
      <c r="H16" s="114">
        <v>48898</v>
      </c>
      <c r="I16" s="115">
        <v>27374</v>
      </c>
      <c r="J16" s="114">
        <v>21289</v>
      </c>
      <c r="K16" s="114">
        <v>6085</v>
      </c>
      <c r="L16" s="423">
        <v>14393</v>
      </c>
      <c r="M16" s="424">
        <v>11434</v>
      </c>
    </row>
    <row r="17" spans="1:13" s="110" customFormat="1" ht="11.1" customHeight="1" x14ac:dyDescent="0.2">
      <c r="A17" s="422" t="s">
        <v>390</v>
      </c>
      <c r="B17" s="115">
        <v>151316</v>
      </c>
      <c r="C17" s="114">
        <v>78426</v>
      </c>
      <c r="D17" s="114">
        <v>72890</v>
      </c>
      <c r="E17" s="114">
        <v>114067</v>
      </c>
      <c r="F17" s="114">
        <v>36978</v>
      </c>
      <c r="G17" s="114">
        <v>15442</v>
      </c>
      <c r="H17" s="114">
        <v>49234</v>
      </c>
      <c r="I17" s="115">
        <v>27695</v>
      </c>
      <c r="J17" s="114">
        <v>21517</v>
      </c>
      <c r="K17" s="114">
        <v>6178</v>
      </c>
      <c r="L17" s="423">
        <v>8831</v>
      </c>
      <c r="M17" s="424">
        <v>11007</v>
      </c>
    </row>
    <row r="18" spans="1:13" ht="15" customHeight="1" x14ac:dyDescent="0.2">
      <c r="A18" s="422" t="s">
        <v>392</v>
      </c>
      <c r="B18" s="115">
        <v>151051</v>
      </c>
      <c r="C18" s="114">
        <v>78131</v>
      </c>
      <c r="D18" s="114">
        <v>72920</v>
      </c>
      <c r="E18" s="114">
        <v>112595</v>
      </c>
      <c r="F18" s="114">
        <v>38145</v>
      </c>
      <c r="G18" s="114">
        <v>14703</v>
      </c>
      <c r="H18" s="114">
        <v>49816</v>
      </c>
      <c r="I18" s="115">
        <v>27241</v>
      </c>
      <c r="J18" s="114">
        <v>21312</v>
      </c>
      <c r="K18" s="114">
        <v>5929</v>
      </c>
      <c r="L18" s="423">
        <v>12436</v>
      </c>
      <c r="M18" s="424">
        <v>13010</v>
      </c>
    </row>
    <row r="19" spans="1:13" ht="11.1" customHeight="1" x14ac:dyDescent="0.2">
      <c r="A19" s="422" t="s">
        <v>388</v>
      </c>
      <c r="B19" s="115">
        <v>153323</v>
      </c>
      <c r="C19" s="114">
        <v>79737</v>
      </c>
      <c r="D19" s="114">
        <v>73586</v>
      </c>
      <c r="E19" s="114">
        <v>113805</v>
      </c>
      <c r="F19" s="114">
        <v>39206</v>
      </c>
      <c r="G19" s="114">
        <v>14175</v>
      </c>
      <c r="H19" s="114">
        <v>51219</v>
      </c>
      <c r="I19" s="115">
        <v>27840</v>
      </c>
      <c r="J19" s="114">
        <v>21693</v>
      </c>
      <c r="K19" s="114">
        <v>6147</v>
      </c>
      <c r="L19" s="423">
        <v>11723</v>
      </c>
      <c r="M19" s="424">
        <v>9376</v>
      </c>
    </row>
    <row r="20" spans="1:13" ht="11.1" customHeight="1" x14ac:dyDescent="0.2">
      <c r="A20" s="422" t="s">
        <v>389</v>
      </c>
      <c r="B20" s="115">
        <v>155439</v>
      </c>
      <c r="C20" s="114">
        <v>81281</v>
      </c>
      <c r="D20" s="114">
        <v>74158</v>
      </c>
      <c r="E20" s="114">
        <v>115498</v>
      </c>
      <c r="F20" s="114">
        <v>39707</v>
      </c>
      <c r="G20" s="114">
        <v>15011</v>
      </c>
      <c r="H20" s="114">
        <v>52112</v>
      </c>
      <c r="I20" s="115">
        <v>27555</v>
      </c>
      <c r="J20" s="114">
        <v>21136</v>
      </c>
      <c r="K20" s="114">
        <v>6419</v>
      </c>
      <c r="L20" s="423">
        <v>12976</v>
      </c>
      <c r="M20" s="424">
        <v>11172</v>
      </c>
    </row>
    <row r="21" spans="1:13" s="110" customFormat="1" ht="11.1" customHeight="1" x14ac:dyDescent="0.2">
      <c r="A21" s="422" t="s">
        <v>390</v>
      </c>
      <c r="B21" s="115">
        <v>152439</v>
      </c>
      <c r="C21" s="114">
        <v>78737</v>
      </c>
      <c r="D21" s="114">
        <v>73702</v>
      </c>
      <c r="E21" s="114">
        <v>113149</v>
      </c>
      <c r="F21" s="114">
        <v>39170</v>
      </c>
      <c r="G21" s="114">
        <v>14221</v>
      </c>
      <c r="H21" s="114">
        <v>51791</v>
      </c>
      <c r="I21" s="115">
        <v>27640</v>
      </c>
      <c r="J21" s="114">
        <v>21274</v>
      </c>
      <c r="K21" s="114">
        <v>6366</v>
      </c>
      <c r="L21" s="423">
        <v>8513</v>
      </c>
      <c r="M21" s="424">
        <v>11536</v>
      </c>
    </row>
    <row r="22" spans="1:13" ht="15" customHeight="1" x14ac:dyDescent="0.2">
      <c r="A22" s="422" t="s">
        <v>393</v>
      </c>
      <c r="B22" s="115">
        <v>151831</v>
      </c>
      <c r="C22" s="114">
        <v>78218</v>
      </c>
      <c r="D22" s="114">
        <v>73613</v>
      </c>
      <c r="E22" s="114">
        <v>111908</v>
      </c>
      <c r="F22" s="114">
        <v>39238</v>
      </c>
      <c r="G22" s="114">
        <v>13380</v>
      </c>
      <c r="H22" s="114">
        <v>52311</v>
      </c>
      <c r="I22" s="115">
        <v>27633</v>
      </c>
      <c r="J22" s="114">
        <v>21282</v>
      </c>
      <c r="K22" s="114">
        <v>6351</v>
      </c>
      <c r="L22" s="423">
        <v>10532</v>
      </c>
      <c r="M22" s="424">
        <v>11531</v>
      </c>
    </row>
    <row r="23" spans="1:13" ht="11.1" customHeight="1" x14ac:dyDescent="0.2">
      <c r="A23" s="422" t="s">
        <v>388</v>
      </c>
      <c r="B23" s="115">
        <v>154253</v>
      </c>
      <c r="C23" s="114">
        <v>80108</v>
      </c>
      <c r="D23" s="114">
        <v>74145</v>
      </c>
      <c r="E23" s="114">
        <v>113425</v>
      </c>
      <c r="F23" s="114">
        <v>40025</v>
      </c>
      <c r="G23" s="114">
        <v>12766</v>
      </c>
      <c r="H23" s="114">
        <v>53915</v>
      </c>
      <c r="I23" s="115">
        <v>28398</v>
      </c>
      <c r="J23" s="114">
        <v>21814</v>
      </c>
      <c r="K23" s="114">
        <v>6584</v>
      </c>
      <c r="L23" s="423">
        <v>11619</v>
      </c>
      <c r="M23" s="424">
        <v>9435</v>
      </c>
    </row>
    <row r="24" spans="1:13" ht="11.1" customHeight="1" x14ac:dyDescent="0.2">
      <c r="A24" s="422" t="s">
        <v>389</v>
      </c>
      <c r="B24" s="115">
        <v>156758</v>
      </c>
      <c r="C24" s="114">
        <v>81835</v>
      </c>
      <c r="D24" s="114">
        <v>74923</v>
      </c>
      <c r="E24" s="114">
        <v>113315</v>
      </c>
      <c r="F24" s="114">
        <v>40612</v>
      </c>
      <c r="G24" s="114">
        <v>13595</v>
      </c>
      <c r="H24" s="114">
        <v>54743</v>
      </c>
      <c r="I24" s="115">
        <v>28741</v>
      </c>
      <c r="J24" s="114">
        <v>21828</v>
      </c>
      <c r="K24" s="114">
        <v>6913</v>
      </c>
      <c r="L24" s="423">
        <v>13116</v>
      </c>
      <c r="M24" s="424">
        <v>11126</v>
      </c>
    </row>
    <row r="25" spans="1:13" s="110" customFormat="1" ht="11.1" customHeight="1" x14ac:dyDescent="0.2">
      <c r="A25" s="422" t="s">
        <v>390</v>
      </c>
      <c r="B25" s="115">
        <v>155647</v>
      </c>
      <c r="C25" s="114">
        <v>80542</v>
      </c>
      <c r="D25" s="114">
        <v>75105</v>
      </c>
      <c r="E25" s="114">
        <v>112006</v>
      </c>
      <c r="F25" s="114">
        <v>40816</v>
      </c>
      <c r="G25" s="114">
        <v>13079</v>
      </c>
      <c r="H25" s="114">
        <v>54812</v>
      </c>
      <c r="I25" s="115">
        <v>28557</v>
      </c>
      <c r="J25" s="114">
        <v>21762</v>
      </c>
      <c r="K25" s="114">
        <v>6795</v>
      </c>
      <c r="L25" s="423">
        <v>9701</v>
      </c>
      <c r="M25" s="424">
        <v>11279</v>
      </c>
    </row>
    <row r="26" spans="1:13" ht="15" customHeight="1" x14ac:dyDescent="0.2">
      <c r="A26" s="422" t="s">
        <v>394</v>
      </c>
      <c r="B26" s="115">
        <v>155164</v>
      </c>
      <c r="C26" s="114">
        <v>80456</v>
      </c>
      <c r="D26" s="114">
        <v>74708</v>
      </c>
      <c r="E26" s="114">
        <v>111540</v>
      </c>
      <c r="F26" s="114">
        <v>40796</v>
      </c>
      <c r="G26" s="114">
        <v>12165</v>
      </c>
      <c r="H26" s="114">
        <v>55401</v>
      </c>
      <c r="I26" s="115">
        <v>28618</v>
      </c>
      <c r="J26" s="114">
        <v>21932</v>
      </c>
      <c r="K26" s="114">
        <v>6686</v>
      </c>
      <c r="L26" s="423">
        <v>12502</v>
      </c>
      <c r="M26" s="424">
        <v>13167</v>
      </c>
    </row>
    <row r="27" spans="1:13" ht="11.1" customHeight="1" x14ac:dyDescent="0.2">
      <c r="A27" s="422" t="s">
        <v>388</v>
      </c>
      <c r="B27" s="115">
        <v>157343</v>
      </c>
      <c r="C27" s="114">
        <v>81842</v>
      </c>
      <c r="D27" s="114">
        <v>75501</v>
      </c>
      <c r="E27" s="114">
        <v>112843</v>
      </c>
      <c r="F27" s="114">
        <v>41681</v>
      </c>
      <c r="G27" s="114">
        <v>11616</v>
      </c>
      <c r="H27" s="114">
        <v>56923</v>
      </c>
      <c r="I27" s="115">
        <v>28961</v>
      </c>
      <c r="J27" s="114">
        <v>21983</v>
      </c>
      <c r="K27" s="114">
        <v>6978</v>
      </c>
      <c r="L27" s="423">
        <v>11841</v>
      </c>
      <c r="M27" s="424">
        <v>9632</v>
      </c>
    </row>
    <row r="28" spans="1:13" ht="11.1" customHeight="1" x14ac:dyDescent="0.2">
      <c r="A28" s="422" t="s">
        <v>389</v>
      </c>
      <c r="B28" s="115">
        <v>159717</v>
      </c>
      <c r="C28" s="114">
        <v>83447</v>
      </c>
      <c r="D28" s="114">
        <v>76270</v>
      </c>
      <c r="E28" s="114">
        <v>117315</v>
      </c>
      <c r="F28" s="114">
        <v>42060</v>
      </c>
      <c r="G28" s="114">
        <v>12624</v>
      </c>
      <c r="H28" s="114">
        <v>57421</v>
      </c>
      <c r="I28" s="115">
        <v>29520</v>
      </c>
      <c r="J28" s="114">
        <v>22124</v>
      </c>
      <c r="K28" s="114">
        <v>7396</v>
      </c>
      <c r="L28" s="423">
        <v>14794</v>
      </c>
      <c r="M28" s="424">
        <v>12437</v>
      </c>
    </row>
    <row r="29" spans="1:13" s="110" customFormat="1" ht="11.1" customHeight="1" x14ac:dyDescent="0.2">
      <c r="A29" s="422" t="s">
        <v>390</v>
      </c>
      <c r="B29" s="115">
        <v>156594</v>
      </c>
      <c r="C29" s="114">
        <v>80886</v>
      </c>
      <c r="D29" s="114">
        <v>75708</v>
      </c>
      <c r="E29" s="114">
        <v>114553</v>
      </c>
      <c r="F29" s="114">
        <v>41926</v>
      </c>
      <c r="G29" s="114">
        <v>11771</v>
      </c>
      <c r="H29" s="114">
        <v>56957</v>
      </c>
      <c r="I29" s="115">
        <v>25619</v>
      </c>
      <c r="J29" s="114">
        <v>18980</v>
      </c>
      <c r="K29" s="114">
        <v>6639</v>
      </c>
      <c r="L29" s="423">
        <v>9137</v>
      </c>
      <c r="M29" s="424">
        <v>12260</v>
      </c>
    </row>
    <row r="30" spans="1:13" ht="15" customHeight="1" x14ac:dyDescent="0.2">
      <c r="A30" s="422" t="s">
        <v>395</v>
      </c>
      <c r="B30" s="115">
        <v>156078</v>
      </c>
      <c r="C30" s="114">
        <v>80484</v>
      </c>
      <c r="D30" s="114">
        <v>75594</v>
      </c>
      <c r="E30" s="114">
        <v>113163</v>
      </c>
      <c r="F30" s="114">
        <v>42836</v>
      </c>
      <c r="G30" s="114">
        <v>10921</v>
      </c>
      <c r="H30" s="114">
        <v>57217</v>
      </c>
      <c r="I30" s="115">
        <v>24136</v>
      </c>
      <c r="J30" s="114">
        <v>17838</v>
      </c>
      <c r="K30" s="114">
        <v>6298</v>
      </c>
      <c r="L30" s="423">
        <v>12654</v>
      </c>
      <c r="M30" s="424">
        <v>13365</v>
      </c>
    </row>
    <row r="31" spans="1:13" ht="11.1" customHeight="1" x14ac:dyDescent="0.2">
      <c r="A31" s="422" t="s">
        <v>388</v>
      </c>
      <c r="B31" s="115">
        <v>158088</v>
      </c>
      <c r="C31" s="114">
        <v>81839</v>
      </c>
      <c r="D31" s="114">
        <v>76249</v>
      </c>
      <c r="E31" s="114">
        <v>114149</v>
      </c>
      <c r="F31" s="114">
        <v>43881</v>
      </c>
      <c r="G31" s="114">
        <v>10519</v>
      </c>
      <c r="H31" s="114">
        <v>58433</v>
      </c>
      <c r="I31" s="115">
        <v>24321</v>
      </c>
      <c r="J31" s="114">
        <v>17786</v>
      </c>
      <c r="K31" s="114">
        <v>6535</v>
      </c>
      <c r="L31" s="423">
        <v>11442</v>
      </c>
      <c r="M31" s="424">
        <v>9364</v>
      </c>
    </row>
    <row r="32" spans="1:13" ht="11.1" customHeight="1" x14ac:dyDescent="0.2">
      <c r="A32" s="422" t="s">
        <v>389</v>
      </c>
      <c r="B32" s="115">
        <v>160261</v>
      </c>
      <c r="C32" s="114">
        <v>83213</v>
      </c>
      <c r="D32" s="114">
        <v>77048</v>
      </c>
      <c r="E32" s="114">
        <v>115598</v>
      </c>
      <c r="F32" s="114">
        <v>44638</v>
      </c>
      <c r="G32" s="114">
        <v>11369</v>
      </c>
      <c r="H32" s="114">
        <v>59040</v>
      </c>
      <c r="I32" s="115">
        <v>24305</v>
      </c>
      <c r="J32" s="114">
        <v>17580</v>
      </c>
      <c r="K32" s="114">
        <v>6725</v>
      </c>
      <c r="L32" s="423">
        <v>13783</v>
      </c>
      <c r="M32" s="424">
        <v>11896</v>
      </c>
    </row>
    <row r="33" spans="1:13" s="110" customFormat="1" ht="11.1" customHeight="1" x14ac:dyDescent="0.2">
      <c r="A33" s="422" t="s">
        <v>390</v>
      </c>
      <c r="B33" s="115">
        <v>158363</v>
      </c>
      <c r="C33" s="114">
        <v>81576</v>
      </c>
      <c r="D33" s="114">
        <v>76787</v>
      </c>
      <c r="E33" s="114">
        <v>113606</v>
      </c>
      <c r="F33" s="114">
        <v>44739</v>
      </c>
      <c r="G33" s="114">
        <v>10904</v>
      </c>
      <c r="H33" s="114">
        <v>58785</v>
      </c>
      <c r="I33" s="115">
        <v>24455</v>
      </c>
      <c r="J33" s="114">
        <v>17773</v>
      </c>
      <c r="K33" s="114">
        <v>6682</v>
      </c>
      <c r="L33" s="423">
        <v>9289</v>
      </c>
      <c r="M33" s="424">
        <v>11138</v>
      </c>
    </row>
    <row r="34" spans="1:13" ht="15" customHeight="1" x14ac:dyDescent="0.2">
      <c r="A34" s="422" t="s">
        <v>396</v>
      </c>
      <c r="B34" s="115">
        <v>158614</v>
      </c>
      <c r="C34" s="114">
        <v>81951</v>
      </c>
      <c r="D34" s="114">
        <v>76663</v>
      </c>
      <c r="E34" s="114">
        <v>113514</v>
      </c>
      <c r="F34" s="114">
        <v>45088</v>
      </c>
      <c r="G34" s="114">
        <v>10337</v>
      </c>
      <c r="H34" s="114">
        <v>59634</v>
      </c>
      <c r="I34" s="115">
        <v>24492</v>
      </c>
      <c r="J34" s="114">
        <v>17680</v>
      </c>
      <c r="K34" s="114">
        <v>6812</v>
      </c>
      <c r="L34" s="423">
        <v>11529</v>
      </c>
      <c r="M34" s="424">
        <v>11685</v>
      </c>
    </row>
    <row r="35" spans="1:13" ht="11.1" customHeight="1" x14ac:dyDescent="0.2">
      <c r="A35" s="422" t="s">
        <v>388</v>
      </c>
      <c r="B35" s="115">
        <v>160573</v>
      </c>
      <c r="C35" s="114">
        <v>83315</v>
      </c>
      <c r="D35" s="114">
        <v>77258</v>
      </c>
      <c r="E35" s="114">
        <v>114389</v>
      </c>
      <c r="F35" s="114">
        <v>46179</v>
      </c>
      <c r="G35" s="114">
        <v>10192</v>
      </c>
      <c r="H35" s="114">
        <v>60781</v>
      </c>
      <c r="I35" s="115">
        <v>24933</v>
      </c>
      <c r="J35" s="114">
        <v>17944</v>
      </c>
      <c r="K35" s="114">
        <v>6989</v>
      </c>
      <c r="L35" s="423">
        <v>11576</v>
      </c>
      <c r="M35" s="424">
        <v>9616</v>
      </c>
    </row>
    <row r="36" spans="1:13" ht="11.1" customHeight="1" x14ac:dyDescent="0.2">
      <c r="A36" s="422" t="s">
        <v>389</v>
      </c>
      <c r="B36" s="115">
        <v>162456</v>
      </c>
      <c r="C36" s="114">
        <v>84416</v>
      </c>
      <c r="D36" s="114">
        <v>78040</v>
      </c>
      <c r="E36" s="114">
        <v>115517</v>
      </c>
      <c r="F36" s="114">
        <v>46936</v>
      </c>
      <c r="G36" s="114">
        <v>11324</v>
      </c>
      <c r="H36" s="114">
        <v>61208</v>
      </c>
      <c r="I36" s="115">
        <v>25020</v>
      </c>
      <c r="J36" s="114">
        <v>17820</v>
      </c>
      <c r="K36" s="114">
        <v>7200</v>
      </c>
      <c r="L36" s="423">
        <v>13479</v>
      </c>
      <c r="M36" s="424">
        <v>11893</v>
      </c>
    </row>
    <row r="37" spans="1:13" s="110" customFormat="1" ht="11.1" customHeight="1" x14ac:dyDescent="0.2">
      <c r="A37" s="422" t="s">
        <v>390</v>
      </c>
      <c r="B37" s="115">
        <v>160732</v>
      </c>
      <c r="C37" s="114">
        <v>83070</v>
      </c>
      <c r="D37" s="114">
        <v>77662</v>
      </c>
      <c r="E37" s="114">
        <v>113940</v>
      </c>
      <c r="F37" s="114">
        <v>46791</v>
      </c>
      <c r="G37" s="114">
        <v>11253</v>
      </c>
      <c r="H37" s="114">
        <v>60583</v>
      </c>
      <c r="I37" s="115">
        <v>24770</v>
      </c>
      <c r="J37" s="114">
        <v>17641</v>
      </c>
      <c r="K37" s="114">
        <v>7129</v>
      </c>
      <c r="L37" s="423">
        <v>10063</v>
      </c>
      <c r="M37" s="424">
        <v>11656</v>
      </c>
    </row>
    <row r="38" spans="1:13" ht="15" customHeight="1" x14ac:dyDescent="0.2">
      <c r="A38" s="425" t="s">
        <v>397</v>
      </c>
      <c r="B38" s="115">
        <v>160210</v>
      </c>
      <c r="C38" s="114">
        <v>82612</v>
      </c>
      <c r="D38" s="114">
        <v>77598</v>
      </c>
      <c r="E38" s="114">
        <v>112916</v>
      </c>
      <c r="F38" s="114">
        <v>47294</v>
      </c>
      <c r="G38" s="114">
        <v>10771</v>
      </c>
      <c r="H38" s="114">
        <v>60876</v>
      </c>
      <c r="I38" s="115">
        <v>24560</v>
      </c>
      <c r="J38" s="114">
        <v>17441</v>
      </c>
      <c r="K38" s="114">
        <v>7119</v>
      </c>
      <c r="L38" s="423">
        <v>12394</v>
      </c>
      <c r="M38" s="424">
        <v>12887</v>
      </c>
    </row>
    <row r="39" spans="1:13" ht="11.1" customHeight="1" x14ac:dyDescent="0.2">
      <c r="A39" s="422" t="s">
        <v>388</v>
      </c>
      <c r="B39" s="115">
        <v>160924</v>
      </c>
      <c r="C39" s="114">
        <v>83661</v>
      </c>
      <c r="D39" s="114">
        <v>77263</v>
      </c>
      <c r="E39" s="114">
        <v>113398</v>
      </c>
      <c r="F39" s="114">
        <v>47526</v>
      </c>
      <c r="G39" s="114">
        <v>10528</v>
      </c>
      <c r="H39" s="114">
        <v>61659</v>
      </c>
      <c r="I39" s="115">
        <v>24969</v>
      </c>
      <c r="J39" s="114">
        <v>17634</v>
      </c>
      <c r="K39" s="114">
        <v>7335</v>
      </c>
      <c r="L39" s="423">
        <v>11914</v>
      </c>
      <c r="M39" s="424">
        <v>10310</v>
      </c>
    </row>
    <row r="40" spans="1:13" ht="11.1" customHeight="1" x14ac:dyDescent="0.2">
      <c r="A40" s="425" t="s">
        <v>389</v>
      </c>
      <c r="B40" s="115">
        <v>163585</v>
      </c>
      <c r="C40" s="114">
        <v>85341</v>
      </c>
      <c r="D40" s="114">
        <v>78244</v>
      </c>
      <c r="E40" s="114">
        <v>115132</v>
      </c>
      <c r="F40" s="114">
        <v>48452</v>
      </c>
      <c r="G40" s="114">
        <v>11922</v>
      </c>
      <c r="H40" s="114">
        <v>62122</v>
      </c>
      <c r="I40" s="115">
        <v>25016</v>
      </c>
      <c r="J40" s="114">
        <v>17497</v>
      </c>
      <c r="K40" s="114">
        <v>7519</v>
      </c>
      <c r="L40" s="423">
        <v>14438</v>
      </c>
      <c r="M40" s="424">
        <v>12061</v>
      </c>
    </row>
    <row r="41" spans="1:13" s="110" customFormat="1" ht="11.1" customHeight="1" x14ac:dyDescent="0.2">
      <c r="A41" s="422" t="s">
        <v>390</v>
      </c>
      <c r="B41" s="115">
        <v>162305</v>
      </c>
      <c r="C41" s="114">
        <v>84203</v>
      </c>
      <c r="D41" s="114">
        <v>78102</v>
      </c>
      <c r="E41" s="114">
        <v>114057</v>
      </c>
      <c r="F41" s="114">
        <v>48247</v>
      </c>
      <c r="G41" s="114">
        <v>11831</v>
      </c>
      <c r="H41" s="114">
        <v>61870</v>
      </c>
      <c r="I41" s="115">
        <v>25227</v>
      </c>
      <c r="J41" s="114">
        <v>17590</v>
      </c>
      <c r="K41" s="114">
        <v>7637</v>
      </c>
      <c r="L41" s="423">
        <v>9792</v>
      </c>
      <c r="M41" s="424">
        <v>11504</v>
      </c>
    </row>
    <row r="42" spans="1:13" ht="15" customHeight="1" x14ac:dyDescent="0.2">
      <c r="A42" s="422" t="s">
        <v>398</v>
      </c>
      <c r="B42" s="115">
        <v>162275</v>
      </c>
      <c r="C42" s="114">
        <v>84402</v>
      </c>
      <c r="D42" s="114">
        <v>77873</v>
      </c>
      <c r="E42" s="114">
        <v>113595</v>
      </c>
      <c r="F42" s="114">
        <v>48679</v>
      </c>
      <c r="G42" s="114">
        <v>11351</v>
      </c>
      <c r="H42" s="114">
        <v>62137</v>
      </c>
      <c r="I42" s="115">
        <v>25097</v>
      </c>
      <c r="J42" s="114">
        <v>17523</v>
      </c>
      <c r="K42" s="114">
        <v>7574</v>
      </c>
      <c r="L42" s="423">
        <v>12430</v>
      </c>
      <c r="M42" s="424">
        <v>12874</v>
      </c>
    </row>
    <row r="43" spans="1:13" ht="11.1" customHeight="1" x14ac:dyDescent="0.2">
      <c r="A43" s="422" t="s">
        <v>388</v>
      </c>
      <c r="B43" s="115">
        <v>164140</v>
      </c>
      <c r="C43" s="114">
        <v>85687</v>
      </c>
      <c r="D43" s="114">
        <v>78453</v>
      </c>
      <c r="E43" s="114">
        <v>114380</v>
      </c>
      <c r="F43" s="114">
        <v>49759</v>
      </c>
      <c r="G43" s="114">
        <v>11226</v>
      </c>
      <c r="H43" s="114">
        <v>63165</v>
      </c>
      <c r="I43" s="115">
        <v>25738</v>
      </c>
      <c r="J43" s="114">
        <v>17895</v>
      </c>
      <c r="K43" s="114">
        <v>7843</v>
      </c>
      <c r="L43" s="423">
        <v>11965</v>
      </c>
      <c r="M43" s="424">
        <v>10201</v>
      </c>
    </row>
    <row r="44" spans="1:13" ht="11.1" customHeight="1" x14ac:dyDescent="0.2">
      <c r="A44" s="422" t="s">
        <v>389</v>
      </c>
      <c r="B44" s="115">
        <v>166997</v>
      </c>
      <c r="C44" s="114">
        <v>87527</v>
      </c>
      <c r="D44" s="114">
        <v>79470</v>
      </c>
      <c r="E44" s="114">
        <v>116297</v>
      </c>
      <c r="F44" s="114">
        <v>50700</v>
      </c>
      <c r="G44" s="114">
        <v>12543</v>
      </c>
      <c r="H44" s="114">
        <v>63830</v>
      </c>
      <c r="I44" s="115">
        <v>25603</v>
      </c>
      <c r="J44" s="114">
        <v>17567</v>
      </c>
      <c r="K44" s="114">
        <v>8036</v>
      </c>
      <c r="L44" s="423">
        <v>14189</v>
      </c>
      <c r="M44" s="424">
        <v>12404</v>
      </c>
    </row>
    <row r="45" spans="1:13" s="110" customFormat="1" ht="11.1" customHeight="1" x14ac:dyDescent="0.2">
      <c r="A45" s="422" t="s">
        <v>390</v>
      </c>
      <c r="B45" s="115">
        <v>165180</v>
      </c>
      <c r="C45" s="114">
        <v>86089</v>
      </c>
      <c r="D45" s="114">
        <v>79091</v>
      </c>
      <c r="E45" s="114">
        <v>114607</v>
      </c>
      <c r="F45" s="114">
        <v>50573</v>
      </c>
      <c r="G45" s="114">
        <v>12432</v>
      </c>
      <c r="H45" s="114">
        <v>63262</v>
      </c>
      <c r="I45" s="115">
        <v>25427</v>
      </c>
      <c r="J45" s="114">
        <v>17503</v>
      </c>
      <c r="K45" s="114">
        <v>7924</v>
      </c>
      <c r="L45" s="423">
        <v>10024</v>
      </c>
      <c r="M45" s="424">
        <v>11698</v>
      </c>
    </row>
    <row r="46" spans="1:13" ht="15" customHeight="1" x14ac:dyDescent="0.2">
      <c r="A46" s="422" t="s">
        <v>399</v>
      </c>
      <c r="B46" s="115">
        <v>164897</v>
      </c>
      <c r="C46" s="114">
        <v>86088</v>
      </c>
      <c r="D46" s="114">
        <v>78809</v>
      </c>
      <c r="E46" s="114">
        <v>113944</v>
      </c>
      <c r="F46" s="114">
        <v>50953</v>
      </c>
      <c r="G46" s="114">
        <v>12112</v>
      </c>
      <c r="H46" s="114">
        <v>63338</v>
      </c>
      <c r="I46" s="115">
        <v>25361</v>
      </c>
      <c r="J46" s="114">
        <v>17446</v>
      </c>
      <c r="K46" s="114">
        <v>7915</v>
      </c>
      <c r="L46" s="423">
        <v>12991</v>
      </c>
      <c r="M46" s="424">
        <v>13331</v>
      </c>
    </row>
    <row r="47" spans="1:13" ht="11.1" customHeight="1" x14ac:dyDescent="0.2">
      <c r="A47" s="422" t="s">
        <v>388</v>
      </c>
      <c r="B47" s="115">
        <v>165904</v>
      </c>
      <c r="C47" s="114">
        <v>86770</v>
      </c>
      <c r="D47" s="114">
        <v>79134</v>
      </c>
      <c r="E47" s="114">
        <v>114180</v>
      </c>
      <c r="F47" s="114">
        <v>51724</v>
      </c>
      <c r="G47" s="114">
        <v>11928</v>
      </c>
      <c r="H47" s="114">
        <v>63893</v>
      </c>
      <c r="I47" s="115">
        <v>25836</v>
      </c>
      <c r="J47" s="114">
        <v>17695</v>
      </c>
      <c r="K47" s="114">
        <v>8141</v>
      </c>
      <c r="L47" s="423">
        <v>13349</v>
      </c>
      <c r="M47" s="424">
        <v>12624</v>
      </c>
    </row>
    <row r="48" spans="1:13" ht="11.1" customHeight="1" x14ac:dyDescent="0.2">
      <c r="A48" s="422" t="s">
        <v>389</v>
      </c>
      <c r="B48" s="115">
        <v>168609</v>
      </c>
      <c r="C48" s="114">
        <v>88351</v>
      </c>
      <c r="D48" s="114">
        <v>80258</v>
      </c>
      <c r="E48" s="114">
        <v>115891</v>
      </c>
      <c r="F48" s="114">
        <v>52718</v>
      </c>
      <c r="G48" s="114">
        <v>13460</v>
      </c>
      <c r="H48" s="114">
        <v>64496</v>
      </c>
      <c r="I48" s="115">
        <v>25603</v>
      </c>
      <c r="J48" s="114">
        <v>17234</v>
      </c>
      <c r="K48" s="114">
        <v>8369</v>
      </c>
      <c r="L48" s="423">
        <v>14079</v>
      </c>
      <c r="M48" s="424">
        <v>11855</v>
      </c>
    </row>
    <row r="49" spans="1:17" s="110" customFormat="1" ht="11.1" customHeight="1" x14ac:dyDescent="0.2">
      <c r="A49" s="422" t="s">
        <v>390</v>
      </c>
      <c r="B49" s="115">
        <v>168616</v>
      </c>
      <c r="C49" s="114">
        <v>87611</v>
      </c>
      <c r="D49" s="114">
        <v>81005</v>
      </c>
      <c r="E49" s="114">
        <v>114978</v>
      </c>
      <c r="F49" s="114">
        <v>53638</v>
      </c>
      <c r="G49" s="114">
        <v>13414</v>
      </c>
      <c r="H49" s="114">
        <v>64719</v>
      </c>
      <c r="I49" s="115">
        <v>25458</v>
      </c>
      <c r="J49" s="114">
        <v>17137</v>
      </c>
      <c r="K49" s="114">
        <v>8321</v>
      </c>
      <c r="L49" s="423">
        <v>11394</v>
      </c>
      <c r="M49" s="424">
        <v>11600</v>
      </c>
    </row>
    <row r="50" spans="1:17" ht="15" customHeight="1" x14ac:dyDescent="0.2">
      <c r="A50" s="422" t="s">
        <v>400</v>
      </c>
      <c r="B50" s="143">
        <v>166406</v>
      </c>
      <c r="C50" s="144">
        <v>86813</v>
      </c>
      <c r="D50" s="144">
        <v>79593</v>
      </c>
      <c r="E50" s="144">
        <v>113724</v>
      </c>
      <c r="F50" s="144">
        <v>52682</v>
      </c>
      <c r="G50" s="144">
        <v>12922</v>
      </c>
      <c r="H50" s="144">
        <v>63915</v>
      </c>
      <c r="I50" s="143">
        <v>24530</v>
      </c>
      <c r="J50" s="144">
        <v>16498</v>
      </c>
      <c r="K50" s="144">
        <v>8032</v>
      </c>
      <c r="L50" s="426">
        <v>13247</v>
      </c>
      <c r="M50" s="427">
        <v>13915</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0.91511670921848187</v>
      </c>
      <c r="C6" s="480">
        <f>'Tabelle 3.3'!J11</f>
        <v>-3.2766846733172983</v>
      </c>
      <c r="D6" s="481">
        <f t="shared" ref="D6:E9" si="0">IF(OR(AND(B6&gt;=-50,B6&lt;=50),ISNUMBER(B6)=FALSE),B6,"")</f>
        <v>0.91511670921848187</v>
      </c>
      <c r="E6" s="481">
        <f t="shared" si="0"/>
        <v>-3.2766846733172983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2.0817593018128191</v>
      </c>
      <c r="C7" s="480">
        <f>'Tabelle 3.1'!J23</f>
        <v>-4.2180879373564686</v>
      </c>
      <c r="D7" s="481">
        <f t="shared" si="0"/>
        <v>2.0817593018128191</v>
      </c>
      <c r="E7" s="481">
        <f>IF(OR(AND(C7&gt;=-50,C7&lt;=50),ISNUMBER(C7)=FALSE),C7,"")</f>
        <v>-4.2180879373564686</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0.91511670921848187</v>
      </c>
      <c r="C14" s="480">
        <f>'Tabelle 3.3'!J11</f>
        <v>-3.2766846733172983</v>
      </c>
      <c r="D14" s="481">
        <f>IF(OR(AND(B14&gt;=-50,B14&lt;=50),ISNUMBER(B14)=FALSE),B14,"")</f>
        <v>0.91511670921848187</v>
      </c>
      <c r="E14" s="481">
        <f>IF(OR(AND(C14&gt;=-50,C14&lt;=50),ISNUMBER(C14)=FALSE),C14,"")</f>
        <v>-3.2766846733172983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-3.2270239667861862</v>
      </c>
      <c r="C15" s="480">
        <f>'Tabelle 3.3'!J12</f>
        <v>0.57636887608069165</v>
      </c>
      <c r="D15" s="481">
        <f t="shared" ref="D15:E45" si="3">IF(OR(AND(B15&gt;=-50,B15&lt;=50),ISNUMBER(B15)=FALSE),B15,"")</f>
        <v>-3.2270239667861862</v>
      </c>
      <c r="E15" s="481">
        <f t="shared" si="3"/>
        <v>0.57636887608069165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2.7878449958182325</v>
      </c>
      <c r="C16" s="480">
        <f>'Tabelle 3.3'!J13</f>
        <v>0.4366812227074236</v>
      </c>
      <c r="D16" s="481">
        <f t="shared" si="3"/>
        <v>2.7878449958182325</v>
      </c>
      <c r="E16" s="481">
        <f t="shared" si="3"/>
        <v>0.4366812227074236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-5.0428643469490671E-2</v>
      </c>
      <c r="C17" s="480">
        <f>'Tabelle 3.3'!J14</f>
        <v>-4.385458742065782</v>
      </c>
      <c r="D17" s="481">
        <f t="shared" si="3"/>
        <v>-5.0428643469490671E-2</v>
      </c>
      <c r="E17" s="481">
        <f t="shared" si="3"/>
        <v>-4.385458742065782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3.0004616094783811</v>
      </c>
      <c r="C18" s="480">
        <f>'Tabelle 3.3'!J15</f>
        <v>-6.6411238825031926</v>
      </c>
      <c r="D18" s="481">
        <f t="shared" si="3"/>
        <v>3.0004616094783811</v>
      </c>
      <c r="E18" s="481">
        <f t="shared" si="3"/>
        <v>-6.6411238825031926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-1.7246043554713919</v>
      </c>
      <c r="C19" s="480">
        <f>'Tabelle 3.3'!J16</f>
        <v>-6.0957910014513788</v>
      </c>
      <c r="D19" s="481">
        <f t="shared" si="3"/>
        <v>-1.7246043554713919</v>
      </c>
      <c r="E19" s="481">
        <f t="shared" si="3"/>
        <v>-6.0957910014513788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0.53191489361702127</v>
      </c>
      <c r="C20" s="480">
        <f>'Tabelle 3.3'!J17</f>
        <v>6.8965517241379306</v>
      </c>
      <c r="D20" s="481">
        <f t="shared" si="3"/>
        <v>0.53191489361702127</v>
      </c>
      <c r="E20" s="481">
        <f t="shared" si="3"/>
        <v>6.8965517241379306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7.3448402497245683E-3</v>
      </c>
      <c r="C21" s="480">
        <f>'Tabelle 3.3'!J18</f>
        <v>-0.46704722366372597</v>
      </c>
      <c r="D21" s="481">
        <f t="shared" si="3"/>
        <v>7.3448402497245683E-3</v>
      </c>
      <c r="E21" s="481">
        <f t="shared" si="3"/>
        <v>-0.46704722366372597</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0.70853903821539588</v>
      </c>
      <c r="C22" s="480">
        <f>'Tabelle 3.3'!J19</f>
        <v>2.7253103076092824</v>
      </c>
      <c r="D22" s="481">
        <f t="shared" si="3"/>
        <v>0.70853903821539588</v>
      </c>
      <c r="E22" s="481">
        <f t="shared" si="3"/>
        <v>2.7253103076092824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3.7006883280290136E-2</v>
      </c>
      <c r="C23" s="480">
        <f>'Tabelle 3.3'!J20</f>
        <v>-9.1988130563798212</v>
      </c>
      <c r="D23" s="481">
        <f t="shared" si="3"/>
        <v>3.7006883280290136E-2</v>
      </c>
      <c r="E23" s="481">
        <f t="shared" si="3"/>
        <v>-9.1988130563798212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0.43630017452006981</v>
      </c>
      <c r="C24" s="480">
        <f>'Tabelle 3.3'!J21</f>
        <v>-11.486988847583643</v>
      </c>
      <c r="D24" s="481">
        <f t="shared" si="3"/>
        <v>0.43630017452006981</v>
      </c>
      <c r="E24" s="481">
        <f t="shared" si="3"/>
        <v>-11.486988847583643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7.3762838468720826</v>
      </c>
      <c r="C25" s="480">
        <f>'Tabelle 3.3'!J22</f>
        <v>-2.7777777777777777</v>
      </c>
      <c r="D25" s="481">
        <f t="shared" si="3"/>
        <v>7.3762838468720826</v>
      </c>
      <c r="E25" s="481">
        <f t="shared" si="3"/>
        <v>-2.7777777777777777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-0.85685483870967738</v>
      </c>
      <c r="C26" s="480">
        <f>'Tabelle 3.3'!J23</f>
        <v>3.9647577092511015</v>
      </c>
      <c r="D26" s="481">
        <f t="shared" si="3"/>
        <v>-0.85685483870967738</v>
      </c>
      <c r="E26" s="481">
        <f t="shared" si="3"/>
        <v>3.9647577092511015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1.7382702091577162</v>
      </c>
      <c r="C27" s="480">
        <f>'Tabelle 3.3'!J24</f>
        <v>-1.7850059500198334</v>
      </c>
      <c r="D27" s="481">
        <f t="shared" si="3"/>
        <v>1.7382702091577162</v>
      </c>
      <c r="E27" s="481">
        <f t="shared" si="3"/>
        <v>-1.7850059500198334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3.8288920056100983</v>
      </c>
      <c r="C28" s="480">
        <f>'Tabelle 3.3'!J25</f>
        <v>-6.8829113924050631</v>
      </c>
      <c r="D28" s="481">
        <f t="shared" si="3"/>
        <v>3.8288920056100983</v>
      </c>
      <c r="E28" s="481">
        <f t="shared" si="3"/>
        <v>-6.8829113924050631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-7.6889471384884231</v>
      </c>
      <c r="C29" s="480">
        <f>'Tabelle 3.3'!J26</f>
        <v>-14.375</v>
      </c>
      <c r="D29" s="481">
        <f t="shared" si="3"/>
        <v>-7.6889471384884231</v>
      </c>
      <c r="E29" s="481">
        <f t="shared" si="3"/>
        <v>-14.375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3.3345656192236599</v>
      </c>
      <c r="C30" s="480">
        <f>'Tabelle 3.3'!J27</f>
        <v>-0.86206896551724133</v>
      </c>
      <c r="D30" s="481">
        <f t="shared" si="3"/>
        <v>3.3345656192236599</v>
      </c>
      <c r="E30" s="481">
        <f t="shared" si="3"/>
        <v>-0.86206896551724133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1.8546152206352591</v>
      </c>
      <c r="C31" s="480">
        <f>'Tabelle 3.3'!J28</f>
        <v>-3.8961038961038961</v>
      </c>
      <c r="D31" s="481">
        <f t="shared" si="3"/>
        <v>1.8546152206352591</v>
      </c>
      <c r="E31" s="481">
        <f t="shared" si="3"/>
        <v>-3.8961038961038961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3.0117996534367522</v>
      </c>
      <c r="C32" s="480">
        <f>'Tabelle 3.3'!J29</f>
        <v>0.3543586109142452</v>
      </c>
      <c r="D32" s="481">
        <f t="shared" si="3"/>
        <v>3.0117996534367522</v>
      </c>
      <c r="E32" s="481">
        <f t="shared" si="3"/>
        <v>0.3543586109142452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0.94339622641509435</v>
      </c>
      <c r="C33" s="480">
        <f>'Tabelle 3.3'!J30</f>
        <v>3.6029411764705883</v>
      </c>
      <c r="D33" s="481">
        <f t="shared" si="3"/>
        <v>0.94339622641509435</v>
      </c>
      <c r="E33" s="481">
        <f t="shared" si="3"/>
        <v>3.6029411764705883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1.3299432818306278</v>
      </c>
      <c r="C34" s="480">
        <f>'Tabelle 3.3'!J31</f>
        <v>-4.9856967715570084</v>
      </c>
      <c r="D34" s="481">
        <f t="shared" si="3"/>
        <v>1.3299432818306278</v>
      </c>
      <c r="E34" s="481">
        <f t="shared" si="3"/>
        <v>-4.9856967715570084</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-3.2270239667861862</v>
      </c>
      <c r="C37" s="480">
        <f>'Tabelle 3.3'!J34</f>
        <v>0.57636887608069165</v>
      </c>
      <c r="D37" s="481">
        <f t="shared" si="3"/>
        <v>-3.2270239667861862</v>
      </c>
      <c r="E37" s="481">
        <f t="shared" si="3"/>
        <v>0.57636887608069165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0.1831852940549982</v>
      </c>
      <c r="C38" s="480">
        <f>'Tabelle 3.3'!J35</f>
        <v>-2.1599382874775008</v>
      </c>
      <c r="D38" s="481">
        <f t="shared" si="3"/>
        <v>0.1831852940549982</v>
      </c>
      <c r="E38" s="481">
        <f t="shared" si="3"/>
        <v>-2.1599382874775008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1.4149896583252701</v>
      </c>
      <c r="C39" s="480">
        <f>'Tabelle 3.3'!J36</f>
        <v>-3.6808614782183064</v>
      </c>
      <c r="D39" s="481">
        <f t="shared" si="3"/>
        <v>1.4149896583252701</v>
      </c>
      <c r="E39" s="481">
        <f t="shared" si="3"/>
        <v>-3.6808614782183064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1.4149896583252701</v>
      </c>
      <c r="C45" s="480">
        <f>'Tabelle 3.3'!J36</f>
        <v>-3.6808614782183064</v>
      </c>
      <c r="D45" s="481">
        <f t="shared" si="3"/>
        <v>1.4149896583252701</v>
      </c>
      <c r="E45" s="481">
        <f t="shared" si="3"/>
        <v>-3.6808614782183064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155164</v>
      </c>
      <c r="C51" s="487">
        <v>21932</v>
      </c>
      <c r="D51" s="487">
        <v>6686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157343</v>
      </c>
      <c r="C52" s="487">
        <v>21983</v>
      </c>
      <c r="D52" s="487">
        <v>6978</v>
      </c>
      <c r="E52" s="488">
        <f t="shared" ref="E52:G70" si="11">IF($A$51=37802,IF(COUNTBLANK(B$51:B$70)&gt;0,#N/A,B52/B$51*100),IF(COUNTBLANK(B$51:B$75)&gt;0,#N/A,B52/B$51*100))</f>
        <v>101.40432058982753</v>
      </c>
      <c r="F52" s="488">
        <f t="shared" si="11"/>
        <v>100.23253693233632</v>
      </c>
      <c r="G52" s="488">
        <f t="shared" si="11"/>
        <v>104.36733472928508</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159717</v>
      </c>
      <c r="C53" s="487">
        <v>22124</v>
      </c>
      <c r="D53" s="487">
        <v>7396</v>
      </c>
      <c r="E53" s="488">
        <f t="shared" si="11"/>
        <v>102.93431466061716</v>
      </c>
      <c r="F53" s="488">
        <f t="shared" si="11"/>
        <v>100.87543315703083</v>
      </c>
      <c r="G53" s="488">
        <f t="shared" si="11"/>
        <v>110.61920430750823</v>
      </c>
      <c r="H53" s="489">
        <f>IF(ISERROR(L53)=TRUE,IF(MONTH(A53)=MONTH(MAX(A$51:A$75)),A53,""),"")</f>
        <v>41883</v>
      </c>
      <c r="I53" s="488">
        <f t="shared" si="12"/>
        <v>102.93431466061716</v>
      </c>
      <c r="J53" s="488">
        <f t="shared" si="10"/>
        <v>100.87543315703083</v>
      </c>
      <c r="K53" s="488">
        <f t="shared" si="10"/>
        <v>110.61920430750823</v>
      </c>
      <c r="L53" s="488" t="e">
        <f t="shared" si="13"/>
        <v>#N/A</v>
      </c>
    </row>
    <row r="54" spans="1:14" ht="15" customHeight="1" x14ac:dyDescent="0.2">
      <c r="A54" s="490" t="s">
        <v>463</v>
      </c>
      <c r="B54" s="487">
        <v>156594</v>
      </c>
      <c r="C54" s="487">
        <v>18980</v>
      </c>
      <c r="D54" s="487">
        <v>6639</v>
      </c>
      <c r="E54" s="488">
        <f t="shared" si="11"/>
        <v>100.92160552705525</v>
      </c>
      <c r="F54" s="488">
        <f t="shared" si="11"/>
        <v>86.540215210651112</v>
      </c>
      <c r="G54" s="488">
        <f t="shared" si="11"/>
        <v>99.297038588094523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156078</v>
      </c>
      <c r="C55" s="487">
        <v>17838</v>
      </c>
      <c r="D55" s="487">
        <v>6298</v>
      </c>
      <c r="E55" s="488">
        <f t="shared" si="11"/>
        <v>100.58905416204792</v>
      </c>
      <c r="F55" s="488">
        <f t="shared" si="11"/>
        <v>81.333211745394863</v>
      </c>
      <c r="G55" s="488">
        <f t="shared" si="11"/>
        <v>94.196829195333535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158088</v>
      </c>
      <c r="C56" s="487">
        <v>17786</v>
      </c>
      <c r="D56" s="487">
        <v>6535</v>
      </c>
      <c r="E56" s="488">
        <f t="shared" si="11"/>
        <v>101.88445773504162</v>
      </c>
      <c r="F56" s="488">
        <f t="shared" si="11"/>
        <v>81.096115265365682</v>
      </c>
      <c r="G56" s="488">
        <f t="shared" si="11"/>
        <v>97.74154950643134</v>
      </c>
      <c r="H56" s="489" t="str">
        <f t="shared" si="14"/>
        <v/>
      </c>
      <c r="I56" s="488" t="str">
        <f t="shared" si="12"/>
        <v/>
      </c>
      <c r="J56" s="488" t="str">
        <f t="shared" si="10"/>
        <v/>
      </c>
      <c r="K56" s="488" t="str">
        <f t="shared" si="10"/>
        <v/>
      </c>
      <c r="L56" s="488" t="e">
        <f t="shared" si="13"/>
        <v>#N/A</v>
      </c>
    </row>
    <row r="57" spans="1:14" ht="15" customHeight="1" x14ac:dyDescent="0.2">
      <c r="A57" s="490">
        <v>42248</v>
      </c>
      <c r="B57" s="487">
        <v>160261</v>
      </c>
      <c r="C57" s="487">
        <v>17580</v>
      </c>
      <c r="D57" s="487">
        <v>6725</v>
      </c>
      <c r="E57" s="488">
        <f t="shared" si="11"/>
        <v>103.28491144853187</v>
      </c>
      <c r="F57" s="488">
        <f t="shared" si="11"/>
        <v>80.15684844063469</v>
      </c>
      <c r="G57" s="488">
        <f t="shared" si="11"/>
        <v>100.58330840562368</v>
      </c>
      <c r="H57" s="489">
        <f t="shared" si="14"/>
        <v>42248</v>
      </c>
      <c r="I57" s="488">
        <f t="shared" si="12"/>
        <v>103.28491144853187</v>
      </c>
      <c r="J57" s="488">
        <f t="shared" si="10"/>
        <v>80.15684844063469</v>
      </c>
      <c r="K57" s="488">
        <f t="shared" si="10"/>
        <v>100.58330840562368</v>
      </c>
      <c r="L57" s="488" t="e">
        <f t="shared" si="13"/>
        <v>#N/A</v>
      </c>
    </row>
    <row r="58" spans="1:14" ht="15" customHeight="1" x14ac:dyDescent="0.2">
      <c r="A58" s="490" t="s">
        <v>466</v>
      </c>
      <c r="B58" s="487">
        <v>158363</v>
      </c>
      <c r="C58" s="487">
        <v>17773</v>
      </c>
      <c r="D58" s="487">
        <v>6682</v>
      </c>
      <c r="E58" s="488">
        <f t="shared" si="11"/>
        <v>102.06168956716763</v>
      </c>
      <c r="F58" s="488">
        <f t="shared" si="11"/>
        <v>81.03684114535838</v>
      </c>
      <c r="G58" s="488">
        <f t="shared" si="11"/>
        <v>99.940173496859103</v>
      </c>
      <c r="H58" s="489" t="str">
        <f t="shared" si="14"/>
        <v/>
      </c>
      <c r="I58" s="488" t="str">
        <f t="shared" si="12"/>
        <v/>
      </c>
      <c r="J58" s="488" t="str">
        <f t="shared" si="10"/>
        <v/>
      </c>
      <c r="K58" s="488" t="str">
        <f t="shared" si="10"/>
        <v/>
      </c>
      <c r="L58" s="488" t="e">
        <f t="shared" si="13"/>
        <v>#N/A</v>
      </c>
    </row>
    <row r="59" spans="1:14" ht="15" customHeight="1" x14ac:dyDescent="0.2">
      <c r="A59" s="490" t="s">
        <v>467</v>
      </c>
      <c r="B59" s="487">
        <v>158614</v>
      </c>
      <c r="C59" s="487">
        <v>17680</v>
      </c>
      <c r="D59" s="487">
        <v>6812</v>
      </c>
      <c r="E59" s="488">
        <f t="shared" si="11"/>
        <v>102.22345389394447</v>
      </c>
      <c r="F59" s="488">
        <f t="shared" si="11"/>
        <v>80.61280320992158</v>
      </c>
      <c r="G59" s="488">
        <f t="shared" si="11"/>
        <v>101.88453484893807</v>
      </c>
      <c r="H59" s="489" t="str">
        <f t="shared" si="14"/>
        <v/>
      </c>
      <c r="I59" s="488" t="str">
        <f t="shared" si="12"/>
        <v/>
      </c>
      <c r="J59" s="488" t="str">
        <f t="shared" si="10"/>
        <v/>
      </c>
      <c r="K59" s="488" t="str">
        <f t="shared" si="10"/>
        <v/>
      </c>
      <c r="L59" s="488" t="e">
        <f t="shared" si="13"/>
        <v>#N/A</v>
      </c>
    </row>
    <row r="60" spans="1:14" ht="15" customHeight="1" x14ac:dyDescent="0.2">
      <c r="A60" s="490" t="s">
        <v>468</v>
      </c>
      <c r="B60" s="487">
        <v>160573</v>
      </c>
      <c r="C60" s="487">
        <v>17944</v>
      </c>
      <c r="D60" s="487">
        <v>6989</v>
      </c>
      <c r="E60" s="488">
        <f t="shared" si="11"/>
        <v>103.48598901807119</v>
      </c>
      <c r="F60" s="488">
        <f t="shared" si="11"/>
        <v>81.816523800838965</v>
      </c>
      <c r="G60" s="488">
        <f t="shared" si="11"/>
        <v>104.53185761292252</v>
      </c>
      <c r="H60" s="489" t="str">
        <f t="shared" si="14"/>
        <v/>
      </c>
      <c r="I60" s="488" t="str">
        <f t="shared" si="12"/>
        <v/>
      </c>
      <c r="J60" s="488" t="str">
        <f t="shared" si="10"/>
        <v/>
      </c>
      <c r="K60" s="488" t="str">
        <f t="shared" si="10"/>
        <v/>
      </c>
      <c r="L60" s="488" t="e">
        <f t="shared" si="13"/>
        <v>#N/A</v>
      </c>
    </row>
    <row r="61" spans="1:14" ht="15" customHeight="1" x14ac:dyDescent="0.2">
      <c r="A61" s="490">
        <v>42614</v>
      </c>
      <c r="B61" s="487">
        <v>162456</v>
      </c>
      <c r="C61" s="487">
        <v>17820</v>
      </c>
      <c r="D61" s="487">
        <v>7200</v>
      </c>
      <c r="E61" s="488">
        <f t="shared" si="11"/>
        <v>104.6995437085922</v>
      </c>
      <c r="F61" s="488">
        <f t="shared" si="11"/>
        <v>81.251139886923212</v>
      </c>
      <c r="G61" s="488">
        <f t="shared" si="11"/>
        <v>107.68770565360455</v>
      </c>
      <c r="H61" s="489">
        <f t="shared" si="14"/>
        <v>42614</v>
      </c>
      <c r="I61" s="488">
        <f t="shared" si="12"/>
        <v>104.6995437085922</v>
      </c>
      <c r="J61" s="488">
        <f t="shared" si="10"/>
        <v>81.251139886923212</v>
      </c>
      <c r="K61" s="488">
        <f t="shared" si="10"/>
        <v>107.68770565360455</v>
      </c>
      <c r="L61" s="488" t="e">
        <f t="shared" si="13"/>
        <v>#N/A</v>
      </c>
    </row>
    <row r="62" spans="1:14" ht="15" customHeight="1" x14ac:dyDescent="0.2">
      <c r="A62" s="490" t="s">
        <v>469</v>
      </c>
      <c r="B62" s="487">
        <v>160732</v>
      </c>
      <c r="C62" s="487">
        <v>17641</v>
      </c>
      <c r="D62" s="487">
        <v>7129</v>
      </c>
      <c r="E62" s="488">
        <f t="shared" si="11"/>
        <v>103.58846124100951</v>
      </c>
      <c r="F62" s="488">
        <f t="shared" si="11"/>
        <v>80.434980849899702</v>
      </c>
      <c r="G62" s="488">
        <f t="shared" si="11"/>
        <v>106.62578522285374</v>
      </c>
      <c r="H62" s="489" t="str">
        <f t="shared" si="14"/>
        <v/>
      </c>
      <c r="I62" s="488" t="str">
        <f t="shared" si="12"/>
        <v/>
      </c>
      <c r="J62" s="488" t="str">
        <f t="shared" si="10"/>
        <v/>
      </c>
      <c r="K62" s="488" t="str">
        <f t="shared" si="10"/>
        <v/>
      </c>
      <c r="L62" s="488" t="e">
        <f t="shared" si="13"/>
        <v>#N/A</v>
      </c>
    </row>
    <row r="63" spans="1:14" ht="15" customHeight="1" x14ac:dyDescent="0.2">
      <c r="A63" s="490" t="s">
        <v>470</v>
      </c>
      <c r="B63" s="487">
        <v>160210</v>
      </c>
      <c r="C63" s="487">
        <v>17441</v>
      </c>
      <c r="D63" s="487">
        <v>7119</v>
      </c>
      <c r="E63" s="488">
        <f t="shared" si="11"/>
        <v>103.25204299966487</v>
      </c>
      <c r="F63" s="488">
        <f t="shared" si="11"/>
        <v>79.523071311325921</v>
      </c>
      <c r="G63" s="488">
        <f t="shared" si="11"/>
        <v>106.47621896500151</v>
      </c>
      <c r="H63" s="489" t="str">
        <f t="shared" si="14"/>
        <v/>
      </c>
      <c r="I63" s="488" t="str">
        <f t="shared" si="12"/>
        <v/>
      </c>
      <c r="J63" s="488" t="str">
        <f t="shared" si="10"/>
        <v/>
      </c>
      <c r="K63" s="488" t="str">
        <f t="shared" si="10"/>
        <v/>
      </c>
      <c r="L63" s="488" t="e">
        <f t="shared" si="13"/>
        <v>#N/A</v>
      </c>
    </row>
    <row r="64" spans="1:14" ht="15" customHeight="1" x14ac:dyDescent="0.2">
      <c r="A64" s="490" t="s">
        <v>471</v>
      </c>
      <c r="B64" s="487">
        <v>160924</v>
      </c>
      <c r="C64" s="487">
        <v>17634</v>
      </c>
      <c r="D64" s="487">
        <v>7335</v>
      </c>
      <c r="E64" s="488">
        <f t="shared" si="11"/>
        <v>103.71220128380294</v>
      </c>
      <c r="F64" s="488">
        <f t="shared" si="11"/>
        <v>80.403064016049612</v>
      </c>
      <c r="G64" s="488">
        <f t="shared" si="11"/>
        <v>109.70685013460964</v>
      </c>
      <c r="H64" s="489" t="str">
        <f t="shared" si="14"/>
        <v/>
      </c>
      <c r="I64" s="488" t="str">
        <f t="shared" si="12"/>
        <v/>
      </c>
      <c r="J64" s="488" t="str">
        <f t="shared" si="10"/>
        <v/>
      </c>
      <c r="K64" s="488" t="str">
        <f t="shared" si="10"/>
        <v/>
      </c>
      <c r="L64" s="488" t="e">
        <f t="shared" si="13"/>
        <v>#N/A</v>
      </c>
    </row>
    <row r="65" spans="1:12" ht="15" customHeight="1" x14ac:dyDescent="0.2">
      <c r="A65" s="490">
        <v>42979</v>
      </c>
      <c r="B65" s="487">
        <v>163585</v>
      </c>
      <c r="C65" s="487">
        <v>17497</v>
      </c>
      <c r="D65" s="487">
        <v>7519</v>
      </c>
      <c r="E65" s="488">
        <f t="shared" si="11"/>
        <v>105.42716093939315</v>
      </c>
      <c r="F65" s="488">
        <f t="shared" si="11"/>
        <v>79.778405982126571</v>
      </c>
      <c r="G65" s="488">
        <f t="shared" si="11"/>
        <v>112.45886927909064</v>
      </c>
      <c r="H65" s="489">
        <f t="shared" si="14"/>
        <v>42979</v>
      </c>
      <c r="I65" s="488">
        <f t="shared" si="12"/>
        <v>105.42716093939315</v>
      </c>
      <c r="J65" s="488">
        <f t="shared" si="10"/>
        <v>79.778405982126571</v>
      </c>
      <c r="K65" s="488">
        <f t="shared" si="10"/>
        <v>112.45886927909064</v>
      </c>
      <c r="L65" s="488" t="e">
        <f t="shared" si="13"/>
        <v>#N/A</v>
      </c>
    </row>
    <row r="66" spans="1:12" ht="15" customHeight="1" x14ac:dyDescent="0.2">
      <c r="A66" s="490" t="s">
        <v>472</v>
      </c>
      <c r="B66" s="487">
        <v>162305</v>
      </c>
      <c r="C66" s="487">
        <v>17590</v>
      </c>
      <c r="D66" s="487">
        <v>7637</v>
      </c>
      <c r="E66" s="488">
        <f t="shared" si="11"/>
        <v>104.6022273207703</v>
      </c>
      <c r="F66" s="488">
        <f t="shared" si="11"/>
        <v>80.202443917563386</v>
      </c>
      <c r="G66" s="488">
        <f t="shared" si="11"/>
        <v>114.22375112174694</v>
      </c>
      <c r="H66" s="489" t="str">
        <f t="shared" si="14"/>
        <v/>
      </c>
      <c r="I66" s="488" t="str">
        <f t="shared" si="12"/>
        <v/>
      </c>
      <c r="J66" s="488" t="str">
        <f t="shared" si="10"/>
        <v/>
      </c>
      <c r="K66" s="488" t="str">
        <f t="shared" si="10"/>
        <v/>
      </c>
      <c r="L66" s="488" t="e">
        <f t="shared" si="13"/>
        <v>#N/A</v>
      </c>
    </row>
    <row r="67" spans="1:12" ht="15" customHeight="1" x14ac:dyDescent="0.2">
      <c r="A67" s="490" t="s">
        <v>473</v>
      </c>
      <c r="B67" s="487">
        <v>162275</v>
      </c>
      <c r="C67" s="487">
        <v>17523</v>
      </c>
      <c r="D67" s="487">
        <v>7574</v>
      </c>
      <c r="E67" s="488">
        <f t="shared" si="11"/>
        <v>104.58289293908381</v>
      </c>
      <c r="F67" s="488">
        <f t="shared" si="11"/>
        <v>79.896954222141161</v>
      </c>
      <c r="G67" s="488">
        <f t="shared" si="11"/>
        <v>113.28148369727788</v>
      </c>
      <c r="H67" s="489" t="str">
        <f t="shared" si="14"/>
        <v/>
      </c>
      <c r="I67" s="488" t="str">
        <f t="shared" si="12"/>
        <v/>
      </c>
      <c r="J67" s="488" t="str">
        <f t="shared" si="12"/>
        <v/>
      </c>
      <c r="K67" s="488" t="str">
        <f t="shared" si="12"/>
        <v/>
      </c>
      <c r="L67" s="488" t="e">
        <f t="shared" si="13"/>
        <v>#N/A</v>
      </c>
    </row>
    <row r="68" spans="1:12" ht="15" customHeight="1" x14ac:dyDescent="0.2">
      <c r="A68" s="490" t="s">
        <v>474</v>
      </c>
      <c r="B68" s="487">
        <v>164140</v>
      </c>
      <c r="C68" s="487">
        <v>17895</v>
      </c>
      <c r="D68" s="487">
        <v>7843</v>
      </c>
      <c r="E68" s="488">
        <f t="shared" si="11"/>
        <v>105.78484700059292</v>
      </c>
      <c r="F68" s="488">
        <f t="shared" si="11"/>
        <v>81.593105963888377</v>
      </c>
      <c r="G68" s="488">
        <f t="shared" si="11"/>
        <v>117.30481603350285</v>
      </c>
      <c r="H68" s="489" t="str">
        <f t="shared" si="14"/>
        <v/>
      </c>
      <c r="I68" s="488" t="str">
        <f t="shared" si="12"/>
        <v/>
      </c>
      <c r="J68" s="488" t="str">
        <f t="shared" si="12"/>
        <v/>
      </c>
      <c r="K68" s="488" t="str">
        <f t="shared" si="12"/>
        <v/>
      </c>
      <c r="L68" s="488" t="e">
        <f t="shared" si="13"/>
        <v>#N/A</v>
      </c>
    </row>
    <row r="69" spans="1:12" ht="15" customHeight="1" x14ac:dyDescent="0.2">
      <c r="A69" s="490">
        <v>43344</v>
      </c>
      <c r="B69" s="487">
        <v>166997</v>
      </c>
      <c r="C69" s="487">
        <v>17567</v>
      </c>
      <c r="D69" s="487">
        <v>8036</v>
      </c>
      <c r="E69" s="488">
        <f t="shared" si="11"/>
        <v>107.62612461653475</v>
      </c>
      <c r="F69" s="488">
        <f t="shared" si="11"/>
        <v>80.097574320627402</v>
      </c>
      <c r="G69" s="488">
        <f t="shared" si="11"/>
        <v>120.19144481005087</v>
      </c>
      <c r="H69" s="489">
        <f t="shared" si="14"/>
        <v>43344</v>
      </c>
      <c r="I69" s="488">
        <f t="shared" si="12"/>
        <v>107.62612461653475</v>
      </c>
      <c r="J69" s="488">
        <f t="shared" si="12"/>
        <v>80.097574320627402</v>
      </c>
      <c r="K69" s="488">
        <f t="shared" si="12"/>
        <v>120.19144481005087</v>
      </c>
      <c r="L69" s="488" t="e">
        <f t="shared" si="13"/>
        <v>#N/A</v>
      </c>
    </row>
    <row r="70" spans="1:12" ht="15" customHeight="1" x14ac:dyDescent="0.2">
      <c r="A70" s="490" t="s">
        <v>475</v>
      </c>
      <c r="B70" s="487">
        <v>165180</v>
      </c>
      <c r="C70" s="487">
        <v>17503</v>
      </c>
      <c r="D70" s="487">
        <v>7924</v>
      </c>
      <c r="E70" s="488">
        <f t="shared" si="11"/>
        <v>106.45510556572401</v>
      </c>
      <c r="F70" s="488">
        <f t="shared" si="11"/>
        <v>79.805763268283798</v>
      </c>
      <c r="G70" s="488">
        <f t="shared" si="11"/>
        <v>118.51630272210589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164897</v>
      </c>
      <c r="C71" s="487">
        <v>17446</v>
      </c>
      <c r="D71" s="487">
        <v>7915</v>
      </c>
      <c r="E71" s="491">
        <f t="shared" ref="E71:G75" si="15">IF($A$51=37802,IF(COUNTBLANK(B$51:B$70)&gt;0,#N/A,IF(ISBLANK(B71)=FALSE,B71/B$51*100,#N/A)),IF(COUNTBLANK(B$51:B$75)&gt;0,#N/A,B71/B$51*100))</f>
        <v>106.2727178984816</v>
      </c>
      <c r="F71" s="491">
        <f t="shared" si="15"/>
        <v>79.545869049790269</v>
      </c>
      <c r="G71" s="491">
        <f t="shared" si="15"/>
        <v>118.38169309003889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165904</v>
      </c>
      <c r="C72" s="487">
        <v>17695</v>
      </c>
      <c r="D72" s="487">
        <v>8141</v>
      </c>
      <c r="E72" s="491">
        <f t="shared" si="15"/>
        <v>106.92170864375757</v>
      </c>
      <c r="F72" s="491">
        <f t="shared" si="15"/>
        <v>80.68119642531461</v>
      </c>
      <c r="G72" s="491">
        <f t="shared" si="15"/>
        <v>121.76189051749927</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168609</v>
      </c>
      <c r="C73" s="487">
        <v>17234</v>
      </c>
      <c r="D73" s="487">
        <v>8369</v>
      </c>
      <c r="E73" s="491">
        <f t="shared" si="15"/>
        <v>108.66502539248795</v>
      </c>
      <c r="F73" s="491">
        <f t="shared" si="15"/>
        <v>78.579244938902065</v>
      </c>
      <c r="G73" s="491">
        <f t="shared" si="15"/>
        <v>125.17200119653008</v>
      </c>
      <c r="H73" s="492">
        <f>IF(A$51=37802,IF(ISERROR(L73)=TRUE,IF(ISBLANK(A73)=FALSE,IF(MONTH(A73)=MONTH(MAX(A$51:A$75)),A73,""),""),""),IF(ISERROR(L73)=TRUE,IF(MONTH(A73)=MONTH(MAX(A$51:A$75)),A73,""),""))</f>
        <v>43709</v>
      </c>
      <c r="I73" s="488">
        <f t="shared" si="12"/>
        <v>108.66502539248795</v>
      </c>
      <c r="J73" s="488">
        <f t="shared" si="12"/>
        <v>78.579244938902065</v>
      </c>
      <c r="K73" s="488">
        <f t="shared" si="12"/>
        <v>125.17200119653008</v>
      </c>
      <c r="L73" s="488" t="e">
        <f t="shared" si="13"/>
        <v>#N/A</v>
      </c>
    </row>
    <row r="74" spans="1:12" ht="15" customHeight="1" x14ac:dyDescent="0.2">
      <c r="A74" s="490" t="s">
        <v>478</v>
      </c>
      <c r="B74" s="487">
        <v>168616</v>
      </c>
      <c r="C74" s="487">
        <v>17137</v>
      </c>
      <c r="D74" s="487">
        <v>8321</v>
      </c>
      <c r="E74" s="491">
        <f t="shared" si="15"/>
        <v>108.6695367482148</v>
      </c>
      <c r="F74" s="491">
        <f t="shared" si="15"/>
        <v>78.13696881269378</v>
      </c>
      <c r="G74" s="491">
        <f t="shared" si="15"/>
        <v>124.45408315883937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166406</v>
      </c>
      <c r="C75" s="493">
        <v>16498</v>
      </c>
      <c r="D75" s="493">
        <v>8032</v>
      </c>
      <c r="E75" s="491">
        <f t="shared" si="15"/>
        <v>107.24523729731123</v>
      </c>
      <c r="F75" s="491">
        <f t="shared" si="15"/>
        <v>75.223417836950574</v>
      </c>
      <c r="G75" s="491">
        <f t="shared" si="15"/>
        <v>120.13161830690997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108.66502539248795</v>
      </c>
      <c r="J77" s="488">
        <f>IF(J75&lt;&gt;"",J75,IF(J74&lt;&gt;"",J74,IF(J73&lt;&gt;"",J73,IF(J72&lt;&gt;"",J72,IF(J71&lt;&gt;"",J71,IF(J70&lt;&gt;"",J70,""))))))</f>
        <v>78.579244938902065</v>
      </c>
      <c r="K77" s="488">
        <f>IF(K75&lt;&gt;"",K75,IF(K74&lt;&gt;"",K74,IF(K73&lt;&gt;"",K73,IF(K72&lt;&gt;"",K72,IF(K71&lt;&gt;"",K71,IF(K70&lt;&gt;"",K70,""))))))</f>
        <v>125.17200119653008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+8,7%</v>
      </c>
      <c r="J79" s="488" t="str">
        <f>"GeB - ausschließlich: "&amp;IF(J77&gt;100,"+","")&amp;TEXT(J77-100,"0,0")&amp;"%"</f>
        <v>GeB - ausschließlich: -21,4%</v>
      </c>
      <c r="K79" s="488" t="str">
        <f>"GeB - im Nebenjob: "&amp;IF(K77&gt;100,"+","")&amp;TEXT(K77-100,"0,0")&amp;"%"</f>
        <v>GeB - im Nebenjob: +25,2%</v>
      </c>
    </row>
    <row r="81" spans="9:9" ht="15" customHeight="1" x14ac:dyDescent="0.2">
      <c r="I81" s="488" t="str">
        <f>IF(ISERROR(HLOOKUP(1,I$78:K$79,2,FALSE)),"",HLOOKUP(1,I$78:K$79,2,FALSE))</f>
        <v>GeB - im Nebenjob: +25,2%</v>
      </c>
    </row>
    <row r="82" spans="9:9" ht="15" customHeight="1" x14ac:dyDescent="0.2">
      <c r="I82" s="488" t="str">
        <f>IF(ISERROR(HLOOKUP(2,I$78:K$79,2,FALSE)),"",HLOOKUP(2,I$78:K$79,2,FALSE))</f>
        <v>SvB: +8,7%</v>
      </c>
    </row>
    <row r="83" spans="9:9" ht="15" customHeight="1" x14ac:dyDescent="0.2">
      <c r="I83" s="488" t="str">
        <f>IF(ISERROR(HLOOKUP(3,I$78:K$79,2,FALSE)),"",HLOOKUP(3,I$78:K$79,2,FALSE))</f>
        <v>GeB - ausschließlich: -21,4%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166406</v>
      </c>
      <c r="E12" s="114">
        <v>168616</v>
      </c>
      <c r="F12" s="114">
        <v>168609</v>
      </c>
      <c r="G12" s="114">
        <v>165904</v>
      </c>
      <c r="H12" s="114">
        <v>164897</v>
      </c>
      <c r="I12" s="115">
        <v>1509</v>
      </c>
      <c r="J12" s="116">
        <v>0.91511670921848187</v>
      </c>
      <c r="N12" s="117"/>
    </row>
    <row r="13" spans="1:15" s="110" customFormat="1" ht="13.5" customHeight="1" x14ac:dyDescent="0.2">
      <c r="A13" s="118" t="s">
        <v>105</v>
      </c>
      <c r="B13" s="119" t="s">
        <v>106</v>
      </c>
      <c r="C13" s="113">
        <v>52.169392930543367</v>
      </c>
      <c r="D13" s="114">
        <v>86813</v>
      </c>
      <c r="E13" s="114">
        <v>87611</v>
      </c>
      <c r="F13" s="114">
        <v>88351</v>
      </c>
      <c r="G13" s="114">
        <v>86770</v>
      </c>
      <c r="H13" s="114">
        <v>86088</v>
      </c>
      <c r="I13" s="115">
        <v>725</v>
      </c>
      <c r="J13" s="116">
        <v>0.84216150915342436</v>
      </c>
    </row>
    <row r="14" spans="1:15" s="110" customFormat="1" ht="13.5" customHeight="1" x14ac:dyDescent="0.2">
      <c r="A14" s="120"/>
      <c r="B14" s="119" t="s">
        <v>107</v>
      </c>
      <c r="C14" s="113">
        <v>47.830607069456633</v>
      </c>
      <c r="D14" s="114">
        <v>79593</v>
      </c>
      <c r="E14" s="114">
        <v>81005</v>
      </c>
      <c r="F14" s="114">
        <v>80258</v>
      </c>
      <c r="G14" s="114">
        <v>79134</v>
      </c>
      <c r="H14" s="114">
        <v>78809</v>
      </c>
      <c r="I14" s="115">
        <v>784</v>
      </c>
      <c r="J14" s="116">
        <v>0.99481023740943297</v>
      </c>
    </row>
    <row r="15" spans="1:15" s="110" customFormat="1" ht="13.5" customHeight="1" x14ac:dyDescent="0.2">
      <c r="A15" s="118" t="s">
        <v>105</v>
      </c>
      <c r="B15" s="121" t="s">
        <v>108</v>
      </c>
      <c r="C15" s="113">
        <v>7.7653449995793418</v>
      </c>
      <c r="D15" s="114">
        <v>12922</v>
      </c>
      <c r="E15" s="114">
        <v>13414</v>
      </c>
      <c r="F15" s="114">
        <v>13460</v>
      </c>
      <c r="G15" s="114">
        <v>11928</v>
      </c>
      <c r="H15" s="114">
        <v>12112</v>
      </c>
      <c r="I15" s="115">
        <v>810</v>
      </c>
      <c r="J15" s="116">
        <v>6.6875825627476884</v>
      </c>
    </row>
    <row r="16" spans="1:15" s="110" customFormat="1" ht="13.5" customHeight="1" x14ac:dyDescent="0.2">
      <c r="A16" s="118"/>
      <c r="B16" s="121" t="s">
        <v>109</v>
      </c>
      <c r="C16" s="113">
        <v>66.619593043520069</v>
      </c>
      <c r="D16" s="114">
        <v>110859</v>
      </c>
      <c r="E16" s="114">
        <v>112179</v>
      </c>
      <c r="F16" s="114">
        <v>112616</v>
      </c>
      <c r="G16" s="114">
        <v>112284</v>
      </c>
      <c r="H16" s="114">
        <v>111903</v>
      </c>
      <c r="I16" s="115">
        <v>-1044</v>
      </c>
      <c r="J16" s="116">
        <v>-0.93295085922629417</v>
      </c>
    </row>
    <row r="17" spans="1:10" s="110" customFormat="1" ht="13.5" customHeight="1" x14ac:dyDescent="0.2">
      <c r="A17" s="118"/>
      <c r="B17" s="121" t="s">
        <v>110</v>
      </c>
      <c r="C17" s="113">
        <v>24.557407785776956</v>
      </c>
      <c r="D17" s="114">
        <v>40865</v>
      </c>
      <c r="E17" s="114">
        <v>41247</v>
      </c>
      <c r="F17" s="114">
        <v>40810</v>
      </c>
      <c r="G17" s="114">
        <v>40066</v>
      </c>
      <c r="H17" s="114">
        <v>39313</v>
      </c>
      <c r="I17" s="115">
        <v>1552</v>
      </c>
      <c r="J17" s="116">
        <v>3.9478035255513442</v>
      </c>
    </row>
    <row r="18" spans="1:10" s="110" customFormat="1" ht="13.5" customHeight="1" x14ac:dyDescent="0.2">
      <c r="A18" s="120"/>
      <c r="B18" s="121" t="s">
        <v>111</v>
      </c>
      <c r="C18" s="113">
        <v>1.0576541711236374</v>
      </c>
      <c r="D18" s="114">
        <v>1760</v>
      </c>
      <c r="E18" s="114">
        <v>1776</v>
      </c>
      <c r="F18" s="114">
        <v>1723</v>
      </c>
      <c r="G18" s="114">
        <v>1626</v>
      </c>
      <c r="H18" s="114">
        <v>1569</v>
      </c>
      <c r="I18" s="115">
        <v>191</v>
      </c>
      <c r="J18" s="116">
        <v>12.173358827278522</v>
      </c>
    </row>
    <row r="19" spans="1:10" s="110" customFormat="1" ht="13.5" customHeight="1" x14ac:dyDescent="0.2">
      <c r="A19" s="120"/>
      <c r="B19" s="121" t="s">
        <v>112</v>
      </c>
      <c r="C19" s="113">
        <v>0.29806617549847964</v>
      </c>
      <c r="D19" s="114">
        <v>496</v>
      </c>
      <c r="E19" s="114">
        <v>501</v>
      </c>
      <c r="F19" s="114">
        <v>478</v>
      </c>
      <c r="G19" s="114">
        <v>379</v>
      </c>
      <c r="H19" s="114">
        <v>374</v>
      </c>
      <c r="I19" s="115">
        <v>122</v>
      </c>
      <c r="J19" s="116">
        <v>32.62032085561497</v>
      </c>
    </row>
    <row r="20" spans="1:10" s="110" customFormat="1" ht="13.5" customHeight="1" x14ac:dyDescent="0.2">
      <c r="A20" s="118" t="s">
        <v>113</v>
      </c>
      <c r="B20" s="122" t="s">
        <v>114</v>
      </c>
      <c r="C20" s="113">
        <v>68.34128577094576</v>
      </c>
      <c r="D20" s="114">
        <v>113724</v>
      </c>
      <c r="E20" s="114">
        <v>114978</v>
      </c>
      <c r="F20" s="114">
        <v>115891</v>
      </c>
      <c r="G20" s="114">
        <v>114180</v>
      </c>
      <c r="H20" s="114">
        <v>113944</v>
      </c>
      <c r="I20" s="115">
        <v>-220</v>
      </c>
      <c r="J20" s="116">
        <v>-0.19307730113037982</v>
      </c>
    </row>
    <row r="21" spans="1:10" s="110" customFormat="1" ht="13.5" customHeight="1" x14ac:dyDescent="0.2">
      <c r="A21" s="120"/>
      <c r="B21" s="122" t="s">
        <v>115</v>
      </c>
      <c r="C21" s="113">
        <v>31.65871422905424</v>
      </c>
      <c r="D21" s="114">
        <v>52682</v>
      </c>
      <c r="E21" s="114">
        <v>53638</v>
      </c>
      <c r="F21" s="114">
        <v>52718</v>
      </c>
      <c r="G21" s="114">
        <v>51724</v>
      </c>
      <c r="H21" s="114">
        <v>50953</v>
      </c>
      <c r="I21" s="115">
        <v>1729</v>
      </c>
      <c r="J21" s="116">
        <v>3.3933232586893802</v>
      </c>
    </row>
    <row r="22" spans="1:10" s="110" customFormat="1" ht="13.5" customHeight="1" x14ac:dyDescent="0.2">
      <c r="A22" s="118" t="s">
        <v>113</v>
      </c>
      <c r="B22" s="122" t="s">
        <v>116</v>
      </c>
      <c r="C22" s="113">
        <v>94.49118421210774</v>
      </c>
      <c r="D22" s="114">
        <v>157239</v>
      </c>
      <c r="E22" s="114">
        <v>159483</v>
      </c>
      <c r="F22" s="114">
        <v>159533</v>
      </c>
      <c r="G22" s="114">
        <v>156972</v>
      </c>
      <c r="H22" s="114">
        <v>156305</v>
      </c>
      <c r="I22" s="115">
        <v>934</v>
      </c>
      <c r="J22" s="116">
        <v>0.59754966251879338</v>
      </c>
    </row>
    <row r="23" spans="1:10" s="110" customFormat="1" ht="13.5" customHeight="1" x14ac:dyDescent="0.2">
      <c r="A23" s="123"/>
      <c r="B23" s="124" t="s">
        <v>117</v>
      </c>
      <c r="C23" s="125">
        <v>5.461942478035648</v>
      </c>
      <c r="D23" s="114">
        <v>9089</v>
      </c>
      <c r="E23" s="114">
        <v>9060</v>
      </c>
      <c r="F23" s="114">
        <v>8999</v>
      </c>
      <c r="G23" s="114">
        <v>8843</v>
      </c>
      <c r="H23" s="114">
        <v>8507</v>
      </c>
      <c r="I23" s="115">
        <v>582</v>
      </c>
      <c r="J23" s="116">
        <v>6.8414247090631246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24530</v>
      </c>
      <c r="E26" s="114">
        <v>25458</v>
      </c>
      <c r="F26" s="114">
        <v>25603</v>
      </c>
      <c r="G26" s="114">
        <v>25836</v>
      </c>
      <c r="H26" s="140">
        <v>25361</v>
      </c>
      <c r="I26" s="115">
        <v>-831</v>
      </c>
      <c r="J26" s="116">
        <v>-3.2766846733172983</v>
      </c>
    </row>
    <row r="27" spans="1:10" s="110" customFormat="1" ht="13.5" customHeight="1" x14ac:dyDescent="0.2">
      <c r="A27" s="118" t="s">
        <v>105</v>
      </c>
      <c r="B27" s="119" t="s">
        <v>106</v>
      </c>
      <c r="C27" s="113">
        <v>46.306563391765188</v>
      </c>
      <c r="D27" s="115">
        <v>11359</v>
      </c>
      <c r="E27" s="114">
        <v>11687</v>
      </c>
      <c r="F27" s="114">
        <v>11772</v>
      </c>
      <c r="G27" s="114">
        <v>11882</v>
      </c>
      <c r="H27" s="140">
        <v>11682</v>
      </c>
      <c r="I27" s="115">
        <v>-323</v>
      </c>
      <c r="J27" s="116">
        <v>-2.7649375107002228</v>
      </c>
    </row>
    <row r="28" spans="1:10" s="110" customFormat="1" ht="13.5" customHeight="1" x14ac:dyDescent="0.2">
      <c r="A28" s="120"/>
      <c r="B28" s="119" t="s">
        <v>107</v>
      </c>
      <c r="C28" s="113">
        <v>53.693436608234812</v>
      </c>
      <c r="D28" s="115">
        <v>13171</v>
      </c>
      <c r="E28" s="114">
        <v>13771</v>
      </c>
      <c r="F28" s="114">
        <v>13831</v>
      </c>
      <c r="G28" s="114">
        <v>13954</v>
      </c>
      <c r="H28" s="140">
        <v>13679</v>
      </c>
      <c r="I28" s="115">
        <v>-508</v>
      </c>
      <c r="J28" s="116">
        <v>-3.7137217632867898</v>
      </c>
    </row>
    <row r="29" spans="1:10" s="110" customFormat="1" ht="13.5" customHeight="1" x14ac:dyDescent="0.2">
      <c r="A29" s="118" t="s">
        <v>105</v>
      </c>
      <c r="B29" s="121" t="s">
        <v>108</v>
      </c>
      <c r="C29" s="113">
        <v>13.762739502649817</v>
      </c>
      <c r="D29" s="115">
        <v>3376</v>
      </c>
      <c r="E29" s="114">
        <v>3552</v>
      </c>
      <c r="F29" s="114">
        <v>3580</v>
      </c>
      <c r="G29" s="114">
        <v>3810</v>
      </c>
      <c r="H29" s="140">
        <v>3393</v>
      </c>
      <c r="I29" s="115">
        <v>-17</v>
      </c>
      <c r="J29" s="116">
        <v>-0.50103153551429414</v>
      </c>
    </row>
    <row r="30" spans="1:10" s="110" customFormat="1" ht="13.5" customHeight="1" x14ac:dyDescent="0.2">
      <c r="A30" s="118"/>
      <c r="B30" s="121" t="s">
        <v>109</v>
      </c>
      <c r="C30" s="113">
        <v>40.024459845087648</v>
      </c>
      <c r="D30" s="115">
        <v>9818</v>
      </c>
      <c r="E30" s="114">
        <v>10283</v>
      </c>
      <c r="F30" s="114">
        <v>10384</v>
      </c>
      <c r="G30" s="114">
        <v>10430</v>
      </c>
      <c r="H30" s="140">
        <v>10475</v>
      </c>
      <c r="I30" s="115">
        <v>-657</v>
      </c>
      <c r="J30" s="116">
        <v>-6.2720763723150359</v>
      </c>
    </row>
    <row r="31" spans="1:10" s="110" customFormat="1" ht="13.5" customHeight="1" x14ac:dyDescent="0.2">
      <c r="A31" s="118"/>
      <c r="B31" s="121" t="s">
        <v>110</v>
      </c>
      <c r="C31" s="113">
        <v>23.090093762739503</v>
      </c>
      <c r="D31" s="115">
        <v>5664</v>
      </c>
      <c r="E31" s="114">
        <v>5812</v>
      </c>
      <c r="F31" s="114">
        <v>5853</v>
      </c>
      <c r="G31" s="114">
        <v>5947</v>
      </c>
      <c r="H31" s="140">
        <v>6040</v>
      </c>
      <c r="I31" s="115">
        <v>-376</v>
      </c>
      <c r="J31" s="116">
        <v>-6.2251655629139071</v>
      </c>
    </row>
    <row r="32" spans="1:10" s="110" customFormat="1" ht="13.5" customHeight="1" x14ac:dyDescent="0.2">
      <c r="A32" s="120"/>
      <c r="B32" s="121" t="s">
        <v>111</v>
      </c>
      <c r="C32" s="113">
        <v>23.122706889523034</v>
      </c>
      <c r="D32" s="115">
        <v>5672</v>
      </c>
      <c r="E32" s="114">
        <v>5811</v>
      </c>
      <c r="F32" s="114">
        <v>5786</v>
      </c>
      <c r="G32" s="114">
        <v>5649</v>
      </c>
      <c r="H32" s="140">
        <v>5453</v>
      </c>
      <c r="I32" s="115">
        <v>219</v>
      </c>
      <c r="J32" s="116">
        <v>4.01613790573996</v>
      </c>
    </row>
    <row r="33" spans="1:10" s="110" customFormat="1" ht="13.5" customHeight="1" x14ac:dyDescent="0.2">
      <c r="A33" s="120"/>
      <c r="B33" s="121" t="s">
        <v>112</v>
      </c>
      <c r="C33" s="113">
        <v>2.8536485935589075</v>
      </c>
      <c r="D33" s="115">
        <v>700</v>
      </c>
      <c r="E33" s="114">
        <v>724</v>
      </c>
      <c r="F33" s="114">
        <v>752</v>
      </c>
      <c r="G33" s="114">
        <v>607</v>
      </c>
      <c r="H33" s="140">
        <v>574</v>
      </c>
      <c r="I33" s="115">
        <v>126</v>
      </c>
      <c r="J33" s="116">
        <v>21.951219512195124</v>
      </c>
    </row>
    <row r="34" spans="1:10" s="110" customFormat="1" ht="13.5" customHeight="1" x14ac:dyDescent="0.2">
      <c r="A34" s="118" t="s">
        <v>113</v>
      </c>
      <c r="B34" s="122" t="s">
        <v>116</v>
      </c>
      <c r="C34" s="113">
        <v>95.523848348960456</v>
      </c>
      <c r="D34" s="115">
        <v>23432</v>
      </c>
      <c r="E34" s="114">
        <v>24272</v>
      </c>
      <c r="F34" s="114">
        <v>24418</v>
      </c>
      <c r="G34" s="114">
        <v>24622</v>
      </c>
      <c r="H34" s="140">
        <v>24194</v>
      </c>
      <c r="I34" s="115">
        <v>-762</v>
      </c>
      <c r="J34" s="116">
        <v>-3.149541208564107</v>
      </c>
    </row>
    <row r="35" spans="1:10" s="110" customFormat="1" ht="13.5" customHeight="1" x14ac:dyDescent="0.2">
      <c r="A35" s="118"/>
      <c r="B35" s="119" t="s">
        <v>117</v>
      </c>
      <c r="C35" s="113">
        <v>4.2682429677945377</v>
      </c>
      <c r="D35" s="115">
        <v>1047</v>
      </c>
      <c r="E35" s="114">
        <v>1132</v>
      </c>
      <c r="F35" s="114">
        <v>1127</v>
      </c>
      <c r="G35" s="114">
        <v>1152</v>
      </c>
      <c r="H35" s="140">
        <v>1108</v>
      </c>
      <c r="I35" s="115">
        <v>-61</v>
      </c>
      <c r="J35" s="116">
        <v>-5.5054151624548737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16498</v>
      </c>
      <c r="E37" s="114">
        <v>17137</v>
      </c>
      <c r="F37" s="114">
        <v>17234</v>
      </c>
      <c r="G37" s="114">
        <v>17695</v>
      </c>
      <c r="H37" s="140">
        <v>17446</v>
      </c>
      <c r="I37" s="115">
        <v>-948</v>
      </c>
      <c r="J37" s="116">
        <v>-5.4339103519431387</v>
      </c>
    </row>
    <row r="38" spans="1:10" s="110" customFormat="1" ht="13.5" customHeight="1" x14ac:dyDescent="0.2">
      <c r="A38" s="118" t="s">
        <v>105</v>
      </c>
      <c r="B38" s="119" t="s">
        <v>106</v>
      </c>
      <c r="C38" s="113">
        <v>49.030185477027516</v>
      </c>
      <c r="D38" s="115">
        <v>8089</v>
      </c>
      <c r="E38" s="114">
        <v>8330</v>
      </c>
      <c r="F38" s="114">
        <v>8377</v>
      </c>
      <c r="G38" s="114">
        <v>8583</v>
      </c>
      <c r="H38" s="140">
        <v>8493</v>
      </c>
      <c r="I38" s="115">
        <v>-404</v>
      </c>
      <c r="J38" s="116">
        <v>-4.7568585894265869</v>
      </c>
    </row>
    <row r="39" spans="1:10" s="110" customFormat="1" ht="13.5" customHeight="1" x14ac:dyDescent="0.2">
      <c r="A39" s="120"/>
      <c r="B39" s="119" t="s">
        <v>107</v>
      </c>
      <c r="C39" s="113">
        <v>50.969814522972484</v>
      </c>
      <c r="D39" s="115">
        <v>8409</v>
      </c>
      <c r="E39" s="114">
        <v>8807</v>
      </c>
      <c r="F39" s="114">
        <v>8857</v>
      </c>
      <c r="G39" s="114">
        <v>9112</v>
      </c>
      <c r="H39" s="140">
        <v>8953</v>
      </c>
      <c r="I39" s="115">
        <v>-544</v>
      </c>
      <c r="J39" s="116">
        <v>-6.0761755836032618</v>
      </c>
    </row>
    <row r="40" spans="1:10" s="110" customFormat="1" ht="13.5" customHeight="1" x14ac:dyDescent="0.2">
      <c r="A40" s="118" t="s">
        <v>105</v>
      </c>
      <c r="B40" s="121" t="s">
        <v>108</v>
      </c>
      <c r="C40" s="113">
        <v>16.298945326706267</v>
      </c>
      <c r="D40" s="115">
        <v>2689</v>
      </c>
      <c r="E40" s="114">
        <v>2774</v>
      </c>
      <c r="F40" s="114">
        <v>2806</v>
      </c>
      <c r="G40" s="114">
        <v>3151</v>
      </c>
      <c r="H40" s="140">
        <v>2770</v>
      </c>
      <c r="I40" s="115">
        <v>-81</v>
      </c>
      <c r="J40" s="116">
        <v>-2.9241877256317688</v>
      </c>
    </row>
    <row r="41" spans="1:10" s="110" customFormat="1" ht="13.5" customHeight="1" x14ac:dyDescent="0.2">
      <c r="A41" s="118"/>
      <c r="B41" s="121" t="s">
        <v>109</v>
      </c>
      <c r="C41" s="113">
        <v>25.500060613407687</v>
      </c>
      <c r="D41" s="115">
        <v>4207</v>
      </c>
      <c r="E41" s="114">
        <v>4504</v>
      </c>
      <c r="F41" s="114">
        <v>4552</v>
      </c>
      <c r="G41" s="114">
        <v>4682</v>
      </c>
      <c r="H41" s="140">
        <v>4849</v>
      </c>
      <c r="I41" s="115">
        <v>-642</v>
      </c>
      <c r="J41" s="116">
        <v>-13.239843266652919</v>
      </c>
    </row>
    <row r="42" spans="1:10" s="110" customFormat="1" ht="13.5" customHeight="1" x14ac:dyDescent="0.2">
      <c r="A42" s="118"/>
      <c r="B42" s="121" t="s">
        <v>110</v>
      </c>
      <c r="C42" s="113">
        <v>24.554491453509517</v>
      </c>
      <c r="D42" s="115">
        <v>4051</v>
      </c>
      <c r="E42" s="114">
        <v>4183</v>
      </c>
      <c r="F42" s="114">
        <v>4222</v>
      </c>
      <c r="G42" s="114">
        <v>4334</v>
      </c>
      <c r="H42" s="140">
        <v>4488</v>
      </c>
      <c r="I42" s="115">
        <v>-437</v>
      </c>
      <c r="J42" s="116">
        <v>-9.737076648841354</v>
      </c>
    </row>
    <row r="43" spans="1:10" s="110" customFormat="1" ht="13.5" customHeight="1" x14ac:dyDescent="0.2">
      <c r="A43" s="120"/>
      <c r="B43" s="121" t="s">
        <v>111</v>
      </c>
      <c r="C43" s="113">
        <v>33.646502606376529</v>
      </c>
      <c r="D43" s="115">
        <v>5551</v>
      </c>
      <c r="E43" s="114">
        <v>5676</v>
      </c>
      <c r="F43" s="114">
        <v>5654</v>
      </c>
      <c r="G43" s="114">
        <v>5528</v>
      </c>
      <c r="H43" s="140">
        <v>5339</v>
      </c>
      <c r="I43" s="115">
        <v>212</v>
      </c>
      <c r="J43" s="116">
        <v>3.9707810451395393</v>
      </c>
    </row>
    <row r="44" spans="1:10" s="110" customFormat="1" ht="13.5" customHeight="1" x14ac:dyDescent="0.2">
      <c r="A44" s="120"/>
      <c r="B44" s="121" t="s">
        <v>112</v>
      </c>
      <c r="C44" s="113">
        <v>4.1338344041702024</v>
      </c>
      <c r="D44" s="115">
        <v>682</v>
      </c>
      <c r="E44" s="114">
        <v>694</v>
      </c>
      <c r="F44" s="114">
        <v>724</v>
      </c>
      <c r="G44" s="114">
        <v>586</v>
      </c>
      <c r="H44" s="140">
        <v>552</v>
      </c>
      <c r="I44" s="115">
        <v>130</v>
      </c>
      <c r="J44" s="116">
        <v>23.55072463768116</v>
      </c>
    </row>
    <row r="45" spans="1:10" s="110" customFormat="1" ht="13.5" customHeight="1" x14ac:dyDescent="0.2">
      <c r="A45" s="118" t="s">
        <v>113</v>
      </c>
      <c r="B45" s="122" t="s">
        <v>116</v>
      </c>
      <c r="C45" s="113">
        <v>95.520669172020845</v>
      </c>
      <c r="D45" s="115">
        <v>15759</v>
      </c>
      <c r="E45" s="114">
        <v>16317</v>
      </c>
      <c r="F45" s="114">
        <v>16406</v>
      </c>
      <c r="G45" s="114">
        <v>16834</v>
      </c>
      <c r="H45" s="140">
        <v>16615</v>
      </c>
      <c r="I45" s="115">
        <v>-856</v>
      </c>
      <c r="J45" s="116">
        <v>-5.1519711104423713</v>
      </c>
    </row>
    <row r="46" spans="1:10" s="110" customFormat="1" ht="13.5" customHeight="1" x14ac:dyDescent="0.2">
      <c r="A46" s="118"/>
      <c r="B46" s="119" t="s">
        <v>117</v>
      </c>
      <c r="C46" s="113">
        <v>4.1702024487816702</v>
      </c>
      <c r="D46" s="115">
        <v>688</v>
      </c>
      <c r="E46" s="114">
        <v>766</v>
      </c>
      <c r="F46" s="114">
        <v>770</v>
      </c>
      <c r="G46" s="114">
        <v>799</v>
      </c>
      <c r="H46" s="140">
        <v>772</v>
      </c>
      <c r="I46" s="115">
        <v>-84</v>
      </c>
      <c r="J46" s="116">
        <v>-10.880829015544041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8032</v>
      </c>
      <c r="E48" s="114">
        <v>8321</v>
      </c>
      <c r="F48" s="114">
        <v>8369</v>
      </c>
      <c r="G48" s="114">
        <v>8141</v>
      </c>
      <c r="H48" s="140">
        <v>7915</v>
      </c>
      <c r="I48" s="115">
        <v>117</v>
      </c>
      <c r="J48" s="116">
        <v>1.4782059380922299</v>
      </c>
    </row>
    <row r="49" spans="1:12" s="110" customFormat="1" ht="13.5" customHeight="1" x14ac:dyDescent="0.2">
      <c r="A49" s="118" t="s">
        <v>105</v>
      </c>
      <c r="B49" s="119" t="s">
        <v>106</v>
      </c>
      <c r="C49" s="113">
        <v>40.712151394422314</v>
      </c>
      <c r="D49" s="115">
        <v>3270</v>
      </c>
      <c r="E49" s="114">
        <v>3357</v>
      </c>
      <c r="F49" s="114">
        <v>3395</v>
      </c>
      <c r="G49" s="114">
        <v>3299</v>
      </c>
      <c r="H49" s="140">
        <v>3189</v>
      </c>
      <c r="I49" s="115">
        <v>81</v>
      </c>
      <c r="J49" s="116">
        <v>2.5399811853245531</v>
      </c>
    </row>
    <row r="50" spans="1:12" s="110" customFormat="1" ht="13.5" customHeight="1" x14ac:dyDescent="0.2">
      <c r="A50" s="120"/>
      <c r="B50" s="119" t="s">
        <v>107</v>
      </c>
      <c r="C50" s="113">
        <v>59.287848605577686</v>
      </c>
      <c r="D50" s="115">
        <v>4762</v>
      </c>
      <c r="E50" s="114">
        <v>4964</v>
      </c>
      <c r="F50" s="114">
        <v>4974</v>
      </c>
      <c r="G50" s="114">
        <v>4842</v>
      </c>
      <c r="H50" s="140">
        <v>4726</v>
      </c>
      <c r="I50" s="115">
        <v>36</v>
      </c>
      <c r="J50" s="116">
        <v>0.76174354633939911</v>
      </c>
    </row>
    <row r="51" spans="1:12" s="110" customFormat="1" ht="13.5" customHeight="1" x14ac:dyDescent="0.2">
      <c r="A51" s="118" t="s">
        <v>105</v>
      </c>
      <c r="B51" s="121" t="s">
        <v>108</v>
      </c>
      <c r="C51" s="113">
        <v>8.5532868525896415</v>
      </c>
      <c r="D51" s="115">
        <v>687</v>
      </c>
      <c r="E51" s="114">
        <v>778</v>
      </c>
      <c r="F51" s="114">
        <v>774</v>
      </c>
      <c r="G51" s="114">
        <v>659</v>
      </c>
      <c r="H51" s="140">
        <v>623</v>
      </c>
      <c r="I51" s="115">
        <v>64</v>
      </c>
      <c r="J51" s="116">
        <v>10.272873194221509</v>
      </c>
    </row>
    <row r="52" spans="1:12" s="110" customFormat="1" ht="13.5" customHeight="1" x14ac:dyDescent="0.2">
      <c r="A52" s="118"/>
      <c r="B52" s="121" t="s">
        <v>109</v>
      </c>
      <c r="C52" s="113">
        <v>69.858067729083672</v>
      </c>
      <c r="D52" s="115">
        <v>5611</v>
      </c>
      <c r="E52" s="114">
        <v>5779</v>
      </c>
      <c r="F52" s="114">
        <v>5832</v>
      </c>
      <c r="G52" s="114">
        <v>5748</v>
      </c>
      <c r="H52" s="140">
        <v>5626</v>
      </c>
      <c r="I52" s="115">
        <v>-15</v>
      </c>
      <c r="J52" s="116">
        <v>-0.26661926768574473</v>
      </c>
    </row>
    <row r="53" spans="1:12" s="110" customFormat="1" ht="13.5" customHeight="1" x14ac:dyDescent="0.2">
      <c r="A53" s="118"/>
      <c r="B53" s="121" t="s">
        <v>110</v>
      </c>
      <c r="C53" s="113">
        <v>20.082171314741036</v>
      </c>
      <c r="D53" s="115">
        <v>1613</v>
      </c>
      <c r="E53" s="114">
        <v>1629</v>
      </c>
      <c r="F53" s="114">
        <v>1631</v>
      </c>
      <c r="G53" s="114">
        <v>1613</v>
      </c>
      <c r="H53" s="140">
        <v>1552</v>
      </c>
      <c r="I53" s="115">
        <v>61</v>
      </c>
      <c r="J53" s="116">
        <v>3.9304123711340204</v>
      </c>
    </row>
    <row r="54" spans="1:12" s="110" customFormat="1" ht="13.5" customHeight="1" x14ac:dyDescent="0.2">
      <c r="A54" s="120"/>
      <c r="B54" s="121" t="s">
        <v>111</v>
      </c>
      <c r="C54" s="113">
        <v>1.5064741035856575</v>
      </c>
      <c r="D54" s="115">
        <v>121</v>
      </c>
      <c r="E54" s="114">
        <v>135</v>
      </c>
      <c r="F54" s="114">
        <v>132</v>
      </c>
      <c r="G54" s="114">
        <v>121</v>
      </c>
      <c r="H54" s="140">
        <v>114</v>
      </c>
      <c r="I54" s="115">
        <v>7</v>
      </c>
      <c r="J54" s="116">
        <v>6.1403508771929829</v>
      </c>
    </row>
    <row r="55" spans="1:12" s="110" customFormat="1" ht="13.5" customHeight="1" x14ac:dyDescent="0.2">
      <c r="A55" s="120"/>
      <c r="B55" s="121" t="s">
        <v>112</v>
      </c>
      <c r="C55" s="113">
        <v>0.22410358565737051</v>
      </c>
      <c r="D55" s="115">
        <v>18</v>
      </c>
      <c r="E55" s="114">
        <v>30</v>
      </c>
      <c r="F55" s="114">
        <v>28</v>
      </c>
      <c r="G55" s="114">
        <v>21</v>
      </c>
      <c r="H55" s="140">
        <v>22</v>
      </c>
      <c r="I55" s="115">
        <v>-4</v>
      </c>
      <c r="J55" s="116">
        <v>-18.181818181818183</v>
      </c>
    </row>
    <row r="56" spans="1:12" s="110" customFormat="1" ht="13.5" customHeight="1" x14ac:dyDescent="0.2">
      <c r="A56" s="118" t="s">
        <v>113</v>
      </c>
      <c r="B56" s="122" t="s">
        <v>116</v>
      </c>
      <c r="C56" s="113">
        <v>95.530378486055781</v>
      </c>
      <c r="D56" s="115">
        <v>7673</v>
      </c>
      <c r="E56" s="114">
        <v>7955</v>
      </c>
      <c r="F56" s="114">
        <v>8012</v>
      </c>
      <c r="G56" s="114">
        <v>7788</v>
      </c>
      <c r="H56" s="140">
        <v>7579</v>
      </c>
      <c r="I56" s="115">
        <v>94</v>
      </c>
      <c r="J56" s="116">
        <v>1.2402691647974666</v>
      </c>
    </row>
    <row r="57" spans="1:12" s="110" customFormat="1" ht="13.5" customHeight="1" x14ac:dyDescent="0.2">
      <c r="A57" s="142"/>
      <c r="B57" s="124" t="s">
        <v>117</v>
      </c>
      <c r="C57" s="125">
        <v>4.4696215139442232</v>
      </c>
      <c r="D57" s="143">
        <v>359</v>
      </c>
      <c r="E57" s="144">
        <v>366</v>
      </c>
      <c r="F57" s="144">
        <v>357</v>
      </c>
      <c r="G57" s="144">
        <v>353</v>
      </c>
      <c r="H57" s="145">
        <v>336</v>
      </c>
      <c r="I57" s="143">
        <v>23</v>
      </c>
      <c r="J57" s="146">
        <v>6.8452380952380949</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166406</v>
      </c>
      <c r="E12" s="236">
        <v>168616</v>
      </c>
      <c r="F12" s="114">
        <v>168609</v>
      </c>
      <c r="G12" s="114">
        <v>165904</v>
      </c>
      <c r="H12" s="140">
        <v>164897</v>
      </c>
      <c r="I12" s="115">
        <v>1509</v>
      </c>
      <c r="J12" s="116">
        <v>0.91511670921848187</v>
      </c>
    </row>
    <row r="13" spans="1:15" s="110" customFormat="1" ht="12" customHeight="1" x14ac:dyDescent="0.2">
      <c r="A13" s="118" t="s">
        <v>105</v>
      </c>
      <c r="B13" s="119" t="s">
        <v>106</v>
      </c>
      <c r="C13" s="113">
        <v>52.169392930543367</v>
      </c>
      <c r="D13" s="115">
        <v>86813</v>
      </c>
      <c r="E13" s="114">
        <v>87611</v>
      </c>
      <c r="F13" s="114">
        <v>88351</v>
      </c>
      <c r="G13" s="114">
        <v>86770</v>
      </c>
      <c r="H13" s="140">
        <v>86088</v>
      </c>
      <c r="I13" s="115">
        <v>725</v>
      </c>
      <c r="J13" s="116">
        <v>0.84216150915342436</v>
      </c>
    </row>
    <row r="14" spans="1:15" s="110" customFormat="1" ht="12" customHeight="1" x14ac:dyDescent="0.2">
      <c r="A14" s="118"/>
      <c r="B14" s="119" t="s">
        <v>107</v>
      </c>
      <c r="C14" s="113">
        <v>47.830607069456633</v>
      </c>
      <c r="D14" s="115">
        <v>79593</v>
      </c>
      <c r="E14" s="114">
        <v>81005</v>
      </c>
      <c r="F14" s="114">
        <v>80258</v>
      </c>
      <c r="G14" s="114">
        <v>79134</v>
      </c>
      <c r="H14" s="140">
        <v>78809</v>
      </c>
      <c r="I14" s="115">
        <v>784</v>
      </c>
      <c r="J14" s="116">
        <v>0.99481023740943297</v>
      </c>
    </row>
    <row r="15" spans="1:15" s="110" customFormat="1" ht="12" customHeight="1" x14ac:dyDescent="0.2">
      <c r="A15" s="118" t="s">
        <v>105</v>
      </c>
      <c r="B15" s="121" t="s">
        <v>108</v>
      </c>
      <c r="C15" s="113">
        <v>7.7653449995793418</v>
      </c>
      <c r="D15" s="115">
        <v>12922</v>
      </c>
      <c r="E15" s="114">
        <v>13414</v>
      </c>
      <c r="F15" s="114">
        <v>13460</v>
      </c>
      <c r="G15" s="114">
        <v>11928</v>
      </c>
      <c r="H15" s="140">
        <v>12112</v>
      </c>
      <c r="I15" s="115">
        <v>810</v>
      </c>
      <c r="J15" s="116">
        <v>6.6875825627476884</v>
      </c>
    </row>
    <row r="16" spans="1:15" s="110" customFormat="1" ht="12" customHeight="1" x14ac:dyDescent="0.2">
      <c r="A16" s="118"/>
      <c r="B16" s="121" t="s">
        <v>109</v>
      </c>
      <c r="C16" s="113">
        <v>66.619593043520069</v>
      </c>
      <c r="D16" s="115">
        <v>110859</v>
      </c>
      <c r="E16" s="114">
        <v>112179</v>
      </c>
      <c r="F16" s="114">
        <v>112616</v>
      </c>
      <c r="G16" s="114">
        <v>112284</v>
      </c>
      <c r="H16" s="140">
        <v>111903</v>
      </c>
      <c r="I16" s="115">
        <v>-1044</v>
      </c>
      <c r="J16" s="116">
        <v>-0.93295085922629417</v>
      </c>
    </row>
    <row r="17" spans="1:10" s="110" customFormat="1" ht="12" customHeight="1" x14ac:dyDescent="0.2">
      <c r="A17" s="118"/>
      <c r="B17" s="121" t="s">
        <v>110</v>
      </c>
      <c r="C17" s="113">
        <v>24.557407785776956</v>
      </c>
      <c r="D17" s="115">
        <v>40865</v>
      </c>
      <c r="E17" s="114">
        <v>41247</v>
      </c>
      <c r="F17" s="114">
        <v>40810</v>
      </c>
      <c r="G17" s="114">
        <v>40066</v>
      </c>
      <c r="H17" s="140">
        <v>39313</v>
      </c>
      <c r="I17" s="115">
        <v>1552</v>
      </c>
      <c r="J17" s="116">
        <v>3.9478035255513442</v>
      </c>
    </row>
    <row r="18" spans="1:10" s="110" customFormat="1" ht="12" customHeight="1" x14ac:dyDescent="0.2">
      <c r="A18" s="120"/>
      <c r="B18" s="121" t="s">
        <v>111</v>
      </c>
      <c r="C18" s="113">
        <v>1.0576541711236374</v>
      </c>
      <c r="D18" s="115">
        <v>1760</v>
      </c>
      <c r="E18" s="114">
        <v>1776</v>
      </c>
      <c r="F18" s="114">
        <v>1723</v>
      </c>
      <c r="G18" s="114">
        <v>1626</v>
      </c>
      <c r="H18" s="140">
        <v>1569</v>
      </c>
      <c r="I18" s="115">
        <v>191</v>
      </c>
      <c r="J18" s="116">
        <v>12.173358827278522</v>
      </c>
    </row>
    <row r="19" spans="1:10" s="110" customFormat="1" ht="12" customHeight="1" x14ac:dyDescent="0.2">
      <c r="A19" s="120"/>
      <c r="B19" s="121" t="s">
        <v>112</v>
      </c>
      <c r="C19" s="113">
        <v>0.29806617549847964</v>
      </c>
      <c r="D19" s="115">
        <v>496</v>
      </c>
      <c r="E19" s="114">
        <v>501</v>
      </c>
      <c r="F19" s="114">
        <v>478</v>
      </c>
      <c r="G19" s="114">
        <v>379</v>
      </c>
      <c r="H19" s="140">
        <v>374</v>
      </c>
      <c r="I19" s="115">
        <v>122</v>
      </c>
      <c r="J19" s="116">
        <v>32.62032085561497</v>
      </c>
    </row>
    <row r="20" spans="1:10" s="110" customFormat="1" ht="12" customHeight="1" x14ac:dyDescent="0.2">
      <c r="A20" s="118" t="s">
        <v>113</v>
      </c>
      <c r="B20" s="119" t="s">
        <v>181</v>
      </c>
      <c r="C20" s="113">
        <v>68.34128577094576</v>
      </c>
      <c r="D20" s="115">
        <v>113724</v>
      </c>
      <c r="E20" s="114">
        <v>114978</v>
      </c>
      <c r="F20" s="114">
        <v>115891</v>
      </c>
      <c r="G20" s="114">
        <v>114180</v>
      </c>
      <c r="H20" s="140">
        <v>113944</v>
      </c>
      <c r="I20" s="115">
        <v>-220</v>
      </c>
      <c r="J20" s="116">
        <v>-0.19307730113037982</v>
      </c>
    </row>
    <row r="21" spans="1:10" s="110" customFormat="1" ht="12" customHeight="1" x14ac:dyDescent="0.2">
      <c r="A21" s="118"/>
      <c r="B21" s="119" t="s">
        <v>182</v>
      </c>
      <c r="C21" s="113">
        <v>31.65871422905424</v>
      </c>
      <c r="D21" s="115">
        <v>52682</v>
      </c>
      <c r="E21" s="114">
        <v>53638</v>
      </c>
      <c r="F21" s="114">
        <v>52718</v>
      </c>
      <c r="G21" s="114">
        <v>51724</v>
      </c>
      <c r="H21" s="140">
        <v>50953</v>
      </c>
      <c r="I21" s="115">
        <v>1729</v>
      </c>
      <c r="J21" s="116">
        <v>3.3933232586893802</v>
      </c>
    </row>
    <row r="22" spans="1:10" s="110" customFormat="1" ht="12" customHeight="1" x14ac:dyDescent="0.2">
      <c r="A22" s="118" t="s">
        <v>113</v>
      </c>
      <c r="B22" s="119" t="s">
        <v>116</v>
      </c>
      <c r="C22" s="113">
        <v>94.49118421210774</v>
      </c>
      <c r="D22" s="115">
        <v>157239</v>
      </c>
      <c r="E22" s="114">
        <v>159483</v>
      </c>
      <c r="F22" s="114">
        <v>159533</v>
      </c>
      <c r="G22" s="114">
        <v>156972</v>
      </c>
      <c r="H22" s="140">
        <v>156305</v>
      </c>
      <c r="I22" s="115">
        <v>934</v>
      </c>
      <c r="J22" s="116">
        <v>0.59754966251879338</v>
      </c>
    </row>
    <row r="23" spans="1:10" s="110" customFormat="1" ht="12" customHeight="1" x14ac:dyDescent="0.2">
      <c r="A23" s="118"/>
      <c r="B23" s="119" t="s">
        <v>117</v>
      </c>
      <c r="C23" s="113">
        <v>5.461942478035648</v>
      </c>
      <c r="D23" s="115">
        <v>9089</v>
      </c>
      <c r="E23" s="114">
        <v>9060</v>
      </c>
      <c r="F23" s="114">
        <v>8999</v>
      </c>
      <c r="G23" s="114">
        <v>8843</v>
      </c>
      <c r="H23" s="140">
        <v>8507</v>
      </c>
      <c r="I23" s="115">
        <v>582</v>
      </c>
      <c r="J23" s="116">
        <v>6.8414247090631246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2414449</v>
      </c>
      <c r="E25" s="236">
        <v>2417263</v>
      </c>
      <c r="F25" s="236">
        <v>2416375</v>
      </c>
      <c r="G25" s="236">
        <v>2382076</v>
      </c>
      <c r="H25" s="241">
        <v>2365211</v>
      </c>
      <c r="I25" s="235">
        <v>49238</v>
      </c>
      <c r="J25" s="116">
        <v>2.0817593018128191</v>
      </c>
    </row>
    <row r="26" spans="1:10" s="110" customFormat="1" ht="12" customHeight="1" x14ac:dyDescent="0.2">
      <c r="A26" s="118" t="s">
        <v>105</v>
      </c>
      <c r="B26" s="119" t="s">
        <v>106</v>
      </c>
      <c r="C26" s="113">
        <v>51.005426082721151</v>
      </c>
      <c r="D26" s="115">
        <v>1231500</v>
      </c>
      <c r="E26" s="114">
        <v>1231973</v>
      </c>
      <c r="F26" s="114">
        <v>1235311</v>
      </c>
      <c r="G26" s="114">
        <v>1215246</v>
      </c>
      <c r="H26" s="140">
        <v>1202899</v>
      </c>
      <c r="I26" s="115">
        <v>28601</v>
      </c>
      <c r="J26" s="116">
        <v>2.3776726059295088</v>
      </c>
    </row>
    <row r="27" spans="1:10" s="110" customFormat="1" ht="12" customHeight="1" x14ac:dyDescent="0.2">
      <c r="A27" s="118"/>
      <c r="B27" s="119" t="s">
        <v>107</v>
      </c>
      <c r="C27" s="113">
        <v>48.994573917278849</v>
      </c>
      <c r="D27" s="115">
        <v>1182949</v>
      </c>
      <c r="E27" s="114">
        <v>1185290</v>
      </c>
      <c r="F27" s="114">
        <v>1181064</v>
      </c>
      <c r="G27" s="114">
        <v>1166830</v>
      </c>
      <c r="H27" s="140">
        <v>1162312</v>
      </c>
      <c r="I27" s="115">
        <v>20637</v>
      </c>
      <c r="J27" s="116">
        <v>1.7755129431684435</v>
      </c>
    </row>
    <row r="28" spans="1:10" s="110" customFormat="1" ht="12" customHeight="1" x14ac:dyDescent="0.2">
      <c r="A28" s="118" t="s">
        <v>105</v>
      </c>
      <c r="B28" s="121" t="s">
        <v>108</v>
      </c>
      <c r="C28" s="113">
        <v>7.9808270955402243</v>
      </c>
      <c r="D28" s="115">
        <v>192693</v>
      </c>
      <c r="E28" s="114">
        <v>198152</v>
      </c>
      <c r="F28" s="114">
        <v>197003</v>
      </c>
      <c r="G28" s="114">
        <v>182188</v>
      </c>
      <c r="H28" s="140">
        <v>184430</v>
      </c>
      <c r="I28" s="115">
        <v>8263</v>
      </c>
      <c r="J28" s="116">
        <v>4.4802906251694408</v>
      </c>
    </row>
    <row r="29" spans="1:10" s="110" customFormat="1" ht="12" customHeight="1" x14ac:dyDescent="0.2">
      <c r="A29" s="118"/>
      <c r="B29" s="121" t="s">
        <v>109</v>
      </c>
      <c r="C29" s="113">
        <v>70.518532385649891</v>
      </c>
      <c r="D29" s="115">
        <v>1702634</v>
      </c>
      <c r="E29" s="114">
        <v>1703679</v>
      </c>
      <c r="F29" s="114">
        <v>1708556</v>
      </c>
      <c r="G29" s="114">
        <v>1698755</v>
      </c>
      <c r="H29" s="140">
        <v>1689210</v>
      </c>
      <c r="I29" s="115">
        <v>13424</v>
      </c>
      <c r="J29" s="116">
        <v>0.79469100940676407</v>
      </c>
    </row>
    <row r="30" spans="1:10" s="110" customFormat="1" ht="12" customHeight="1" x14ac:dyDescent="0.2">
      <c r="A30" s="118"/>
      <c r="B30" s="121" t="s">
        <v>110</v>
      </c>
      <c r="C30" s="113">
        <v>20.313371705097104</v>
      </c>
      <c r="D30" s="115">
        <v>490456</v>
      </c>
      <c r="E30" s="114">
        <v>486727</v>
      </c>
      <c r="F30" s="114">
        <v>483027</v>
      </c>
      <c r="G30" s="114">
        <v>474761</v>
      </c>
      <c r="H30" s="140">
        <v>466188</v>
      </c>
      <c r="I30" s="115">
        <v>24268</v>
      </c>
      <c r="J30" s="116">
        <v>5.2056251984178061</v>
      </c>
    </row>
    <row r="31" spans="1:10" s="110" customFormat="1" ht="12" customHeight="1" x14ac:dyDescent="0.2">
      <c r="A31" s="120"/>
      <c r="B31" s="121" t="s">
        <v>111</v>
      </c>
      <c r="C31" s="113">
        <v>1.1872688137127767</v>
      </c>
      <c r="D31" s="115">
        <v>28666</v>
      </c>
      <c r="E31" s="114">
        <v>28704</v>
      </c>
      <c r="F31" s="114">
        <v>27788</v>
      </c>
      <c r="G31" s="114">
        <v>26369</v>
      </c>
      <c r="H31" s="140">
        <v>25381</v>
      </c>
      <c r="I31" s="115">
        <v>3285</v>
      </c>
      <c r="J31" s="116">
        <v>12.94275245262204</v>
      </c>
    </row>
    <row r="32" spans="1:10" s="110" customFormat="1" ht="12" customHeight="1" x14ac:dyDescent="0.2">
      <c r="A32" s="120"/>
      <c r="B32" s="121" t="s">
        <v>112</v>
      </c>
      <c r="C32" s="113">
        <v>0.35772136831219048</v>
      </c>
      <c r="D32" s="115">
        <v>8637</v>
      </c>
      <c r="E32" s="114">
        <v>8484</v>
      </c>
      <c r="F32" s="114">
        <v>8488</v>
      </c>
      <c r="G32" s="114">
        <v>7336</v>
      </c>
      <c r="H32" s="140">
        <v>6895</v>
      </c>
      <c r="I32" s="115">
        <v>1742</v>
      </c>
      <c r="J32" s="116">
        <v>25.264684554024655</v>
      </c>
    </row>
    <row r="33" spans="1:10" s="110" customFormat="1" ht="12" customHeight="1" x14ac:dyDescent="0.2">
      <c r="A33" s="118" t="s">
        <v>113</v>
      </c>
      <c r="B33" s="119" t="s">
        <v>181</v>
      </c>
      <c r="C33" s="113">
        <v>66.938543742278256</v>
      </c>
      <c r="D33" s="115">
        <v>1616197</v>
      </c>
      <c r="E33" s="114">
        <v>1617157</v>
      </c>
      <c r="F33" s="114">
        <v>1622399</v>
      </c>
      <c r="G33" s="114">
        <v>1601357</v>
      </c>
      <c r="H33" s="140">
        <v>1595712</v>
      </c>
      <c r="I33" s="115">
        <v>20485</v>
      </c>
      <c r="J33" s="116">
        <v>1.2837529579272451</v>
      </c>
    </row>
    <row r="34" spans="1:10" s="110" customFormat="1" ht="12" customHeight="1" x14ac:dyDescent="0.2">
      <c r="A34" s="118"/>
      <c r="B34" s="119" t="s">
        <v>182</v>
      </c>
      <c r="C34" s="113">
        <v>33.061456257721744</v>
      </c>
      <c r="D34" s="115">
        <v>798252</v>
      </c>
      <c r="E34" s="114">
        <v>800106</v>
      </c>
      <c r="F34" s="114">
        <v>793976</v>
      </c>
      <c r="G34" s="114">
        <v>780719</v>
      </c>
      <c r="H34" s="140">
        <v>769499</v>
      </c>
      <c r="I34" s="115">
        <v>28753</v>
      </c>
      <c r="J34" s="116">
        <v>3.7365870520949347</v>
      </c>
    </row>
    <row r="35" spans="1:10" s="110" customFormat="1" ht="12" customHeight="1" x14ac:dyDescent="0.2">
      <c r="A35" s="118" t="s">
        <v>113</v>
      </c>
      <c r="B35" s="119" t="s">
        <v>116</v>
      </c>
      <c r="C35" s="113">
        <v>87.164193569630172</v>
      </c>
      <c r="D35" s="115">
        <v>2104535</v>
      </c>
      <c r="E35" s="114">
        <v>2111047</v>
      </c>
      <c r="F35" s="114">
        <v>2115055</v>
      </c>
      <c r="G35" s="114">
        <v>2083765</v>
      </c>
      <c r="H35" s="140">
        <v>2076677</v>
      </c>
      <c r="I35" s="115">
        <v>27858</v>
      </c>
      <c r="J35" s="116">
        <v>1.3414700504700539</v>
      </c>
    </row>
    <row r="36" spans="1:10" s="110" customFormat="1" ht="12" customHeight="1" x14ac:dyDescent="0.2">
      <c r="A36" s="118"/>
      <c r="B36" s="119" t="s">
        <v>117</v>
      </c>
      <c r="C36" s="113">
        <v>12.680864246873718</v>
      </c>
      <c r="D36" s="115">
        <v>306173</v>
      </c>
      <c r="E36" s="114">
        <v>302573</v>
      </c>
      <c r="F36" s="114">
        <v>297769</v>
      </c>
      <c r="G36" s="114">
        <v>294643</v>
      </c>
      <c r="H36" s="140">
        <v>284982</v>
      </c>
      <c r="I36" s="115">
        <v>21191</v>
      </c>
      <c r="J36" s="116">
        <v>7.435908232800668</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221079</v>
      </c>
      <c r="E64" s="236">
        <v>221776</v>
      </c>
      <c r="F64" s="236">
        <v>222847</v>
      </c>
      <c r="G64" s="236">
        <v>219369</v>
      </c>
      <c r="H64" s="140">
        <v>218265</v>
      </c>
      <c r="I64" s="115">
        <v>2814</v>
      </c>
      <c r="J64" s="116">
        <v>1.289258470208233</v>
      </c>
    </row>
    <row r="65" spans="1:12" s="110" customFormat="1" ht="12" customHeight="1" x14ac:dyDescent="0.2">
      <c r="A65" s="118" t="s">
        <v>105</v>
      </c>
      <c r="B65" s="119" t="s">
        <v>106</v>
      </c>
      <c r="C65" s="113">
        <v>51.114759882214052</v>
      </c>
      <c r="D65" s="235">
        <v>113004</v>
      </c>
      <c r="E65" s="236">
        <v>113207</v>
      </c>
      <c r="F65" s="236">
        <v>114339</v>
      </c>
      <c r="G65" s="236">
        <v>112285</v>
      </c>
      <c r="H65" s="140">
        <v>111427</v>
      </c>
      <c r="I65" s="115">
        <v>1577</v>
      </c>
      <c r="J65" s="116">
        <v>1.4152763692821309</v>
      </c>
    </row>
    <row r="66" spans="1:12" s="110" customFormat="1" ht="12" customHeight="1" x14ac:dyDescent="0.2">
      <c r="A66" s="118"/>
      <c r="B66" s="119" t="s">
        <v>107</v>
      </c>
      <c r="C66" s="113">
        <v>48.885240117785948</v>
      </c>
      <c r="D66" s="235">
        <v>108075</v>
      </c>
      <c r="E66" s="236">
        <v>108569</v>
      </c>
      <c r="F66" s="236">
        <v>108508</v>
      </c>
      <c r="G66" s="236">
        <v>107084</v>
      </c>
      <c r="H66" s="140">
        <v>106838</v>
      </c>
      <c r="I66" s="115">
        <v>1237</v>
      </c>
      <c r="J66" s="116">
        <v>1.1578277391939198</v>
      </c>
    </row>
    <row r="67" spans="1:12" s="110" customFormat="1" ht="12" customHeight="1" x14ac:dyDescent="0.2">
      <c r="A67" s="118" t="s">
        <v>105</v>
      </c>
      <c r="B67" s="121" t="s">
        <v>108</v>
      </c>
      <c r="C67" s="113">
        <v>7.7859045861434151</v>
      </c>
      <c r="D67" s="235">
        <v>17213</v>
      </c>
      <c r="E67" s="236">
        <v>17777</v>
      </c>
      <c r="F67" s="236">
        <v>17847</v>
      </c>
      <c r="G67" s="236">
        <v>15794</v>
      </c>
      <c r="H67" s="140">
        <v>16089</v>
      </c>
      <c r="I67" s="115">
        <v>1124</v>
      </c>
      <c r="J67" s="116">
        <v>6.9861395984834358</v>
      </c>
    </row>
    <row r="68" spans="1:12" s="110" customFormat="1" ht="12" customHeight="1" x14ac:dyDescent="0.2">
      <c r="A68" s="118"/>
      <c r="B68" s="121" t="s">
        <v>109</v>
      </c>
      <c r="C68" s="113">
        <v>66.215244324427019</v>
      </c>
      <c r="D68" s="235">
        <v>146388</v>
      </c>
      <c r="E68" s="236">
        <v>146875</v>
      </c>
      <c r="F68" s="236">
        <v>148287</v>
      </c>
      <c r="G68" s="236">
        <v>147881</v>
      </c>
      <c r="H68" s="140">
        <v>147612</v>
      </c>
      <c r="I68" s="115">
        <v>-1224</v>
      </c>
      <c r="J68" s="116">
        <v>-0.82920087797740016</v>
      </c>
    </row>
    <row r="69" spans="1:12" s="110" customFormat="1" ht="12" customHeight="1" x14ac:dyDescent="0.2">
      <c r="A69" s="118"/>
      <c r="B69" s="121" t="s">
        <v>110</v>
      </c>
      <c r="C69" s="113">
        <v>24.979758366918613</v>
      </c>
      <c r="D69" s="235">
        <v>55225</v>
      </c>
      <c r="E69" s="236">
        <v>54815</v>
      </c>
      <c r="F69" s="236">
        <v>54487</v>
      </c>
      <c r="G69" s="236">
        <v>53598</v>
      </c>
      <c r="H69" s="140">
        <v>52563</v>
      </c>
      <c r="I69" s="115">
        <v>2662</v>
      </c>
      <c r="J69" s="116">
        <v>5.0643989117820523</v>
      </c>
    </row>
    <row r="70" spans="1:12" s="110" customFormat="1" ht="12" customHeight="1" x14ac:dyDescent="0.2">
      <c r="A70" s="120"/>
      <c r="B70" s="121" t="s">
        <v>111</v>
      </c>
      <c r="C70" s="113">
        <v>1.0190927225109576</v>
      </c>
      <c r="D70" s="235">
        <v>2253</v>
      </c>
      <c r="E70" s="236">
        <v>2309</v>
      </c>
      <c r="F70" s="236">
        <v>2226</v>
      </c>
      <c r="G70" s="236">
        <v>2096</v>
      </c>
      <c r="H70" s="140">
        <v>2001</v>
      </c>
      <c r="I70" s="115">
        <v>252</v>
      </c>
      <c r="J70" s="116">
        <v>12.593703148425787</v>
      </c>
    </row>
    <row r="71" spans="1:12" s="110" customFormat="1" ht="12" customHeight="1" x14ac:dyDescent="0.2">
      <c r="A71" s="120"/>
      <c r="B71" s="121" t="s">
        <v>112</v>
      </c>
      <c r="C71" s="113">
        <v>0.29446487454710757</v>
      </c>
      <c r="D71" s="235">
        <v>651</v>
      </c>
      <c r="E71" s="236">
        <v>681</v>
      </c>
      <c r="F71" s="236">
        <v>663</v>
      </c>
      <c r="G71" s="236">
        <v>544</v>
      </c>
      <c r="H71" s="140">
        <v>508</v>
      </c>
      <c r="I71" s="115">
        <v>143</v>
      </c>
      <c r="J71" s="116">
        <v>28.1496062992126</v>
      </c>
    </row>
    <row r="72" spans="1:12" s="110" customFormat="1" ht="12" customHeight="1" x14ac:dyDescent="0.2">
      <c r="A72" s="118" t="s">
        <v>113</v>
      </c>
      <c r="B72" s="119" t="s">
        <v>181</v>
      </c>
      <c r="C72" s="113">
        <v>69.535776803766979</v>
      </c>
      <c r="D72" s="235">
        <v>153729</v>
      </c>
      <c r="E72" s="236">
        <v>154528</v>
      </c>
      <c r="F72" s="236">
        <v>155636</v>
      </c>
      <c r="G72" s="236">
        <v>153254</v>
      </c>
      <c r="H72" s="140">
        <v>152992</v>
      </c>
      <c r="I72" s="115">
        <v>737</v>
      </c>
      <c r="J72" s="116">
        <v>0.48172453461618908</v>
      </c>
    </row>
    <row r="73" spans="1:12" s="110" customFormat="1" ht="12" customHeight="1" x14ac:dyDescent="0.2">
      <c r="A73" s="118"/>
      <c r="B73" s="119" t="s">
        <v>182</v>
      </c>
      <c r="C73" s="113">
        <v>30.464223196233021</v>
      </c>
      <c r="D73" s="115">
        <v>67350</v>
      </c>
      <c r="E73" s="114">
        <v>67248</v>
      </c>
      <c r="F73" s="114">
        <v>67211</v>
      </c>
      <c r="G73" s="114">
        <v>66115</v>
      </c>
      <c r="H73" s="140">
        <v>65273</v>
      </c>
      <c r="I73" s="115">
        <v>2077</v>
      </c>
      <c r="J73" s="116">
        <v>3.1820201308351082</v>
      </c>
    </row>
    <row r="74" spans="1:12" s="110" customFormat="1" ht="12" customHeight="1" x14ac:dyDescent="0.2">
      <c r="A74" s="118" t="s">
        <v>113</v>
      </c>
      <c r="B74" s="119" t="s">
        <v>116</v>
      </c>
      <c r="C74" s="113">
        <v>96.076967961678861</v>
      </c>
      <c r="D74" s="115">
        <v>212406</v>
      </c>
      <c r="E74" s="114">
        <v>213308</v>
      </c>
      <c r="F74" s="114">
        <v>214416</v>
      </c>
      <c r="G74" s="114">
        <v>211061</v>
      </c>
      <c r="H74" s="140">
        <v>210232</v>
      </c>
      <c r="I74" s="115">
        <v>2174</v>
      </c>
      <c r="J74" s="116">
        <v>1.0340956657407054</v>
      </c>
    </row>
    <row r="75" spans="1:12" s="110" customFormat="1" ht="12" customHeight="1" x14ac:dyDescent="0.2">
      <c r="A75" s="142"/>
      <c r="B75" s="124" t="s">
        <v>117</v>
      </c>
      <c r="C75" s="125">
        <v>3.8773470117016995</v>
      </c>
      <c r="D75" s="143">
        <v>8572</v>
      </c>
      <c r="E75" s="144">
        <v>8379</v>
      </c>
      <c r="F75" s="144">
        <v>8344</v>
      </c>
      <c r="G75" s="144">
        <v>8213</v>
      </c>
      <c r="H75" s="145">
        <v>7944</v>
      </c>
      <c r="I75" s="143">
        <v>628</v>
      </c>
      <c r="J75" s="146">
        <v>7.905337361530715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166406</v>
      </c>
      <c r="G11" s="114">
        <v>168616</v>
      </c>
      <c r="H11" s="114">
        <v>168609</v>
      </c>
      <c r="I11" s="114">
        <v>165904</v>
      </c>
      <c r="J11" s="140">
        <v>164897</v>
      </c>
      <c r="K11" s="114">
        <v>1509</v>
      </c>
      <c r="L11" s="116">
        <v>0.91511670921848187</v>
      </c>
    </row>
    <row r="12" spans="1:17" s="110" customFormat="1" ht="24.95" customHeight="1" x14ac:dyDescent="0.2">
      <c r="A12" s="604" t="s">
        <v>185</v>
      </c>
      <c r="B12" s="605"/>
      <c r="C12" s="605"/>
      <c r="D12" s="606"/>
      <c r="E12" s="113">
        <v>52.169392930543367</v>
      </c>
      <c r="F12" s="115">
        <v>86813</v>
      </c>
      <c r="G12" s="114">
        <v>87611</v>
      </c>
      <c r="H12" s="114">
        <v>88351</v>
      </c>
      <c r="I12" s="114">
        <v>86770</v>
      </c>
      <c r="J12" s="140">
        <v>86088</v>
      </c>
      <c r="K12" s="114">
        <v>725</v>
      </c>
      <c r="L12" s="116">
        <v>0.84216150915342436</v>
      </c>
    </row>
    <row r="13" spans="1:17" s="110" customFormat="1" ht="15" customHeight="1" x14ac:dyDescent="0.2">
      <c r="A13" s="120"/>
      <c r="B13" s="612" t="s">
        <v>107</v>
      </c>
      <c r="C13" s="612"/>
      <c r="E13" s="113">
        <v>47.830607069456633</v>
      </c>
      <c r="F13" s="115">
        <v>79593</v>
      </c>
      <c r="G13" s="114">
        <v>81005</v>
      </c>
      <c r="H13" s="114">
        <v>80258</v>
      </c>
      <c r="I13" s="114">
        <v>79134</v>
      </c>
      <c r="J13" s="140">
        <v>78809</v>
      </c>
      <c r="K13" s="114">
        <v>784</v>
      </c>
      <c r="L13" s="116">
        <v>0.99481023740943297</v>
      </c>
    </row>
    <row r="14" spans="1:17" s="110" customFormat="1" ht="24.95" customHeight="1" x14ac:dyDescent="0.2">
      <c r="A14" s="604" t="s">
        <v>186</v>
      </c>
      <c r="B14" s="605"/>
      <c r="C14" s="605"/>
      <c r="D14" s="606"/>
      <c r="E14" s="113">
        <v>7.7653449995793418</v>
      </c>
      <c r="F14" s="115">
        <v>12922</v>
      </c>
      <c r="G14" s="114">
        <v>13414</v>
      </c>
      <c r="H14" s="114">
        <v>13460</v>
      </c>
      <c r="I14" s="114">
        <v>11928</v>
      </c>
      <c r="J14" s="140">
        <v>12112</v>
      </c>
      <c r="K14" s="114">
        <v>810</v>
      </c>
      <c r="L14" s="116">
        <v>6.6875825627476884</v>
      </c>
    </row>
    <row r="15" spans="1:17" s="110" customFormat="1" ht="15" customHeight="1" x14ac:dyDescent="0.2">
      <c r="A15" s="120"/>
      <c r="B15" s="119"/>
      <c r="C15" s="258" t="s">
        <v>106</v>
      </c>
      <c r="E15" s="113">
        <v>60.725893824485375</v>
      </c>
      <c r="F15" s="115">
        <v>7847</v>
      </c>
      <c r="G15" s="114">
        <v>8107</v>
      </c>
      <c r="H15" s="114">
        <v>8301</v>
      </c>
      <c r="I15" s="114">
        <v>7268</v>
      </c>
      <c r="J15" s="140">
        <v>7354</v>
      </c>
      <c r="K15" s="114">
        <v>493</v>
      </c>
      <c r="L15" s="116">
        <v>6.7038346478107149</v>
      </c>
    </row>
    <row r="16" spans="1:17" s="110" customFormat="1" ht="15" customHeight="1" x14ac:dyDescent="0.2">
      <c r="A16" s="120"/>
      <c r="B16" s="119"/>
      <c r="C16" s="258" t="s">
        <v>107</v>
      </c>
      <c r="E16" s="113">
        <v>39.274106175514625</v>
      </c>
      <c r="F16" s="115">
        <v>5075</v>
      </c>
      <c r="G16" s="114">
        <v>5307</v>
      </c>
      <c r="H16" s="114">
        <v>5159</v>
      </c>
      <c r="I16" s="114">
        <v>4660</v>
      </c>
      <c r="J16" s="140">
        <v>4758</v>
      </c>
      <c r="K16" s="114">
        <v>317</v>
      </c>
      <c r="L16" s="116">
        <v>6.6624632198402693</v>
      </c>
    </row>
    <row r="17" spans="1:12" s="110" customFormat="1" ht="15" customHeight="1" x14ac:dyDescent="0.2">
      <c r="A17" s="120"/>
      <c r="B17" s="121" t="s">
        <v>109</v>
      </c>
      <c r="C17" s="258"/>
      <c r="E17" s="113">
        <v>66.619593043520069</v>
      </c>
      <c r="F17" s="115">
        <v>110859</v>
      </c>
      <c r="G17" s="114">
        <v>112179</v>
      </c>
      <c r="H17" s="114">
        <v>112616</v>
      </c>
      <c r="I17" s="114">
        <v>112284</v>
      </c>
      <c r="J17" s="140">
        <v>111903</v>
      </c>
      <c r="K17" s="114">
        <v>-1044</v>
      </c>
      <c r="L17" s="116">
        <v>-0.93295085922629417</v>
      </c>
    </row>
    <row r="18" spans="1:12" s="110" customFormat="1" ht="15" customHeight="1" x14ac:dyDescent="0.2">
      <c r="A18" s="120"/>
      <c r="B18" s="119"/>
      <c r="C18" s="258" t="s">
        <v>106</v>
      </c>
      <c r="E18" s="113">
        <v>52.023741870303716</v>
      </c>
      <c r="F18" s="115">
        <v>57673</v>
      </c>
      <c r="G18" s="114">
        <v>58149</v>
      </c>
      <c r="H18" s="114">
        <v>58740</v>
      </c>
      <c r="I18" s="114">
        <v>58628</v>
      </c>
      <c r="J18" s="140">
        <v>58343</v>
      </c>
      <c r="K18" s="114">
        <v>-670</v>
      </c>
      <c r="L18" s="116">
        <v>-1.148381125413503</v>
      </c>
    </row>
    <row r="19" spans="1:12" s="110" customFormat="1" ht="15" customHeight="1" x14ac:dyDescent="0.2">
      <c r="A19" s="120"/>
      <c r="B19" s="119"/>
      <c r="C19" s="258" t="s">
        <v>107</v>
      </c>
      <c r="E19" s="113">
        <v>47.976258129696284</v>
      </c>
      <c r="F19" s="115">
        <v>53186</v>
      </c>
      <c r="G19" s="114">
        <v>54030</v>
      </c>
      <c r="H19" s="114">
        <v>53876</v>
      </c>
      <c r="I19" s="114">
        <v>53656</v>
      </c>
      <c r="J19" s="140">
        <v>53560</v>
      </c>
      <c r="K19" s="114">
        <v>-374</v>
      </c>
      <c r="L19" s="116">
        <v>-0.6982823002240478</v>
      </c>
    </row>
    <row r="20" spans="1:12" s="110" customFormat="1" ht="15" customHeight="1" x14ac:dyDescent="0.2">
      <c r="A20" s="120"/>
      <c r="B20" s="121" t="s">
        <v>110</v>
      </c>
      <c r="C20" s="258"/>
      <c r="E20" s="113">
        <v>24.557407785776956</v>
      </c>
      <c r="F20" s="115">
        <v>40865</v>
      </c>
      <c r="G20" s="114">
        <v>41247</v>
      </c>
      <c r="H20" s="114">
        <v>40810</v>
      </c>
      <c r="I20" s="114">
        <v>40066</v>
      </c>
      <c r="J20" s="140">
        <v>39313</v>
      </c>
      <c r="K20" s="114">
        <v>1552</v>
      </c>
      <c r="L20" s="116">
        <v>3.9478035255513442</v>
      </c>
    </row>
    <row r="21" spans="1:12" s="110" customFormat="1" ht="15" customHeight="1" x14ac:dyDescent="0.2">
      <c r="A21" s="120"/>
      <c r="B21" s="119"/>
      <c r="C21" s="258" t="s">
        <v>106</v>
      </c>
      <c r="E21" s="113">
        <v>49.440841796158082</v>
      </c>
      <c r="F21" s="115">
        <v>20204</v>
      </c>
      <c r="G21" s="114">
        <v>20280</v>
      </c>
      <c r="H21" s="114">
        <v>20244</v>
      </c>
      <c r="I21" s="114">
        <v>19856</v>
      </c>
      <c r="J21" s="140">
        <v>19422</v>
      </c>
      <c r="K21" s="114">
        <v>782</v>
      </c>
      <c r="L21" s="116">
        <v>4.0263618576871592</v>
      </c>
    </row>
    <row r="22" spans="1:12" s="110" customFormat="1" ht="15" customHeight="1" x14ac:dyDescent="0.2">
      <c r="A22" s="120"/>
      <c r="B22" s="119"/>
      <c r="C22" s="258" t="s">
        <v>107</v>
      </c>
      <c r="E22" s="113">
        <v>50.559158203841918</v>
      </c>
      <c r="F22" s="115">
        <v>20661</v>
      </c>
      <c r="G22" s="114">
        <v>20967</v>
      </c>
      <c r="H22" s="114">
        <v>20566</v>
      </c>
      <c r="I22" s="114">
        <v>20210</v>
      </c>
      <c r="J22" s="140">
        <v>19891</v>
      </c>
      <c r="K22" s="114">
        <v>770</v>
      </c>
      <c r="L22" s="116">
        <v>3.8710974812729373</v>
      </c>
    </row>
    <row r="23" spans="1:12" s="110" customFormat="1" ht="15" customHeight="1" x14ac:dyDescent="0.2">
      <c r="A23" s="120"/>
      <c r="B23" s="121" t="s">
        <v>111</v>
      </c>
      <c r="C23" s="258"/>
      <c r="E23" s="113">
        <v>1.0576541711236374</v>
      </c>
      <c r="F23" s="115">
        <v>1760</v>
      </c>
      <c r="G23" s="114">
        <v>1776</v>
      </c>
      <c r="H23" s="114">
        <v>1723</v>
      </c>
      <c r="I23" s="114">
        <v>1626</v>
      </c>
      <c r="J23" s="140">
        <v>1569</v>
      </c>
      <c r="K23" s="114">
        <v>191</v>
      </c>
      <c r="L23" s="116">
        <v>12.173358827278522</v>
      </c>
    </row>
    <row r="24" spans="1:12" s="110" customFormat="1" ht="15" customHeight="1" x14ac:dyDescent="0.2">
      <c r="A24" s="120"/>
      <c r="B24" s="119"/>
      <c r="C24" s="258" t="s">
        <v>106</v>
      </c>
      <c r="E24" s="113">
        <v>61.875</v>
      </c>
      <c r="F24" s="115">
        <v>1089</v>
      </c>
      <c r="G24" s="114">
        <v>1075</v>
      </c>
      <c r="H24" s="114">
        <v>1066</v>
      </c>
      <c r="I24" s="114">
        <v>1018</v>
      </c>
      <c r="J24" s="140">
        <v>969</v>
      </c>
      <c r="K24" s="114">
        <v>120</v>
      </c>
      <c r="L24" s="116">
        <v>12.383900928792571</v>
      </c>
    </row>
    <row r="25" spans="1:12" s="110" customFormat="1" ht="15" customHeight="1" x14ac:dyDescent="0.2">
      <c r="A25" s="120"/>
      <c r="B25" s="119"/>
      <c r="C25" s="258" t="s">
        <v>107</v>
      </c>
      <c r="E25" s="113">
        <v>38.125</v>
      </c>
      <c r="F25" s="115">
        <v>671</v>
      </c>
      <c r="G25" s="114">
        <v>701</v>
      </c>
      <c r="H25" s="114">
        <v>657</v>
      </c>
      <c r="I25" s="114">
        <v>608</v>
      </c>
      <c r="J25" s="140">
        <v>600</v>
      </c>
      <c r="K25" s="114">
        <v>71</v>
      </c>
      <c r="L25" s="116">
        <v>11.833333333333334</v>
      </c>
    </row>
    <row r="26" spans="1:12" s="110" customFormat="1" ht="15" customHeight="1" x14ac:dyDescent="0.2">
      <c r="A26" s="120"/>
      <c r="C26" s="121" t="s">
        <v>187</v>
      </c>
      <c r="D26" s="110" t="s">
        <v>188</v>
      </c>
      <c r="E26" s="113">
        <v>0.29806617549847964</v>
      </c>
      <c r="F26" s="115">
        <v>496</v>
      </c>
      <c r="G26" s="114">
        <v>501</v>
      </c>
      <c r="H26" s="114">
        <v>478</v>
      </c>
      <c r="I26" s="114">
        <v>379</v>
      </c>
      <c r="J26" s="140">
        <v>374</v>
      </c>
      <c r="K26" s="114">
        <v>122</v>
      </c>
      <c r="L26" s="116">
        <v>32.62032085561497</v>
      </c>
    </row>
    <row r="27" spans="1:12" s="110" customFormat="1" ht="15" customHeight="1" x14ac:dyDescent="0.2">
      <c r="A27" s="120"/>
      <c r="B27" s="119"/>
      <c r="D27" s="259" t="s">
        <v>106</v>
      </c>
      <c r="E27" s="113">
        <v>54.435483870967744</v>
      </c>
      <c r="F27" s="115">
        <v>270</v>
      </c>
      <c r="G27" s="114">
        <v>269</v>
      </c>
      <c r="H27" s="114">
        <v>258</v>
      </c>
      <c r="I27" s="114">
        <v>209</v>
      </c>
      <c r="J27" s="140">
        <v>198</v>
      </c>
      <c r="K27" s="114">
        <v>72</v>
      </c>
      <c r="L27" s="116">
        <v>36.363636363636367</v>
      </c>
    </row>
    <row r="28" spans="1:12" s="110" customFormat="1" ht="15" customHeight="1" x14ac:dyDescent="0.2">
      <c r="A28" s="120"/>
      <c r="B28" s="119"/>
      <c r="D28" s="259" t="s">
        <v>107</v>
      </c>
      <c r="E28" s="113">
        <v>45.564516129032256</v>
      </c>
      <c r="F28" s="115">
        <v>226</v>
      </c>
      <c r="G28" s="114">
        <v>232</v>
      </c>
      <c r="H28" s="114">
        <v>220</v>
      </c>
      <c r="I28" s="114">
        <v>170</v>
      </c>
      <c r="J28" s="140">
        <v>176</v>
      </c>
      <c r="K28" s="114">
        <v>50</v>
      </c>
      <c r="L28" s="116">
        <v>28.40909090909091</v>
      </c>
    </row>
    <row r="29" spans="1:12" s="110" customFormat="1" ht="24.95" customHeight="1" x14ac:dyDescent="0.2">
      <c r="A29" s="604" t="s">
        <v>189</v>
      </c>
      <c r="B29" s="605"/>
      <c r="C29" s="605"/>
      <c r="D29" s="606"/>
      <c r="E29" s="113">
        <v>94.49118421210774</v>
      </c>
      <c r="F29" s="115">
        <v>157239</v>
      </c>
      <c r="G29" s="114">
        <v>159483</v>
      </c>
      <c r="H29" s="114">
        <v>159533</v>
      </c>
      <c r="I29" s="114">
        <v>156972</v>
      </c>
      <c r="J29" s="140">
        <v>156305</v>
      </c>
      <c r="K29" s="114">
        <v>934</v>
      </c>
      <c r="L29" s="116">
        <v>0.59754966251879338</v>
      </c>
    </row>
    <row r="30" spans="1:12" s="110" customFormat="1" ht="15" customHeight="1" x14ac:dyDescent="0.2">
      <c r="A30" s="120"/>
      <c r="B30" s="119"/>
      <c r="C30" s="258" t="s">
        <v>106</v>
      </c>
      <c r="E30" s="113">
        <v>51.148887998524536</v>
      </c>
      <c r="F30" s="115">
        <v>80426</v>
      </c>
      <c r="G30" s="114">
        <v>81267</v>
      </c>
      <c r="H30" s="114">
        <v>81993</v>
      </c>
      <c r="I30" s="114">
        <v>80522</v>
      </c>
      <c r="J30" s="140">
        <v>80078</v>
      </c>
      <c r="K30" s="114">
        <v>348</v>
      </c>
      <c r="L30" s="116">
        <v>0.43457628811908389</v>
      </c>
    </row>
    <row r="31" spans="1:12" s="110" customFormat="1" ht="15" customHeight="1" x14ac:dyDescent="0.2">
      <c r="A31" s="120"/>
      <c r="B31" s="119"/>
      <c r="C31" s="258" t="s">
        <v>107</v>
      </c>
      <c r="E31" s="113">
        <v>48.851112001475464</v>
      </c>
      <c r="F31" s="115">
        <v>76813</v>
      </c>
      <c r="G31" s="114">
        <v>78216</v>
      </c>
      <c r="H31" s="114">
        <v>77540</v>
      </c>
      <c r="I31" s="114">
        <v>76450</v>
      </c>
      <c r="J31" s="140">
        <v>76227</v>
      </c>
      <c r="K31" s="114">
        <v>586</v>
      </c>
      <c r="L31" s="116">
        <v>0.76875647736366381</v>
      </c>
    </row>
    <row r="32" spans="1:12" s="110" customFormat="1" ht="15" customHeight="1" x14ac:dyDescent="0.2">
      <c r="A32" s="120"/>
      <c r="B32" s="119" t="s">
        <v>117</v>
      </c>
      <c r="C32" s="258"/>
      <c r="E32" s="113">
        <v>5.461942478035648</v>
      </c>
      <c r="F32" s="115">
        <v>9089</v>
      </c>
      <c r="G32" s="114">
        <v>9060</v>
      </c>
      <c r="H32" s="114">
        <v>8999</v>
      </c>
      <c r="I32" s="114">
        <v>8843</v>
      </c>
      <c r="J32" s="140">
        <v>8507</v>
      </c>
      <c r="K32" s="114">
        <v>582</v>
      </c>
      <c r="L32" s="116">
        <v>6.8414247090631246</v>
      </c>
    </row>
    <row r="33" spans="1:12" s="110" customFormat="1" ht="15" customHeight="1" x14ac:dyDescent="0.2">
      <c r="A33" s="120"/>
      <c r="B33" s="119"/>
      <c r="C33" s="258" t="s">
        <v>106</v>
      </c>
      <c r="E33" s="113">
        <v>69.556606887446364</v>
      </c>
      <c r="F33" s="115">
        <v>6322</v>
      </c>
      <c r="G33" s="114">
        <v>6285</v>
      </c>
      <c r="H33" s="114">
        <v>6296</v>
      </c>
      <c r="I33" s="114">
        <v>6180</v>
      </c>
      <c r="J33" s="140">
        <v>5944</v>
      </c>
      <c r="K33" s="114">
        <v>378</v>
      </c>
      <c r="L33" s="116">
        <v>6.3593539703903099</v>
      </c>
    </row>
    <row r="34" spans="1:12" s="110" customFormat="1" ht="15" customHeight="1" x14ac:dyDescent="0.2">
      <c r="A34" s="120"/>
      <c r="B34" s="119"/>
      <c r="C34" s="258" t="s">
        <v>107</v>
      </c>
      <c r="E34" s="113">
        <v>30.443393112553636</v>
      </c>
      <c r="F34" s="115">
        <v>2767</v>
      </c>
      <c r="G34" s="114">
        <v>2775</v>
      </c>
      <c r="H34" s="114">
        <v>2703</v>
      </c>
      <c r="I34" s="114">
        <v>2663</v>
      </c>
      <c r="J34" s="140">
        <v>2563</v>
      </c>
      <c r="K34" s="114">
        <v>204</v>
      </c>
      <c r="L34" s="116">
        <v>7.9594225516972301</v>
      </c>
    </row>
    <row r="35" spans="1:12" s="110" customFormat="1" ht="24.95" customHeight="1" x14ac:dyDescent="0.2">
      <c r="A35" s="604" t="s">
        <v>190</v>
      </c>
      <c r="B35" s="605"/>
      <c r="C35" s="605"/>
      <c r="D35" s="606"/>
      <c r="E35" s="113">
        <v>68.34128577094576</v>
      </c>
      <c r="F35" s="115">
        <v>113724</v>
      </c>
      <c r="G35" s="114">
        <v>114978</v>
      </c>
      <c r="H35" s="114">
        <v>115891</v>
      </c>
      <c r="I35" s="114">
        <v>114180</v>
      </c>
      <c r="J35" s="140">
        <v>113944</v>
      </c>
      <c r="K35" s="114">
        <v>-220</v>
      </c>
      <c r="L35" s="116">
        <v>-0.19307730113037982</v>
      </c>
    </row>
    <row r="36" spans="1:12" s="110" customFormat="1" ht="15" customHeight="1" x14ac:dyDescent="0.2">
      <c r="A36" s="120"/>
      <c r="B36" s="119"/>
      <c r="C36" s="258" t="s">
        <v>106</v>
      </c>
      <c r="E36" s="113">
        <v>66.461784671661221</v>
      </c>
      <c r="F36" s="115">
        <v>75583</v>
      </c>
      <c r="G36" s="114">
        <v>76258</v>
      </c>
      <c r="H36" s="114">
        <v>77037</v>
      </c>
      <c r="I36" s="114">
        <v>75619</v>
      </c>
      <c r="J36" s="140">
        <v>75371</v>
      </c>
      <c r="K36" s="114">
        <v>212</v>
      </c>
      <c r="L36" s="116">
        <v>0.28127529155776093</v>
      </c>
    </row>
    <row r="37" spans="1:12" s="110" customFormat="1" ht="15" customHeight="1" x14ac:dyDescent="0.2">
      <c r="A37" s="120"/>
      <c r="B37" s="119"/>
      <c r="C37" s="258" t="s">
        <v>107</v>
      </c>
      <c r="E37" s="113">
        <v>33.538215328338786</v>
      </c>
      <c r="F37" s="115">
        <v>38141</v>
      </c>
      <c r="G37" s="114">
        <v>38720</v>
      </c>
      <c r="H37" s="114">
        <v>38854</v>
      </c>
      <c r="I37" s="114">
        <v>38561</v>
      </c>
      <c r="J37" s="140">
        <v>38573</v>
      </c>
      <c r="K37" s="114">
        <v>-432</v>
      </c>
      <c r="L37" s="116">
        <v>-1.1199543722292795</v>
      </c>
    </row>
    <row r="38" spans="1:12" s="110" customFormat="1" ht="15" customHeight="1" x14ac:dyDescent="0.2">
      <c r="A38" s="120"/>
      <c r="B38" s="119" t="s">
        <v>182</v>
      </c>
      <c r="C38" s="258"/>
      <c r="E38" s="113">
        <v>31.65871422905424</v>
      </c>
      <c r="F38" s="115">
        <v>52682</v>
      </c>
      <c r="G38" s="114">
        <v>53638</v>
      </c>
      <c r="H38" s="114">
        <v>52718</v>
      </c>
      <c r="I38" s="114">
        <v>51724</v>
      </c>
      <c r="J38" s="140">
        <v>50953</v>
      </c>
      <c r="K38" s="114">
        <v>1729</v>
      </c>
      <c r="L38" s="116">
        <v>3.3933232586893802</v>
      </c>
    </row>
    <row r="39" spans="1:12" s="110" customFormat="1" ht="15" customHeight="1" x14ac:dyDescent="0.2">
      <c r="A39" s="120"/>
      <c r="B39" s="119"/>
      <c r="C39" s="258" t="s">
        <v>106</v>
      </c>
      <c r="E39" s="113">
        <v>21.316578717588552</v>
      </c>
      <c r="F39" s="115">
        <v>11230</v>
      </c>
      <c r="G39" s="114">
        <v>11353</v>
      </c>
      <c r="H39" s="114">
        <v>11314</v>
      </c>
      <c r="I39" s="114">
        <v>11151</v>
      </c>
      <c r="J39" s="140">
        <v>10717</v>
      </c>
      <c r="K39" s="114">
        <v>513</v>
      </c>
      <c r="L39" s="116">
        <v>4.786787347205375</v>
      </c>
    </row>
    <row r="40" spans="1:12" s="110" customFormat="1" ht="15" customHeight="1" x14ac:dyDescent="0.2">
      <c r="A40" s="120"/>
      <c r="B40" s="119"/>
      <c r="C40" s="258" t="s">
        <v>107</v>
      </c>
      <c r="E40" s="113">
        <v>78.683421282411445</v>
      </c>
      <c r="F40" s="115">
        <v>41452</v>
      </c>
      <c r="G40" s="114">
        <v>42285</v>
      </c>
      <c r="H40" s="114">
        <v>41404</v>
      </c>
      <c r="I40" s="114">
        <v>40573</v>
      </c>
      <c r="J40" s="140">
        <v>40236</v>
      </c>
      <c r="K40" s="114">
        <v>1216</v>
      </c>
      <c r="L40" s="116">
        <v>3.0221692017099113</v>
      </c>
    </row>
    <row r="41" spans="1:12" s="110" customFormat="1" ht="24.75" customHeight="1" x14ac:dyDescent="0.2">
      <c r="A41" s="604" t="s">
        <v>519</v>
      </c>
      <c r="B41" s="605"/>
      <c r="C41" s="605"/>
      <c r="D41" s="606"/>
      <c r="E41" s="113">
        <v>3.4986719228873957</v>
      </c>
      <c r="F41" s="115">
        <v>5822</v>
      </c>
      <c r="G41" s="114">
        <v>6422</v>
      </c>
      <c r="H41" s="114">
        <v>6317</v>
      </c>
      <c r="I41" s="114">
        <v>4993</v>
      </c>
      <c r="J41" s="140">
        <v>5582</v>
      </c>
      <c r="K41" s="114">
        <v>240</v>
      </c>
      <c r="L41" s="116">
        <v>4.2995342171264781</v>
      </c>
    </row>
    <row r="42" spans="1:12" s="110" customFormat="1" ht="15" customHeight="1" x14ac:dyDescent="0.2">
      <c r="A42" s="120"/>
      <c r="B42" s="119"/>
      <c r="C42" s="258" t="s">
        <v>106</v>
      </c>
      <c r="E42" s="113">
        <v>61.679835108210234</v>
      </c>
      <c r="F42" s="115">
        <v>3591</v>
      </c>
      <c r="G42" s="114">
        <v>4002</v>
      </c>
      <c r="H42" s="114">
        <v>4016</v>
      </c>
      <c r="I42" s="114">
        <v>3049</v>
      </c>
      <c r="J42" s="140">
        <v>3407</v>
      </c>
      <c r="K42" s="114">
        <v>184</v>
      </c>
      <c r="L42" s="116">
        <v>5.4006457293806864</v>
      </c>
    </row>
    <row r="43" spans="1:12" s="110" customFormat="1" ht="15" customHeight="1" x14ac:dyDescent="0.2">
      <c r="A43" s="123"/>
      <c r="B43" s="124"/>
      <c r="C43" s="260" t="s">
        <v>107</v>
      </c>
      <c r="D43" s="261"/>
      <c r="E43" s="125">
        <v>38.320164891789766</v>
      </c>
      <c r="F43" s="143">
        <v>2231</v>
      </c>
      <c r="G43" s="144">
        <v>2420</v>
      </c>
      <c r="H43" s="144">
        <v>2301</v>
      </c>
      <c r="I43" s="144">
        <v>1944</v>
      </c>
      <c r="J43" s="145">
        <v>2175</v>
      </c>
      <c r="K43" s="144">
        <v>56</v>
      </c>
      <c r="L43" s="146">
        <v>2.5747126436781609</v>
      </c>
    </row>
    <row r="44" spans="1:12" s="110" customFormat="1" ht="45.75" customHeight="1" x14ac:dyDescent="0.2">
      <c r="A44" s="604" t="s">
        <v>191</v>
      </c>
      <c r="B44" s="605"/>
      <c r="C44" s="605"/>
      <c r="D44" s="606"/>
      <c r="E44" s="113">
        <v>1.7102748698965182</v>
      </c>
      <c r="F44" s="115">
        <v>2846</v>
      </c>
      <c r="G44" s="114">
        <v>2855</v>
      </c>
      <c r="H44" s="114">
        <v>2863</v>
      </c>
      <c r="I44" s="114">
        <v>2796</v>
      </c>
      <c r="J44" s="140">
        <v>2843</v>
      </c>
      <c r="K44" s="114">
        <v>3</v>
      </c>
      <c r="L44" s="116">
        <v>0.10552233556102708</v>
      </c>
    </row>
    <row r="45" spans="1:12" s="110" customFormat="1" ht="15" customHeight="1" x14ac:dyDescent="0.2">
      <c r="A45" s="120"/>
      <c r="B45" s="119"/>
      <c r="C45" s="258" t="s">
        <v>106</v>
      </c>
      <c r="E45" s="113">
        <v>59.697821503865072</v>
      </c>
      <c r="F45" s="115">
        <v>1699</v>
      </c>
      <c r="G45" s="114">
        <v>1705</v>
      </c>
      <c r="H45" s="114">
        <v>1715</v>
      </c>
      <c r="I45" s="114">
        <v>1668</v>
      </c>
      <c r="J45" s="140">
        <v>1688</v>
      </c>
      <c r="K45" s="114">
        <v>11</v>
      </c>
      <c r="L45" s="116">
        <v>0.65165876777251186</v>
      </c>
    </row>
    <row r="46" spans="1:12" s="110" customFormat="1" ht="15" customHeight="1" x14ac:dyDescent="0.2">
      <c r="A46" s="123"/>
      <c r="B46" s="124"/>
      <c r="C46" s="260" t="s">
        <v>107</v>
      </c>
      <c r="D46" s="261"/>
      <c r="E46" s="125">
        <v>40.302178496134928</v>
      </c>
      <c r="F46" s="143">
        <v>1147</v>
      </c>
      <c r="G46" s="144">
        <v>1150</v>
      </c>
      <c r="H46" s="144">
        <v>1148</v>
      </c>
      <c r="I46" s="144">
        <v>1128</v>
      </c>
      <c r="J46" s="145">
        <v>1155</v>
      </c>
      <c r="K46" s="144">
        <v>-8</v>
      </c>
      <c r="L46" s="146">
        <v>-0.69264069264069261</v>
      </c>
    </row>
    <row r="47" spans="1:12" s="110" customFormat="1" ht="39" customHeight="1" x14ac:dyDescent="0.2">
      <c r="A47" s="604" t="s">
        <v>520</v>
      </c>
      <c r="B47" s="607"/>
      <c r="C47" s="607"/>
      <c r="D47" s="608"/>
      <c r="E47" s="113">
        <v>0.16405658449815511</v>
      </c>
      <c r="F47" s="115">
        <v>273</v>
      </c>
      <c r="G47" s="114">
        <v>289</v>
      </c>
      <c r="H47" s="114">
        <v>249</v>
      </c>
      <c r="I47" s="114">
        <v>241</v>
      </c>
      <c r="J47" s="140">
        <v>287</v>
      </c>
      <c r="K47" s="114">
        <v>-14</v>
      </c>
      <c r="L47" s="116">
        <v>-4.8780487804878048</v>
      </c>
    </row>
    <row r="48" spans="1:12" s="110" customFormat="1" ht="15" customHeight="1" x14ac:dyDescent="0.2">
      <c r="A48" s="120"/>
      <c r="B48" s="119"/>
      <c r="C48" s="258" t="s">
        <v>106</v>
      </c>
      <c r="E48" s="113">
        <v>39.560439560439562</v>
      </c>
      <c r="F48" s="115">
        <v>108</v>
      </c>
      <c r="G48" s="114">
        <v>114</v>
      </c>
      <c r="H48" s="114">
        <v>99</v>
      </c>
      <c r="I48" s="114">
        <v>95</v>
      </c>
      <c r="J48" s="140">
        <v>118</v>
      </c>
      <c r="K48" s="114">
        <v>-10</v>
      </c>
      <c r="L48" s="116">
        <v>-8.4745762711864412</v>
      </c>
    </row>
    <row r="49" spans="1:12" s="110" customFormat="1" ht="15" customHeight="1" x14ac:dyDescent="0.2">
      <c r="A49" s="123"/>
      <c r="B49" s="124"/>
      <c r="C49" s="260" t="s">
        <v>107</v>
      </c>
      <c r="D49" s="261"/>
      <c r="E49" s="125">
        <v>60.439560439560438</v>
      </c>
      <c r="F49" s="143">
        <v>165</v>
      </c>
      <c r="G49" s="144">
        <v>175</v>
      </c>
      <c r="H49" s="144">
        <v>150</v>
      </c>
      <c r="I49" s="144">
        <v>146</v>
      </c>
      <c r="J49" s="145">
        <v>169</v>
      </c>
      <c r="K49" s="144">
        <v>-4</v>
      </c>
      <c r="L49" s="146">
        <v>-2.3668639053254439</v>
      </c>
    </row>
    <row r="50" spans="1:12" s="110" customFormat="1" ht="24.95" customHeight="1" x14ac:dyDescent="0.2">
      <c r="A50" s="609" t="s">
        <v>192</v>
      </c>
      <c r="B50" s="610"/>
      <c r="C50" s="610"/>
      <c r="D50" s="611"/>
      <c r="E50" s="262">
        <v>8.6168767953078618</v>
      </c>
      <c r="F50" s="263">
        <v>14339</v>
      </c>
      <c r="G50" s="264">
        <v>14932</v>
      </c>
      <c r="H50" s="264">
        <v>14799</v>
      </c>
      <c r="I50" s="264">
        <v>13476</v>
      </c>
      <c r="J50" s="265">
        <v>13597</v>
      </c>
      <c r="K50" s="263">
        <v>742</v>
      </c>
      <c r="L50" s="266">
        <v>5.457086121938663</v>
      </c>
    </row>
    <row r="51" spans="1:12" s="110" customFormat="1" ht="15" customHeight="1" x14ac:dyDescent="0.2">
      <c r="A51" s="120"/>
      <c r="B51" s="119"/>
      <c r="C51" s="258" t="s">
        <v>106</v>
      </c>
      <c r="E51" s="113">
        <v>60.917776692935348</v>
      </c>
      <c r="F51" s="115">
        <v>8735</v>
      </c>
      <c r="G51" s="114">
        <v>9125</v>
      </c>
      <c r="H51" s="114">
        <v>9212</v>
      </c>
      <c r="I51" s="114">
        <v>8313</v>
      </c>
      <c r="J51" s="140">
        <v>8361</v>
      </c>
      <c r="K51" s="114">
        <v>374</v>
      </c>
      <c r="L51" s="116">
        <v>4.4731491448391338</v>
      </c>
    </row>
    <row r="52" spans="1:12" s="110" customFormat="1" ht="15" customHeight="1" x14ac:dyDescent="0.2">
      <c r="A52" s="120"/>
      <c r="B52" s="119"/>
      <c r="C52" s="258" t="s">
        <v>107</v>
      </c>
      <c r="E52" s="113">
        <v>39.082223307064652</v>
      </c>
      <c r="F52" s="115">
        <v>5604</v>
      </c>
      <c r="G52" s="114">
        <v>5807</v>
      </c>
      <c r="H52" s="114">
        <v>5587</v>
      </c>
      <c r="I52" s="114">
        <v>5163</v>
      </c>
      <c r="J52" s="140">
        <v>5236</v>
      </c>
      <c r="K52" s="114">
        <v>368</v>
      </c>
      <c r="L52" s="116">
        <v>7.0282658517952639</v>
      </c>
    </row>
    <row r="53" spans="1:12" s="110" customFormat="1" ht="15" customHeight="1" x14ac:dyDescent="0.2">
      <c r="A53" s="120"/>
      <c r="B53" s="119"/>
      <c r="C53" s="258" t="s">
        <v>187</v>
      </c>
      <c r="D53" s="110" t="s">
        <v>193</v>
      </c>
      <c r="E53" s="113">
        <v>29.060603947276658</v>
      </c>
      <c r="F53" s="115">
        <v>4167</v>
      </c>
      <c r="G53" s="114">
        <v>4765</v>
      </c>
      <c r="H53" s="114">
        <v>4685</v>
      </c>
      <c r="I53" s="114">
        <v>3526</v>
      </c>
      <c r="J53" s="140">
        <v>3918</v>
      </c>
      <c r="K53" s="114">
        <v>249</v>
      </c>
      <c r="L53" s="116">
        <v>6.3552833078101072</v>
      </c>
    </row>
    <row r="54" spans="1:12" s="110" customFormat="1" ht="15" customHeight="1" x14ac:dyDescent="0.2">
      <c r="A54" s="120"/>
      <c r="B54" s="119"/>
      <c r="D54" s="267" t="s">
        <v>194</v>
      </c>
      <c r="E54" s="113">
        <v>63.258939284857213</v>
      </c>
      <c r="F54" s="115">
        <v>2636</v>
      </c>
      <c r="G54" s="114">
        <v>3014</v>
      </c>
      <c r="H54" s="114">
        <v>3065</v>
      </c>
      <c r="I54" s="114">
        <v>2250</v>
      </c>
      <c r="J54" s="140">
        <v>2463</v>
      </c>
      <c r="K54" s="114">
        <v>173</v>
      </c>
      <c r="L54" s="116">
        <v>7.023954526999594</v>
      </c>
    </row>
    <row r="55" spans="1:12" s="110" customFormat="1" ht="15" customHeight="1" x14ac:dyDescent="0.2">
      <c r="A55" s="120"/>
      <c r="B55" s="119"/>
      <c r="D55" s="267" t="s">
        <v>195</v>
      </c>
      <c r="E55" s="113">
        <v>36.741060715142787</v>
      </c>
      <c r="F55" s="115">
        <v>1531</v>
      </c>
      <c r="G55" s="114">
        <v>1751</v>
      </c>
      <c r="H55" s="114">
        <v>1620</v>
      </c>
      <c r="I55" s="114">
        <v>1276</v>
      </c>
      <c r="J55" s="140">
        <v>1455</v>
      </c>
      <c r="K55" s="114">
        <v>76</v>
      </c>
      <c r="L55" s="116">
        <v>5.2233676975945018</v>
      </c>
    </row>
    <row r="56" spans="1:12" s="110" customFormat="1" ht="15" customHeight="1" x14ac:dyDescent="0.2">
      <c r="A56" s="120"/>
      <c r="B56" s="119" t="s">
        <v>196</v>
      </c>
      <c r="C56" s="258"/>
      <c r="E56" s="113">
        <v>70.440969676574156</v>
      </c>
      <c r="F56" s="115">
        <v>117218</v>
      </c>
      <c r="G56" s="114">
        <v>118616</v>
      </c>
      <c r="H56" s="114">
        <v>118509</v>
      </c>
      <c r="I56" s="114">
        <v>117652</v>
      </c>
      <c r="J56" s="140">
        <v>116693</v>
      </c>
      <c r="K56" s="114">
        <v>525</v>
      </c>
      <c r="L56" s="116">
        <v>0.44989845149237745</v>
      </c>
    </row>
    <row r="57" spans="1:12" s="110" customFormat="1" ht="15" customHeight="1" x14ac:dyDescent="0.2">
      <c r="A57" s="120"/>
      <c r="B57" s="119"/>
      <c r="C57" s="258" t="s">
        <v>106</v>
      </c>
      <c r="E57" s="113">
        <v>50.676517258441535</v>
      </c>
      <c r="F57" s="115">
        <v>59402</v>
      </c>
      <c r="G57" s="114">
        <v>59685</v>
      </c>
      <c r="H57" s="114">
        <v>60164</v>
      </c>
      <c r="I57" s="114">
        <v>59771</v>
      </c>
      <c r="J57" s="140">
        <v>59209</v>
      </c>
      <c r="K57" s="114">
        <v>193</v>
      </c>
      <c r="L57" s="116">
        <v>0.32596395818203316</v>
      </c>
    </row>
    <row r="58" spans="1:12" s="110" customFormat="1" ht="15" customHeight="1" x14ac:dyDescent="0.2">
      <c r="A58" s="120"/>
      <c r="B58" s="119"/>
      <c r="C58" s="258" t="s">
        <v>107</v>
      </c>
      <c r="E58" s="113">
        <v>49.323482741558465</v>
      </c>
      <c r="F58" s="115">
        <v>57816</v>
      </c>
      <c r="G58" s="114">
        <v>58931</v>
      </c>
      <c r="H58" s="114">
        <v>58345</v>
      </c>
      <c r="I58" s="114">
        <v>57881</v>
      </c>
      <c r="J58" s="140">
        <v>57484</v>
      </c>
      <c r="K58" s="114">
        <v>332</v>
      </c>
      <c r="L58" s="116">
        <v>0.57755201447359261</v>
      </c>
    </row>
    <row r="59" spans="1:12" s="110" customFormat="1" ht="15" customHeight="1" x14ac:dyDescent="0.2">
      <c r="A59" s="120"/>
      <c r="B59" s="119"/>
      <c r="C59" s="258" t="s">
        <v>105</v>
      </c>
      <c r="D59" s="110" t="s">
        <v>197</v>
      </c>
      <c r="E59" s="113">
        <v>91.985872476923333</v>
      </c>
      <c r="F59" s="115">
        <v>107824</v>
      </c>
      <c r="G59" s="114">
        <v>109234</v>
      </c>
      <c r="H59" s="114">
        <v>109184</v>
      </c>
      <c r="I59" s="114">
        <v>108399</v>
      </c>
      <c r="J59" s="140">
        <v>107482</v>
      </c>
      <c r="K59" s="114">
        <v>342</v>
      </c>
      <c r="L59" s="116">
        <v>0.31819281368043023</v>
      </c>
    </row>
    <row r="60" spans="1:12" s="110" customFormat="1" ht="15" customHeight="1" x14ac:dyDescent="0.2">
      <c r="A60" s="120"/>
      <c r="B60" s="119"/>
      <c r="C60" s="258"/>
      <c r="D60" s="267" t="s">
        <v>198</v>
      </c>
      <c r="E60" s="113">
        <v>51.09623089479151</v>
      </c>
      <c r="F60" s="115">
        <v>55094</v>
      </c>
      <c r="G60" s="114">
        <v>55411</v>
      </c>
      <c r="H60" s="114">
        <v>55905</v>
      </c>
      <c r="I60" s="114">
        <v>55572</v>
      </c>
      <c r="J60" s="140">
        <v>55045</v>
      </c>
      <c r="K60" s="114">
        <v>49</v>
      </c>
      <c r="L60" s="116">
        <v>8.9018076119538561E-2</v>
      </c>
    </row>
    <row r="61" spans="1:12" s="110" customFormat="1" ht="15" customHeight="1" x14ac:dyDescent="0.2">
      <c r="A61" s="120"/>
      <c r="B61" s="119"/>
      <c r="C61" s="258"/>
      <c r="D61" s="267" t="s">
        <v>199</v>
      </c>
      <c r="E61" s="113">
        <v>48.90376910520849</v>
      </c>
      <c r="F61" s="115">
        <v>52730</v>
      </c>
      <c r="G61" s="114">
        <v>53823</v>
      </c>
      <c r="H61" s="114">
        <v>53279</v>
      </c>
      <c r="I61" s="114">
        <v>52827</v>
      </c>
      <c r="J61" s="140">
        <v>52437</v>
      </c>
      <c r="K61" s="114">
        <v>293</v>
      </c>
      <c r="L61" s="116">
        <v>0.5587657570036425</v>
      </c>
    </row>
    <row r="62" spans="1:12" s="110" customFormat="1" ht="15" customHeight="1" x14ac:dyDescent="0.2">
      <c r="A62" s="120"/>
      <c r="B62" s="119"/>
      <c r="C62" s="258"/>
      <c r="D62" s="258" t="s">
        <v>200</v>
      </c>
      <c r="E62" s="113">
        <v>8.0141275230766613</v>
      </c>
      <c r="F62" s="115">
        <v>9394</v>
      </c>
      <c r="G62" s="114">
        <v>9382</v>
      </c>
      <c r="H62" s="114">
        <v>9325</v>
      </c>
      <c r="I62" s="114">
        <v>9253</v>
      </c>
      <c r="J62" s="140">
        <v>9211</v>
      </c>
      <c r="K62" s="114">
        <v>183</v>
      </c>
      <c r="L62" s="116">
        <v>1.9867549668874172</v>
      </c>
    </row>
    <row r="63" spans="1:12" s="110" customFormat="1" ht="15" customHeight="1" x14ac:dyDescent="0.2">
      <c r="A63" s="120"/>
      <c r="B63" s="119"/>
      <c r="C63" s="258"/>
      <c r="D63" s="267" t="s">
        <v>198</v>
      </c>
      <c r="E63" s="113">
        <v>45.85905897381307</v>
      </c>
      <c r="F63" s="115">
        <v>4308</v>
      </c>
      <c r="G63" s="114">
        <v>4274</v>
      </c>
      <c r="H63" s="114">
        <v>4259</v>
      </c>
      <c r="I63" s="114">
        <v>4199</v>
      </c>
      <c r="J63" s="140">
        <v>4164</v>
      </c>
      <c r="K63" s="114">
        <v>144</v>
      </c>
      <c r="L63" s="116">
        <v>3.4582132564841497</v>
      </c>
    </row>
    <row r="64" spans="1:12" s="110" customFormat="1" ht="15" customHeight="1" x14ac:dyDescent="0.2">
      <c r="A64" s="120"/>
      <c r="B64" s="119"/>
      <c r="C64" s="258"/>
      <c r="D64" s="267" t="s">
        <v>199</v>
      </c>
      <c r="E64" s="113">
        <v>54.14094102618693</v>
      </c>
      <c r="F64" s="115">
        <v>5086</v>
      </c>
      <c r="G64" s="114">
        <v>5108</v>
      </c>
      <c r="H64" s="114">
        <v>5066</v>
      </c>
      <c r="I64" s="114">
        <v>5054</v>
      </c>
      <c r="J64" s="140">
        <v>5047</v>
      </c>
      <c r="K64" s="114">
        <v>39</v>
      </c>
      <c r="L64" s="116">
        <v>0.77273627897761044</v>
      </c>
    </row>
    <row r="65" spans="1:12" s="110" customFormat="1" ht="15" customHeight="1" x14ac:dyDescent="0.2">
      <c r="A65" s="120"/>
      <c r="B65" s="119" t="s">
        <v>201</v>
      </c>
      <c r="C65" s="258"/>
      <c r="E65" s="113">
        <v>10.926288715551122</v>
      </c>
      <c r="F65" s="115">
        <v>18182</v>
      </c>
      <c r="G65" s="114">
        <v>18194</v>
      </c>
      <c r="H65" s="114">
        <v>18026</v>
      </c>
      <c r="I65" s="114">
        <v>17852</v>
      </c>
      <c r="J65" s="140">
        <v>17675</v>
      </c>
      <c r="K65" s="114">
        <v>507</v>
      </c>
      <c r="L65" s="116">
        <v>2.8684582743988685</v>
      </c>
    </row>
    <row r="66" spans="1:12" s="110" customFormat="1" ht="15" customHeight="1" x14ac:dyDescent="0.2">
      <c r="A66" s="120"/>
      <c r="B66" s="119"/>
      <c r="C66" s="258" t="s">
        <v>106</v>
      </c>
      <c r="E66" s="113">
        <v>47.008029919700803</v>
      </c>
      <c r="F66" s="115">
        <v>8547</v>
      </c>
      <c r="G66" s="114">
        <v>8613</v>
      </c>
      <c r="H66" s="114">
        <v>8514</v>
      </c>
      <c r="I66" s="114">
        <v>8477</v>
      </c>
      <c r="J66" s="140">
        <v>8363</v>
      </c>
      <c r="K66" s="114">
        <v>184</v>
      </c>
      <c r="L66" s="116">
        <v>2.2001674040416117</v>
      </c>
    </row>
    <row r="67" spans="1:12" s="110" customFormat="1" ht="15" customHeight="1" x14ac:dyDescent="0.2">
      <c r="A67" s="120"/>
      <c r="B67" s="119"/>
      <c r="C67" s="258" t="s">
        <v>107</v>
      </c>
      <c r="E67" s="113">
        <v>52.991970080299197</v>
      </c>
      <c r="F67" s="115">
        <v>9635</v>
      </c>
      <c r="G67" s="114">
        <v>9581</v>
      </c>
      <c r="H67" s="114">
        <v>9512</v>
      </c>
      <c r="I67" s="114">
        <v>9375</v>
      </c>
      <c r="J67" s="140">
        <v>9312</v>
      </c>
      <c r="K67" s="114">
        <v>323</v>
      </c>
      <c r="L67" s="116">
        <v>3.4686426116838489</v>
      </c>
    </row>
    <row r="68" spans="1:12" s="110" customFormat="1" ht="15" customHeight="1" x14ac:dyDescent="0.2">
      <c r="A68" s="120"/>
      <c r="B68" s="119"/>
      <c r="C68" s="258" t="s">
        <v>105</v>
      </c>
      <c r="D68" s="110" t="s">
        <v>202</v>
      </c>
      <c r="E68" s="113">
        <v>15.344846551534484</v>
      </c>
      <c r="F68" s="115">
        <v>2790</v>
      </c>
      <c r="G68" s="114">
        <v>2752</v>
      </c>
      <c r="H68" s="114">
        <v>2668</v>
      </c>
      <c r="I68" s="114">
        <v>2593</v>
      </c>
      <c r="J68" s="140">
        <v>2501</v>
      </c>
      <c r="K68" s="114">
        <v>289</v>
      </c>
      <c r="L68" s="116">
        <v>11.555377848860456</v>
      </c>
    </row>
    <row r="69" spans="1:12" s="110" customFormat="1" ht="15" customHeight="1" x14ac:dyDescent="0.2">
      <c r="A69" s="120"/>
      <c r="B69" s="119"/>
      <c r="C69" s="258"/>
      <c r="D69" s="267" t="s">
        <v>198</v>
      </c>
      <c r="E69" s="113">
        <v>47.060931899641574</v>
      </c>
      <c r="F69" s="115">
        <v>1313</v>
      </c>
      <c r="G69" s="114">
        <v>1337</v>
      </c>
      <c r="H69" s="114">
        <v>1278</v>
      </c>
      <c r="I69" s="114">
        <v>1266</v>
      </c>
      <c r="J69" s="140">
        <v>1205</v>
      </c>
      <c r="K69" s="114">
        <v>108</v>
      </c>
      <c r="L69" s="116">
        <v>8.9626556016597512</v>
      </c>
    </row>
    <row r="70" spans="1:12" s="110" customFormat="1" ht="15" customHeight="1" x14ac:dyDescent="0.2">
      <c r="A70" s="120"/>
      <c r="B70" s="119"/>
      <c r="C70" s="258"/>
      <c r="D70" s="267" t="s">
        <v>199</v>
      </c>
      <c r="E70" s="113">
        <v>52.939068100358426</v>
      </c>
      <c r="F70" s="115">
        <v>1477</v>
      </c>
      <c r="G70" s="114">
        <v>1415</v>
      </c>
      <c r="H70" s="114">
        <v>1390</v>
      </c>
      <c r="I70" s="114">
        <v>1327</v>
      </c>
      <c r="J70" s="140">
        <v>1296</v>
      </c>
      <c r="K70" s="114">
        <v>181</v>
      </c>
      <c r="L70" s="116">
        <v>13.966049382716049</v>
      </c>
    </row>
    <row r="71" spans="1:12" s="110" customFormat="1" ht="15" customHeight="1" x14ac:dyDescent="0.2">
      <c r="A71" s="120"/>
      <c r="B71" s="119"/>
      <c r="C71" s="258"/>
      <c r="D71" s="110" t="s">
        <v>203</v>
      </c>
      <c r="E71" s="113">
        <v>78.060719392806078</v>
      </c>
      <c r="F71" s="115">
        <v>14193</v>
      </c>
      <c r="G71" s="114">
        <v>14237</v>
      </c>
      <c r="H71" s="114">
        <v>14164</v>
      </c>
      <c r="I71" s="114">
        <v>14091</v>
      </c>
      <c r="J71" s="140">
        <v>14024</v>
      </c>
      <c r="K71" s="114">
        <v>169</v>
      </c>
      <c r="L71" s="116">
        <v>1.2050770108385624</v>
      </c>
    </row>
    <row r="72" spans="1:12" s="110" customFormat="1" ht="15" customHeight="1" x14ac:dyDescent="0.2">
      <c r="A72" s="120"/>
      <c r="B72" s="119"/>
      <c r="C72" s="258"/>
      <c r="D72" s="267" t="s">
        <v>198</v>
      </c>
      <c r="E72" s="113">
        <v>46.304516310857466</v>
      </c>
      <c r="F72" s="115">
        <v>6572</v>
      </c>
      <c r="G72" s="114">
        <v>6596</v>
      </c>
      <c r="H72" s="114">
        <v>6566</v>
      </c>
      <c r="I72" s="114">
        <v>6546</v>
      </c>
      <c r="J72" s="140">
        <v>6507</v>
      </c>
      <c r="K72" s="114">
        <v>65</v>
      </c>
      <c r="L72" s="116">
        <v>0.9989242354387583</v>
      </c>
    </row>
    <row r="73" spans="1:12" s="110" customFormat="1" ht="15" customHeight="1" x14ac:dyDescent="0.2">
      <c r="A73" s="120"/>
      <c r="B73" s="119"/>
      <c r="C73" s="258"/>
      <c r="D73" s="267" t="s">
        <v>199</v>
      </c>
      <c r="E73" s="113">
        <v>53.695483689142534</v>
      </c>
      <c r="F73" s="115">
        <v>7621</v>
      </c>
      <c r="G73" s="114">
        <v>7641</v>
      </c>
      <c r="H73" s="114">
        <v>7598</v>
      </c>
      <c r="I73" s="114">
        <v>7545</v>
      </c>
      <c r="J73" s="140">
        <v>7517</v>
      </c>
      <c r="K73" s="114">
        <v>104</v>
      </c>
      <c r="L73" s="116">
        <v>1.3835306638286551</v>
      </c>
    </row>
    <row r="74" spans="1:12" s="110" customFormat="1" ht="15" customHeight="1" x14ac:dyDescent="0.2">
      <c r="A74" s="120"/>
      <c r="B74" s="119"/>
      <c r="C74" s="258"/>
      <c r="D74" s="110" t="s">
        <v>204</v>
      </c>
      <c r="E74" s="113">
        <v>6.5944340556594438</v>
      </c>
      <c r="F74" s="115">
        <v>1199</v>
      </c>
      <c r="G74" s="114">
        <v>1205</v>
      </c>
      <c r="H74" s="114">
        <v>1194</v>
      </c>
      <c r="I74" s="114">
        <v>1168</v>
      </c>
      <c r="J74" s="140">
        <v>1150</v>
      </c>
      <c r="K74" s="114">
        <v>49</v>
      </c>
      <c r="L74" s="116">
        <v>4.2608695652173916</v>
      </c>
    </row>
    <row r="75" spans="1:12" s="110" customFormat="1" ht="15" customHeight="1" x14ac:dyDescent="0.2">
      <c r="A75" s="120"/>
      <c r="B75" s="119"/>
      <c r="C75" s="258"/>
      <c r="D75" s="267" t="s">
        <v>198</v>
      </c>
      <c r="E75" s="113">
        <v>55.212677231025857</v>
      </c>
      <c r="F75" s="115">
        <v>662</v>
      </c>
      <c r="G75" s="114">
        <v>680</v>
      </c>
      <c r="H75" s="114">
        <v>670</v>
      </c>
      <c r="I75" s="114">
        <v>665</v>
      </c>
      <c r="J75" s="140">
        <v>651</v>
      </c>
      <c r="K75" s="114">
        <v>11</v>
      </c>
      <c r="L75" s="116">
        <v>1.6897081413210446</v>
      </c>
    </row>
    <row r="76" spans="1:12" s="110" customFormat="1" ht="15" customHeight="1" x14ac:dyDescent="0.2">
      <c r="A76" s="120"/>
      <c r="B76" s="119"/>
      <c r="C76" s="258"/>
      <c r="D76" s="267" t="s">
        <v>199</v>
      </c>
      <c r="E76" s="113">
        <v>44.787322768974143</v>
      </c>
      <c r="F76" s="115">
        <v>537</v>
      </c>
      <c r="G76" s="114">
        <v>525</v>
      </c>
      <c r="H76" s="114">
        <v>524</v>
      </c>
      <c r="I76" s="114">
        <v>503</v>
      </c>
      <c r="J76" s="140">
        <v>499</v>
      </c>
      <c r="K76" s="114">
        <v>38</v>
      </c>
      <c r="L76" s="116">
        <v>7.6152304609218433</v>
      </c>
    </row>
    <row r="77" spans="1:12" s="110" customFormat="1" ht="15" customHeight="1" x14ac:dyDescent="0.2">
      <c r="A77" s="534"/>
      <c r="B77" s="119" t="s">
        <v>205</v>
      </c>
      <c r="C77" s="268"/>
      <c r="D77" s="182"/>
      <c r="E77" s="113">
        <v>10.015864812566855</v>
      </c>
      <c r="F77" s="115">
        <v>16667</v>
      </c>
      <c r="G77" s="114">
        <v>16874</v>
      </c>
      <c r="H77" s="114">
        <v>17275</v>
      </c>
      <c r="I77" s="114">
        <v>16924</v>
      </c>
      <c r="J77" s="140">
        <v>16932</v>
      </c>
      <c r="K77" s="114">
        <v>-265</v>
      </c>
      <c r="L77" s="116">
        <v>-1.5650838648712497</v>
      </c>
    </row>
    <row r="78" spans="1:12" s="110" customFormat="1" ht="15" customHeight="1" x14ac:dyDescent="0.2">
      <c r="A78" s="120"/>
      <c r="B78" s="119"/>
      <c r="C78" s="268" t="s">
        <v>106</v>
      </c>
      <c r="D78" s="182"/>
      <c r="E78" s="113">
        <v>60.772784544309111</v>
      </c>
      <c r="F78" s="115">
        <v>10129</v>
      </c>
      <c r="G78" s="114">
        <v>10188</v>
      </c>
      <c r="H78" s="114">
        <v>10461</v>
      </c>
      <c r="I78" s="114">
        <v>10209</v>
      </c>
      <c r="J78" s="140">
        <v>10155</v>
      </c>
      <c r="K78" s="114">
        <v>-26</v>
      </c>
      <c r="L78" s="116">
        <v>-0.25603151157065485</v>
      </c>
    </row>
    <row r="79" spans="1:12" s="110" customFormat="1" ht="15" customHeight="1" x14ac:dyDescent="0.2">
      <c r="A79" s="123"/>
      <c r="B79" s="124"/>
      <c r="C79" s="260" t="s">
        <v>107</v>
      </c>
      <c r="D79" s="261"/>
      <c r="E79" s="125">
        <v>39.227215455690889</v>
      </c>
      <c r="F79" s="143">
        <v>6538</v>
      </c>
      <c r="G79" s="144">
        <v>6686</v>
      </c>
      <c r="H79" s="144">
        <v>6814</v>
      </c>
      <c r="I79" s="144">
        <v>6715</v>
      </c>
      <c r="J79" s="145">
        <v>6777</v>
      </c>
      <c r="K79" s="144">
        <v>-239</v>
      </c>
      <c r="L79" s="146">
        <v>-3.5266342039250405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166406</v>
      </c>
      <c r="E11" s="114">
        <v>168616</v>
      </c>
      <c r="F11" s="114">
        <v>168609</v>
      </c>
      <c r="G11" s="114">
        <v>165904</v>
      </c>
      <c r="H11" s="140">
        <v>164897</v>
      </c>
      <c r="I11" s="115">
        <v>1509</v>
      </c>
      <c r="J11" s="116">
        <v>0.91511670921848187</v>
      </c>
    </row>
    <row r="12" spans="1:15" s="110" customFormat="1" ht="24.95" customHeight="1" x14ac:dyDescent="0.2">
      <c r="A12" s="193" t="s">
        <v>132</v>
      </c>
      <c r="B12" s="194" t="s">
        <v>133</v>
      </c>
      <c r="C12" s="113">
        <v>3.0816196531375071</v>
      </c>
      <c r="D12" s="115">
        <v>5128</v>
      </c>
      <c r="E12" s="114">
        <v>5080</v>
      </c>
      <c r="F12" s="114">
        <v>5341</v>
      </c>
      <c r="G12" s="114">
        <v>5302</v>
      </c>
      <c r="H12" s="140">
        <v>5299</v>
      </c>
      <c r="I12" s="115">
        <v>-171</v>
      </c>
      <c r="J12" s="116">
        <v>-3.2270239667861862</v>
      </c>
    </row>
    <row r="13" spans="1:15" s="110" customFormat="1" ht="24.95" customHeight="1" x14ac:dyDescent="0.2">
      <c r="A13" s="193" t="s">
        <v>134</v>
      </c>
      <c r="B13" s="199" t="s">
        <v>214</v>
      </c>
      <c r="C13" s="113">
        <v>2.2156653005300289</v>
      </c>
      <c r="D13" s="115">
        <v>3687</v>
      </c>
      <c r="E13" s="114">
        <v>3665</v>
      </c>
      <c r="F13" s="114">
        <v>3700</v>
      </c>
      <c r="G13" s="114">
        <v>3623</v>
      </c>
      <c r="H13" s="140">
        <v>3587</v>
      </c>
      <c r="I13" s="115">
        <v>100</v>
      </c>
      <c r="J13" s="116">
        <v>2.7878449958182325</v>
      </c>
    </row>
    <row r="14" spans="1:15" s="287" customFormat="1" ht="24" customHeight="1" x14ac:dyDescent="0.2">
      <c r="A14" s="193" t="s">
        <v>215</v>
      </c>
      <c r="B14" s="199" t="s">
        <v>137</v>
      </c>
      <c r="C14" s="113">
        <v>17.865942333810079</v>
      </c>
      <c r="D14" s="115">
        <v>29730</v>
      </c>
      <c r="E14" s="114">
        <v>29906</v>
      </c>
      <c r="F14" s="114">
        <v>30200</v>
      </c>
      <c r="G14" s="114">
        <v>29843</v>
      </c>
      <c r="H14" s="140">
        <v>29745</v>
      </c>
      <c r="I14" s="115">
        <v>-15</v>
      </c>
      <c r="J14" s="116">
        <v>-5.0428643469490671E-2</v>
      </c>
      <c r="K14" s="110"/>
      <c r="L14" s="110"/>
      <c r="M14" s="110"/>
      <c r="N14" s="110"/>
      <c r="O14" s="110"/>
    </row>
    <row r="15" spans="1:15" s="110" customFormat="1" ht="24.75" customHeight="1" x14ac:dyDescent="0.2">
      <c r="A15" s="193" t="s">
        <v>216</v>
      </c>
      <c r="B15" s="199" t="s">
        <v>217</v>
      </c>
      <c r="C15" s="113">
        <v>4.0226914894895618</v>
      </c>
      <c r="D15" s="115">
        <v>6694</v>
      </c>
      <c r="E15" s="114">
        <v>6720</v>
      </c>
      <c r="F15" s="114">
        <v>6763</v>
      </c>
      <c r="G15" s="114">
        <v>6646</v>
      </c>
      <c r="H15" s="140">
        <v>6499</v>
      </c>
      <c r="I15" s="115">
        <v>195</v>
      </c>
      <c r="J15" s="116">
        <v>3.0004616094783811</v>
      </c>
    </row>
    <row r="16" spans="1:15" s="287" customFormat="1" ht="24.95" customHeight="1" x14ac:dyDescent="0.2">
      <c r="A16" s="193" t="s">
        <v>218</v>
      </c>
      <c r="B16" s="199" t="s">
        <v>141</v>
      </c>
      <c r="C16" s="113">
        <v>8.732257250339531</v>
      </c>
      <c r="D16" s="115">
        <v>14531</v>
      </c>
      <c r="E16" s="114">
        <v>14640</v>
      </c>
      <c r="F16" s="114">
        <v>14852</v>
      </c>
      <c r="G16" s="114">
        <v>14727</v>
      </c>
      <c r="H16" s="140">
        <v>14786</v>
      </c>
      <c r="I16" s="115">
        <v>-255</v>
      </c>
      <c r="J16" s="116">
        <v>-1.7246043554713919</v>
      </c>
      <c r="K16" s="110"/>
      <c r="L16" s="110"/>
      <c r="M16" s="110"/>
      <c r="N16" s="110"/>
      <c r="O16" s="110"/>
    </row>
    <row r="17" spans="1:15" s="110" customFormat="1" ht="24.95" customHeight="1" x14ac:dyDescent="0.2">
      <c r="A17" s="193" t="s">
        <v>219</v>
      </c>
      <c r="B17" s="199" t="s">
        <v>220</v>
      </c>
      <c r="C17" s="113">
        <v>5.1109935939809858</v>
      </c>
      <c r="D17" s="115">
        <v>8505</v>
      </c>
      <c r="E17" s="114">
        <v>8546</v>
      </c>
      <c r="F17" s="114">
        <v>8585</v>
      </c>
      <c r="G17" s="114">
        <v>8470</v>
      </c>
      <c r="H17" s="140">
        <v>8460</v>
      </c>
      <c r="I17" s="115">
        <v>45</v>
      </c>
      <c r="J17" s="116">
        <v>0.53191489361702127</v>
      </c>
    </row>
    <row r="18" spans="1:15" s="287" customFormat="1" ht="24.95" customHeight="1" x14ac:dyDescent="0.2">
      <c r="A18" s="201" t="s">
        <v>144</v>
      </c>
      <c r="B18" s="202" t="s">
        <v>145</v>
      </c>
      <c r="C18" s="113">
        <v>8.1823972693292308</v>
      </c>
      <c r="D18" s="115">
        <v>13616</v>
      </c>
      <c r="E18" s="114">
        <v>13666</v>
      </c>
      <c r="F18" s="114">
        <v>14026</v>
      </c>
      <c r="G18" s="114">
        <v>13796</v>
      </c>
      <c r="H18" s="140">
        <v>13615</v>
      </c>
      <c r="I18" s="115">
        <v>1</v>
      </c>
      <c r="J18" s="116">
        <v>7.3448402497245683E-3</v>
      </c>
      <c r="K18" s="110"/>
      <c r="L18" s="110"/>
      <c r="M18" s="110"/>
      <c r="N18" s="110"/>
      <c r="O18" s="110"/>
    </row>
    <row r="19" spans="1:15" s="110" customFormat="1" ht="24.95" customHeight="1" x14ac:dyDescent="0.2">
      <c r="A19" s="193" t="s">
        <v>146</v>
      </c>
      <c r="B19" s="199" t="s">
        <v>147</v>
      </c>
      <c r="C19" s="113">
        <v>13.239306275014123</v>
      </c>
      <c r="D19" s="115">
        <v>22031</v>
      </c>
      <c r="E19" s="114">
        <v>22324</v>
      </c>
      <c r="F19" s="114">
        <v>22324</v>
      </c>
      <c r="G19" s="114">
        <v>21928</v>
      </c>
      <c r="H19" s="140">
        <v>21876</v>
      </c>
      <c r="I19" s="115">
        <v>155</v>
      </c>
      <c r="J19" s="116">
        <v>0.70853903821539588</v>
      </c>
    </row>
    <row r="20" spans="1:15" s="287" customFormat="1" ht="24.95" customHeight="1" x14ac:dyDescent="0.2">
      <c r="A20" s="193" t="s">
        <v>148</v>
      </c>
      <c r="B20" s="199" t="s">
        <v>149</v>
      </c>
      <c r="C20" s="113">
        <v>8.1223032823335704</v>
      </c>
      <c r="D20" s="115">
        <v>13516</v>
      </c>
      <c r="E20" s="114">
        <v>13643</v>
      </c>
      <c r="F20" s="114">
        <v>13638</v>
      </c>
      <c r="G20" s="114">
        <v>13547</v>
      </c>
      <c r="H20" s="140">
        <v>13511</v>
      </c>
      <c r="I20" s="115">
        <v>5</v>
      </c>
      <c r="J20" s="116">
        <v>3.7006883280290136E-2</v>
      </c>
      <c r="K20" s="110"/>
      <c r="L20" s="110"/>
      <c r="M20" s="110"/>
      <c r="N20" s="110"/>
      <c r="O20" s="110"/>
    </row>
    <row r="21" spans="1:15" s="110" customFormat="1" ht="24.95" customHeight="1" x14ac:dyDescent="0.2">
      <c r="A21" s="201" t="s">
        <v>150</v>
      </c>
      <c r="B21" s="202" t="s">
        <v>151</v>
      </c>
      <c r="C21" s="113">
        <v>3.4584089516003029</v>
      </c>
      <c r="D21" s="115">
        <v>5755</v>
      </c>
      <c r="E21" s="114">
        <v>5933</v>
      </c>
      <c r="F21" s="114">
        <v>6128</v>
      </c>
      <c r="G21" s="114">
        <v>6033</v>
      </c>
      <c r="H21" s="140">
        <v>5730</v>
      </c>
      <c r="I21" s="115">
        <v>25</v>
      </c>
      <c r="J21" s="116">
        <v>0.43630017452006981</v>
      </c>
    </row>
    <row r="22" spans="1:15" s="110" customFormat="1" ht="24.95" customHeight="1" x14ac:dyDescent="0.2">
      <c r="A22" s="201" t="s">
        <v>152</v>
      </c>
      <c r="B22" s="199" t="s">
        <v>153</v>
      </c>
      <c r="C22" s="113">
        <v>0.69108085045010392</v>
      </c>
      <c r="D22" s="115">
        <v>1150</v>
      </c>
      <c r="E22" s="114">
        <v>1132</v>
      </c>
      <c r="F22" s="114">
        <v>1121</v>
      </c>
      <c r="G22" s="114">
        <v>1091</v>
      </c>
      <c r="H22" s="140">
        <v>1071</v>
      </c>
      <c r="I22" s="115">
        <v>79</v>
      </c>
      <c r="J22" s="116">
        <v>7.3762838468720826</v>
      </c>
    </row>
    <row r="23" spans="1:15" s="110" customFormat="1" ht="24.95" customHeight="1" x14ac:dyDescent="0.2">
      <c r="A23" s="193" t="s">
        <v>154</v>
      </c>
      <c r="B23" s="199" t="s">
        <v>155</v>
      </c>
      <c r="C23" s="113">
        <v>1.182048724204656</v>
      </c>
      <c r="D23" s="115">
        <v>1967</v>
      </c>
      <c r="E23" s="114">
        <v>1971</v>
      </c>
      <c r="F23" s="114">
        <v>1972</v>
      </c>
      <c r="G23" s="114">
        <v>1962</v>
      </c>
      <c r="H23" s="140">
        <v>1984</v>
      </c>
      <c r="I23" s="115">
        <v>-17</v>
      </c>
      <c r="J23" s="116">
        <v>-0.85685483870967738</v>
      </c>
    </row>
    <row r="24" spans="1:15" s="110" customFormat="1" ht="24.95" customHeight="1" x14ac:dyDescent="0.2">
      <c r="A24" s="193" t="s">
        <v>156</v>
      </c>
      <c r="B24" s="199" t="s">
        <v>221</v>
      </c>
      <c r="C24" s="113">
        <v>4.326166123817651</v>
      </c>
      <c r="D24" s="115">
        <v>7199</v>
      </c>
      <c r="E24" s="114">
        <v>8559</v>
      </c>
      <c r="F24" s="114">
        <v>7239</v>
      </c>
      <c r="G24" s="114">
        <v>7181</v>
      </c>
      <c r="H24" s="140">
        <v>7076</v>
      </c>
      <c r="I24" s="115">
        <v>123</v>
      </c>
      <c r="J24" s="116">
        <v>1.7382702091577162</v>
      </c>
    </row>
    <row r="25" spans="1:15" s="110" customFormat="1" ht="24.95" customHeight="1" x14ac:dyDescent="0.2">
      <c r="A25" s="193" t="s">
        <v>222</v>
      </c>
      <c r="B25" s="204" t="s">
        <v>159</v>
      </c>
      <c r="C25" s="113">
        <v>4.4487578572887996</v>
      </c>
      <c r="D25" s="115">
        <v>7403</v>
      </c>
      <c r="E25" s="114">
        <v>7255</v>
      </c>
      <c r="F25" s="114">
        <v>7529</v>
      </c>
      <c r="G25" s="114">
        <v>7322</v>
      </c>
      <c r="H25" s="140">
        <v>7130</v>
      </c>
      <c r="I25" s="115">
        <v>273</v>
      </c>
      <c r="J25" s="116">
        <v>3.8288920056100983</v>
      </c>
    </row>
    <row r="26" spans="1:15" s="110" customFormat="1" ht="24.95" customHeight="1" x14ac:dyDescent="0.2">
      <c r="A26" s="201">
        <v>782.78300000000002</v>
      </c>
      <c r="B26" s="203" t="s">
        <v>160</v>
      </c>
      <c r="C26" s="113">
        <v>1.2697859452183216</v>
      </c>
      <c r="D26" s="115">
        <v>2113</v>
      </c>
      <c r="E26" s="114">
        <v>2317</v>
      </c>
      <c r="F26" s="114">
        <v>2431</v>
      </c>
      <c r="G26" s="114">
        <v>2295</v>
      </c>
      <c r="H26" s="140">
        <v>2289</v>
      </c>
      <c r="I26" s="115">
        <v>-176</v>
      </c>
      <c r="J26" s="116">
        <v>-7.6889471384884231</v>
      </c>
    </row>
    <row r="27" spans="1:15" s="110" customFormat="1" ht="24.95" customHeight="1" x14ac:dyDescent="0.2">
      <c r="A27" s="193" t="s">
        <v>161</v>
      </c>
      <c r="B27" s="199" t="s">
        <v>223</v>
      </c>
      <c r="C27" s="113">
        <v>8.3987356225136107</v>
      </c>
      <c r="D27" s="115">
        <v>13976</v>
      </c>
      <c r="E27" s="114">
        <v>13980</v>
      </c>
      <c r="F27" s="114">
        <v>13862</v>
      </c>
      <c r="G27" s="114">
        <v>13541</v>
      </c>
      <c r="H27" s="140">
        <v>13525</v>
      </c>
      <c r="I27" s="115">
        <v>451</v>
      </c>
      <c r="J27" s="116">
        <v>3.3345656192236599</v>
      </c>
    </row>
    <row r="28" spans="1:15" s="110" customFormat="1" ht="24.95" customHeight="1" x14ac:dyDescent="0.2">
      <c r="A28" s="193" t="s">
        <v>163</v>
      </c>
      <c r="B28" s="199" t="s">
        <v>164</v>
      </c>
      <c r="C28" s="113">
        <v>2.8712906986526927</v>
      </c>
      <c r="D28" s="115">
        <v>4778</v>
      </c>
      <c r="E28" s="114">
        <v>4814</v>
      </c>
      <c r="F28" s="114">
        <v>4758</v>
      </c>
      <c r="G28" s="114">
        <v>4558</v>
      </c>
      <c r="H28" s="140">
        <v>4691</v>
      </c>
      <c r="I28" s="115">
        <v>87</v>
      </c>
      <c r="J28" s="116">
        <v>1.8546152206352591</v>
      </c>
    </row>
    <row r="29" spans="1:15" s="110" customFormat="1" ht="24.95" customHeight="1" x14ac:dyDescent="0.2">
      <c r="A29" s="193">
        <v>86</v>
      </c>
      <c r="B29" s="199" t="s">
        <v>165</v>
      </c>
      <c r="C29" s="113">
        <v>7.5021333365383462</v>
      </c>
      <c r="D29" s="115">
        <v>12484</v>
      </c>
      <c r="E29" s="114">
        <v>12444</v>
      </c>
      <c r="F29" s="114">
        <v>12233</v>
      </c>
      <c r="G29" s="114">
        <v>12152</v>
      </c>
      <c r="H29" s="140">
        <v>12119</v>
      </c>
      <c r="I29" s="115">
        <v>365</v>
      </c>
      <c r="J29" s="116">
        <v>3.0117996534367522</v>
      </c>
    </row>
    <row r="30" spans="1:15" s="110" customFormat="1" ht="24.95" customHeight="1" x14ac:dyDescent="0.2">
      <c r="A30" s="193">
        <v>87.88</v>
      </c>
      <c r="B30" s="204" t="s">
        <v>166</v>
      </c>
      <c r="C30" s="113">
        <v>10.03088830931577</v>
      </c>
      <c r="D30" s="115">
        <v>16692</v>
      </c>
      <c r="E30" s="114">
        <v>16720</v>
      </c>
      <c r="F30" s="114">
        <v>16927</v>
      </c>
      <c r="G30" s="114">
        <v>16588</v>
      </c>
      <c r="H30" s="140">
        <v>16536</v>
      </c>
      <c r="I30" s="115">
        <v>156</v>
      </c>
      <c r="J30" s="116">
        <v>0.94339622641509435</v>
      </c>
    </row>
    <row r="31" spans="1:15" s="110" customFormat="1" ht="24.95" customHeight="1" x14ac:dyDescent="0.2">
      <c r="A31" s="193" t="s">
        <v>167</v>
      </c>
      <c r="B31" s="199" t="s">
        <v>168</v>
      </c>
      <c r="C31" s="113">
        <v>3.1134694662452076</v>
      </c>
      <c r="D31" s="115">
        <v>5181</v>
      </c>
      <c r="E31" s="114">
        <v>5207</v>
      </c>
      <c r="F31" s="114">
        <v>5180</v>
      </c>
      <c r="G31" s="114">
        <v>5142</v>
      </c>
      <c r="H31" s="140">
        <v>5113</v>
      </c>
      <c r="I31" s="115">
        <v>68</v>
      </c>
      <c r="J31" s="116">
        <v>1.3299432818306278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3.0816196531375071</v>
      </c>
      <c r="D34" s="115">
        <v>5128</v>
      </c>
      <c r="E34" s="114">
        <v>5080</v>
      </c>
      <c r="F34" s="114">
        <v>5341</v>
      </c>
      <c r="G34" s="114">
        <v>5302</v>
      </c>
      <c r="H34" s="140">
        <v>5299</v>
      </c>
      <c r="I34" s="115">
        <v>-171</v>
      </c>
      <c r="J34" s="116">
        <v>-3.2270239667861862</v>
      </c>
    </row>
    <row r="35" spans="1:10" s="110" customFormat="1" ht="24.95" customHeight="1" x14ac:dyDescent="0.2">
      <c r="A35" s="292" t="s">
        <v>171</v>
      </c>
      <c r="B35" s="293" t="s">
        <v>172</v>
      </c>
      <c r="C35" s="113">
        <v>28.264004903669338</v>
      </c>
      <c r="D35" s="115">
        <v>47033</v>
      </c>
      <c r="E35" s="114">
        <v>47237</v>
      </c>
      <c r="F35" s="114">
        <v>47926</v>
      </c>
      <c r="G35" s="114">
        <v>47262</v>
      </c>
      <c r="H35" s="140">
        <v>46947</v>
      </c>
      <c r="I35" s="115">
        <v>86</v>
      </c>
      <c r="J35" s="116">
        <v>0.1831852940549982</v>
      </c>
    </row>
    <row r="36" spans="1:10" s="110" customFormat="1" ht="24.95" customHeight="1" x14ac:dyDescent="0.2">
      <c r="A36" s="294" t="s">
        <v>173</v>
      </c>
      <c r="B36" s="295" t="s">
        <v>174</v>
      </c>
      <c r="C36" s="125">
        <v>68.65437544319316</v>
      </c>
      <c r="D36" s="143">
        <v>114245</v>
      </c>
      <c r="E36" s="144">
        <v>116299</v>
      </c>
      <c r="F36" s="144">
        <v>115342</v>
      </c>
      <c r="G36" s="144">
        <v>113340</v>
      </c>
      <c r="H36" s="145">
        <v>112651</v>
      </c>
      <c r="I36" s="143">
        <v>1594</v>
      </c>
      <c r="J36" s="146">
        <v>1.4149896583252701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2020-09-28T06:29:08Z</dcterms:created>
  <dcterms:modified xsi:type="dcterms:W3CDTF">2020-09-28T10:31:45Z</dcterms:modified>
</cp:coreProperties>
</file>