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AA\"/>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I75" i="24" s="1"/>
  <c r="G75" i="24"/>
  <c r="F75" i="24"/>
  <c r="E75" i="24"/>
  <c r="L74" i="24"/>
  <c r="H74" i="24" s="1"/>
  <c r="G74" i="24"/>
  <c r="F74" i="24"/>
  <c r="E74" i="24"/>
  <c r="L73" i="24"/>
  <c r="H73" i="24" s="1"/>
  <c r="I73" i="24" s="1"/>
  <c r="G73" i="24"/>
  <c r="F73" i="24"/>
  <c r="E73" i="24"/>
  <c r="L72" i="24"/>
  <c r="H72" i="24" s="1"/>
  <c r="I72" i="24" s="1"/>
  <c r="G72" i="24"/>
  <c r="F72" i="24"/>
  <c r="E72" i="24"/>
  <c r="L71" i="24"/>
  <c r="H71" i="24" s="1"/>
  <c r="G71" i="24"/>
  <c r="F71" i="24"/>
  <c r="E71" i="24"/>
  <c r="L70" i="24"/>
  <c r="H70" i="24" s="1"/>
  <c r="I70" i="24" s="1"/>
  <c r="G70" i="24"/>
  <c r="F70" i="24"/>
  <c r="E70" i="24"/>
  <c r="L69" i="24"/>
  <c r="H69" i="24" s="1"/>
  <c r="I69" i="24"/>
  <c r="G69" i="24"/>
  <c r="F69" i="24"/>
  <c r="E69" i="24"/>
  <c r="L68" i="24"/>
  <c r="H68" i="24" s="1"/>
  <c r="I68" i="24"/>
  <c r="G68" i="24"/>
  <c r="F68" i="24"/>
  <c r="E68" i="24"/>
  <c r="L67" i="24"/>
  <c r="H67" i="24" s="1"/>
  <c r="I67" i="24" s="1"/>
  <c r="G67" i="24"/>
  <c r="F67" i="24"/>
  <c r="E67" i="24"/>
  <c r="L66" i="24"/>
  <c r="H66" i="24" s="1"/>
  <c r="G66" i="24"/>
  <c r="F66" i="24"/>
  <c r="E66" i="24"/>
  <c r="L65" i="24"/>
  <c r="H65" i="24" s="1"/>
  <c r="I65" i="24"/>
  <c r="G65" i="24"/>
  <c r="F65" i="24"/>
  <c r="E65" i="24"/>
  <c r="L64" i="24"/>
  <c r="H64" i="24" s="1"/>
  <c r="I64" i="24" s="1"/>
  <c r="G64" i="24"/>
  <c r="F64" i="24"/>
  <c r="E64" i="24"/>
  <c r="L63" i="24"/>
  <c r="H63" i="24" s="1"/>
  <c r="G63" i="24"/>
  <c r="F63" i="24"/>
  <c r="E63" i="24"/>
  <c r="L62" i="24"/>
  <c r="H62" i="24" s="1"/>
  <c r="I62" i="24" s="1"/>
  <c r="G62" i="24"/>
  <c r="F62" i="24"/>
  <c r="E62" i="24"/>
  <c r="L61" i="24"/>
  <c r="H61" i="24" s="1"/>
  <c r="I61" i="24"/>
  <c r="G61" i="24"/>
  <c r="F61" i="24"/>
  <c r="E61" i="24"/>
  <c r="L60" i="24"/>
  <c r="H60" i="24" s="1"/>
  <c r="I60" i="24"/>
  <c r="G60" i="24"/>
  <c r="F60" i="24"/>
  <c r="E60" i="24"/>
  <c r="L59" i="24"/>
  <c r="H59" i="24" s="1"/>
  <c r="I59" i="24"/>
  <c r="G59" i="24"/>
  <c r="F59" i="24"/>
  <c r="E59" i="24"/>
  <c r="L58" i="24"/>
  <c r="H58" i="24" s="1"/>
  <c r="G58" i="24"/>
  <c r="F58" i="24"/>
  <c r="E58" i="24"/>
  <c r="L57" i="24"/>
  <c r="H57" i="24" s="1"/>
  <c r="I57" i="24"/>
  <c r="G57" i="24"/>
  <c r="F57" i="24"/>
  <c r="E57" i="24"/>
  <c r="L56" i="24"/>
  <c r="H56" i="24" s="1"/>
  <c r="I56" i="24" s="1"/>
  <c r="G56" i="24"/>
  <c r="F56" i="24"/>
  <c r="E56" i="24"/>
  <c r="L55" i="24"/>
  <c r="H55" i="24" s="1"/>
  <c r="G55" i="24"/>
  <c r="F55" i="24"/>
  <c r="E55" i="24"/>
  <c r="L54" i="24"/>
  <c r="H54" i="24" s="1"/>
  <c r="I54" i="24" s="1"/>
  <c r="G54" i="24"/>
  <c r="F54" i="24"/>
  <c r="E54" i="24"/>
  <c r="L53" i="24"/>
  <c r="H53" i="24" s="1"/>
  <c r="I53" i="24"/>
  <c r="G53" i="24"/>
  <c r="F53" i="24"/>
  <c r="E53" i="24"/>
  <c r="L52" i="24"/>
  <c r="H52" i="24" s="1"/>
  <c r="I52" i="24"/>
  <c r="G52" i="24"/>
  <c r="F52" i="24"/>
  <c r="E52" i="24"/>
  <c r="L51" i="24"/>
  <c r="H51" i="24" s="1"/>
  <c r="I51" i="24"/>
  <c r="G51" i="24"/>
  <c r="F51" i="24"/>
  <c r="E51" i="24"/>
  <c r="K44" i="24"/>
  <c r="I44" i="24"/>
  <c r="F44" i="24"/>
  <c r="D44" i="24"/>
  <c r="C44" i="24"/>
  <c r="M44" i="24" s="1"/>
  <c r="B44" i="24"/>
  <c r="J44" i="24" s="1"/>
  <c r="M43" i="24"/>
  <c r="G43" i="24"/>
  <c r="E43" i="24"/>
  <c r="C43" i="24"/>
  <c r="I43" i="24" s="1"/>
  <c r="B43" i="24"/>
  <c r="K42" i="24"/>
  <c r="I42" i="24"/>
  <c r="F42" i="24"/>
  <c r="D42" i="24"/>
  <c r="C42" i="24"/>
  <c r="M42" i="24" s="1"/>
  <c r="B42" i="24"/>
  <c r="J42" i="24" s="1"/>
  <c r="M41" i="24"/>
  <c r="J41" i="24"/>
  <c r="G41" i="24"/>
  <c r="E41" i="24"/>
  <c r="C41" i="24"/>
  <c r="I41" i="24" s="1"/>
  <c r="B41" i="24"/>
  <c r="K40" i="24"/>
  <c r="F40" i="24"/>
  <c r="D40" i="24"/>
  <c r="C40" i="24"/>
  <c r="B40" i="24"/>
  <c r="J40" i="24" s="1"/>
  <c r="M36" i="24"/>
  <c r="L36" i="24"/>
  <c r="K36" i="24"/>
  <c r="J36" i="24"/>
  <c r="I36" i="24"/>
  <c r="H36" i="24"/>
  <c r="G36" i="24"/>
  <c r="F36" i="24"/>
  <c r="E36" i="24"/>
  <c r="D36" i="24"/>
  <c r="B8" i="24"/>
  <c r="L57" i="15"/>
  <c r="K57" i="15"/>
  <c r="C38" i="24"/>
  <c r="C37" i="24"/>
  <c r="C35" i="24"/>
  <c r="C34" i="24"/>
  <c r="L34" i="24" s="1"/>
  <c r="C33" i="24"/>
  <c r="C32" i="24"/>
  <c r="C31" i="24"/>
  <c r="C30" i="24"/>
  <c r="L30" i="24" s="1"/>
  <c r="C29" i="24"/>
  <c r="C28" i="24"/>
  <c r="C27" i="24"/>
  <c r="C26" i="24"/>
  <c r="C25" i="24"/>
  <c r="C24" i="24"/>
  <c r="C23" i="24"/>
  <c r="C22" i="24"/>
  <c r="L22" i="24" s="1"/>
  <c r="C21" i="24"/>
  <c r="C20" i="24"/>
  <c r="C19" i="24"/>
  <c r="C18" i="24"/>
  <c r="C17" i="24"/>
  <c r="C16" i="24"/>
  <c r="C15" i="24"/>
  <c r="C9" i="24"/>
  <c r="C8" i="24"/>
  <c r="C7" i="24"/>
  <c r="B38" i="24"/>
  <c r="B37" i="24"/>
  <c r="B35" i="24"/>
  <c r="B34" i="24"/>
  <c r="B33" i="24"/>
  <c r="F33" i="24" s="1"/>
  <c r="B32" i="24"/>
  <c r="B31" i="24"/>
  <c r="B30" i="24"/>
  <c r="B29" i="24"/>
  <c r="B28" i="24"/>
  <c r="B27" i="24"/>
  <c r="B26" i="24"/>
  <c r="B25" i="24"/>
  <c r="B24" i="24"/>
  <c r="B23" i="24"/>
  <c r="B22" i="24"/>
  <c r="B21" i="24"/>
  <c r="B20" i="24"/>
  <c r="B19" i="24"/>
  <c r="B18" i="24"/>
  <c r="B17" i="24"/>
  <c r="B16" i="24"/>
  <c r="B15" i="24"/>
  <c r="B9" i="24"/>
  <c r="B7" i="24"/>
  <c r="D21" i="24" l="1"/>
  <c r="J21" i="24"/>
  <c r="K21" i="24"/>
  <c r="H21" i="24"/>
  <c r="F21" i="24"/>
  <c r="K18" i="24"/>
  <c r="H18" i="24"/>
  <c r="F18" i="24"/>
  <c r="D18" i="24"/>
  <c r="J18" i="24"/>
  <c r="K34" i="24"/>
  <c r="J34" i="24"/>
  <c r="H34" i="24"/>
  <c r="F34" i="24"/>
  <c r="D34" i="24"/>
  <c r="D38" i="24"/>
  <c r="J38" i="24"/>
  <c r="H38" i="24"/>
  <c r="F38" i="24"/>
  <c r="K38" i="24"/>
  <c r="K22" i="24"/>
  <c r="H22" i="24"/>
  <c r="F22" i="24"/>
  <c r="D22" i="24"/>
  <c r="J22" i="24"/>
  <c r="K28" i="24"/>
  <c r="H28" i="24"/>
  <c r="F28" i="24"/>
  <c r="J28" i="24"/>
  <c r="D28" i="24"/>
  <c r="B45" i="24"/>
  <c r="B39" i="24"/>
  <c r="K24" i="24"/>
  <c r="H24" i="24"/>
  <c r="F24" i="24"/>
  <c r="J24" i="24"/>
  <c r="D24" i="24"/>
  <c r="D9" i="24"/>
  <c r="J9" i="24"/>
  <c r="K9" i="24"/>
  <c r="H9" i="24"/>
  <c r="F9" i="24"/>
  <c r="K16" i="24"/>
  <c r="H16" i="24"/>
  <c r="F16" i="24"/>
  <c r="J16" i="24"/>
  <c r="D16" i="24"/>
  <c r="D29" i="24"/>
  <c r="J29" i="24"/>
  <c r="K29" i="24"/>
  <c r="H29" i="24"/>
  <c r="F29" i="24"/>
  <c r="K32" i="24"/>
  <c r="H32" i="24"/>
  <c r="F32" i="24"/>
  <c r="J32" i="24"/>
  <c r="D32" i="24"/>
  <c r="K26" i="24"/>
  <c r="H26" i="24"/>
  <c r="F26" i="24"/>
  <c r="D26" i="24"/>
  <c r="J26" i="24"/>
  <c r="B14" i="24"/>
  <c r="B6" i="24"/>
  <c r="K20" i="24"/>
  <c r="H20" i="24"/>
  <c r="F20" i="24"/>
  <c r="J20" i="24"/>
  <c r="D20" i="24"/>
  <c r="K30" i="24"/>
  <c r="H30" i="24"/>
  <c r="F30" i="24"/>
  <c r="D30" i="24"/>
  <c r="J30" i="24"/>
  <c r="H37" i="24"/>
  <c r="F37" i="24"/>
  <c r="D37" i="24"/>
  <c r="K37" i="24"/>
  <c r="J37" i="24"/>
  <c r="G9" i="24"/>
  <c r="L9" i="24"/>
  <c r="I9" i="24"/>
  <c r="M9" i="24"/>
  <c r="E9" i="24"/>
  <c r="D19" i="24"/>
  <c r="J19" i="24"/>
  <c r="K19" i="24"/>
  <c r="H19" i="24"/>
  <c r="F19" i="24"/>
  <c r="M18" i="24"/>
  <c r="E18" i="24"/>
  <c r="G18" i="24"/>
  <c r="L18" i="24"/>
  <c r="I18" i="24"/>
  <c r="G31" i="24"/>
  <c r="L31" i="24"/>
  <c r="I31" i="24"/>
  <c r="E31" i="24"/>
  <c r="M31" i="24"/>
  <c r="K55" i="24"/>
  <c r="J55" i="24"/>
  <c r="I55" i="24"/>
  <c r="G15" i="24"/>
  <c r="L15" i="24"/>
  <c r="I15" i="24"/>
  <c r="E15" i="24"/>
  <c r="M15" i="24"/>
  <c r="M34" i="24"/>
  <c r="E34" i="24"/>
  <c r="G34" i="24"/>
  <c r="I34" i="24"/>
  <c r="D17" i="24"/>
  <c r="J17" i="24"/>
  <c r="K17" i="24"/>
  <c r="H17" i="24"/>
  <c r="D25" i="24"/>
  <c r="J25" i="24"/>
  <c r="K25" i="24"/>
  <c r="H25" i="24"/>
  <c r="D33" i="24"/>
  <c r="J33" i="24"/>
  <c r="K33" i="24"/>
  <c r="H33" i="24"/>
  <c r="G19" i="24"/>
  <c r="L19" i="24"/>
  <c r="I19" i="24"/>
  <c r="E19" i="24"/>
  <c r="M19" i="24"/>
  <c r="G25" i="24"/>
  <c r="L25" i="24"/>
  <c r="I25" i="24"/>
  <c r="M25" i="24"/>
  <c r="E25" i="24"/>
  <c r="G29" i="24"/>
  <c r="L29" i="24"/>
  <c r="I29" i="24"/>
  <c r="M29" i="24"/>
  <c r="E29" i="24"/>
  <c r="G35" i="24"/>
  <c r="L35" i="24"/>
  <c r="I35" i="24"/>
  <c r="M35" i="24"/>
  <c r="E35" i="24"/>
  <c r="F25" i="24"/>
  <c r="D27" i="24"/>
  <c r="J27" i="24"/>
  <c r="K27" i="24"/>
  <c r="H27" i="24"/>
  <c r="F27" i="24"/>
  <c r="M28" i="24"/>
  <c r="E28" i="24"/>
  <c r="L28" i="24"/>
  <c r="I28" i="24"/>
  <c r="G28" i="24"/>
  <c r="K8" i="24"/>
  <c r="H8" i="24"/>
  <c r="F8" i="24"/>
  <c r="J8" i="24"/>
  <c r="D8" i="24"/>
  <c r="G7" i="24"/>
  <c r="L7" i="24"/>
  <c r="I7" i="24"/>
  <c r="E7" i="24"/>
  <c r="M7" i="24"/>
  <c r="M8" i="24"/>
  <c r="E8" i="24"/>
  <c r="L8" i="24"/>
  <c r="I8" i="24"/>
  <c r="G8" i="24"/>
  <c r="M16" i="24"/>
  <c r="E16" i="24"/>
  <c r="L16" i="24"/>
  <c r="I16" i="24"/>
  <c r="G16" i="24"/>
  <c r="M32" i="24"/>
  <c r="E32" i="24"/>
  <c r="L32" i="24"/>
  <c r="I32" i="24"/>
  <c r="G32" i="24"/>
  <c r="D15" i="24"/>
  <c r="J15" i="24"/>
  <c r="K15" i="24"/>
  <c r="H15" i="24"/>
  <c r="F15" i="24"/>
  <c r="M20" i="24"/>
  <c r="E20" i="24"/>
  <c r="L20" i="24"/>
  <c r="I20" i="24"/>
  <c r="G20" i="24"/>
  <c r="G23" i="24"/>
  <c r="L23" i="24"/>
  <c r="I23" i="24"/>
  <c r="E23" i="24"/>
  <c r="M23" i="24"/>
  <c r="M26" i="24"/>
  <c r="E26" i="24"/>
  <c r="G26" i="24"/>
  <c r="L26" i="24"/>
  <c r="I26" i="24"/>
  <c r="I37" i="24"/>
  <c r="L37" i="24"/>
  <c r="M37" i="24"/>
  <c r="G37" i="24"/>
  <c r="E37" i="24"/>
  <c r="F17" i="24"/>
  <c r="K63" i="24"/>
  <c r="J63" i="24"/>
  <c r="I63" i="24"/>
  <c r="D23" i="24"/>
  <c r="J23" i="24"/>
  <c r="K23" i="24"/>
  <c r="H23" i="24"/>
  <c r="F23" i="24"/>
  <c r="D31" i="24"/>
  <c r="J31" i="24"/>
  <c r="K31" i="24"/>
  <c r="H31" i="24"/>
  <c r="F31" i="24"/>
  <c r="F35" i="24"/>
  <c r="D35" i="24"/>
  <c r="J35" i="24"/>
  <c r="K35" i="24"/>
  <c r="H35" i="24"/>
  <c r="G17" i="24"/>
  <c r="L17" i="24"/>
  <c r="I17" i="24"/>
  <c r="M17" i="24"/>
  <c r="E17" i="24"/>
  <c r="G21" i="24"/>
  <c r="L21" i="24"/>
  <c r="I21" i="24"/>
  <c r="M21" i="24"/>
  <c r="E21" i="24"/>
  <c r="G27" i="24"/>
  <c r="L27" i="24"/>
  <c r="I27" i="24"/>
  <c r="E27" i="24"/>
  <c r="M27" i="24"/>
  <c r="G33" i="24"/>
  <c r="L33" i="24"/>
  <c r="I33" i="24"/>
  <c r="M33" i="24"/>
  <c r="E33" i="24"/>
  <c r="M38" i="24"/>
  <c r="E38" i="24"/>
  <c r="L38" i="24"/>
  <c r="G38" i="24"/>
  <c r="I38" i="24"/>
  <c r="D7" i="24"/>
  <c r="J7" i="24"/>
  <c r="K7" i="24"/>
  <c r="H7" i="24"/>
  <c r="F7" i="24"/>
  <c r="M24" i="24"/>
  <c r="E24" i="24"/>
  <c r="L24" i="24"/>
  <c r="I24" i="24"/>
  <c r="G24" i="24"/>
  <c r="H43" i="24"/>
  <c r="F43" i="24"/>
  <c r="D43" i="24"/>
  <c r="K43" i="24"/>
  <c r="J43" i="24"/>
  <c r="K71" i="24"/>
  <c r="J71" i="24"/>
  <c r="I71" i="24"/>
  <c r="I22" i="24"/>
  <c r="I30" i="24"/>
  <c r="M40" i="24"/>
  <c r="E40" i="24"/>
  <c r="L40" i="24"/>
  <c r="G40" i="24"/>
  <c r="K58" i="24"/>
  <c r="J58" i="24"/>
  <c r="K66" i="24"/>
  <c r="J66" i="24"/>
  <c r="K74" i="24"/>
  <c r="J74" i="24"/>
  <c r="K52" i="24"/>
  <c r="J52" i="24"/>
  <c r="K60" i="24"/>
  <c r="J60" i="24"/>
  <c r="K68" i="24"/>
  <c r="J68" i="24"/>
  <c r="I40" i="24"/>
  <c r="K57" i="24"/>
  <c r="J57" i="24"/>
  <c r="K65" i="24"/>
  <c r="J65" i="24"/>
  <c r="K73" i="24"/>
  <c r="J73" i="24"/>
  <c r="K54" i="24"/>
  <c r="J54" i="24"/>
  <c r="K62" i="24"/>
  <c r="J62" i="24"/>
  <c r="K70" i="24"/>
  <c r="J70" i="24"/>
  <c r="H41" i="24"/>
  <c r="F41" i="24"/>
  <c r="D41" i="24"/>
  <c r="K41" i="24"/>
  <c r="K51" i="24"/>
  <c r="J51" i="24"/>
  <c r="K59" i="24"/>
  <c r="J59" i="24"/>
  <c r="K67" i="24"/>
  <c r="J67" i="24"/>
  <c r="K75" i="24"/>
  <c r="K77" i="24" s="1"/>
  <c r="J75" i="24"/>
  <c r="C14" i="24"/>
  <c r="C6" i="24"/>
  <c r="M22" i="24"/>
  <c r="E22" i="24"/>
  <c r="M30" i="24"/>
  <c r="E30" i="24"/>
  <c r="C45" i="24"/>
  <c r="C39" i="24"/>
  <c r="K56" i="24"/>
  <c r="J56" i="24"/>
  <c r="K64" i="24"/>
  <c r="J64" i="24"/>
  <c r="K72" i="24"/>
  <c r="J72" i="24"/>
  <c r="G22" i="24"/>
  <c r="G30" i="24"/>
  <c r="K53" i="24"/>
  <c r="J53" i="24"/>
  <c r="I58" i="24"/>
  <c r="K61" i="24"/>
  <c r="J61" i="24"/>
  <c r="I66" i="24"/>
  <c r="K69" i="24"/>
  <c r="J69" i="24"/>
  <c r="I74" i="24"/>
  <c r="I77" i="24" s="1"/>
  <c r="G42" i="24"/>
  <c r="G44" i="24"/>
  <c r="H40" i="24"/>
  <c r="L41" i="24"/>
  <c r="H42" i="24"/>
  <c r="L43" i="24"/>
  <c r="H44" i="24"/>
  <c r="L42" i="24"/>
  <c r="L44" i="24"/>
  <c r="E42" i="24"/>
  <c r="E44" i="24"/>
  <c r="I78" i="24" l="1"/>
  <c r="I79" i="24"/>
  <c r="M14" i="24"/>
  <c r="E14" i="24"/>
  <c r="G14" i="24"/>
  <c r="L14" i="24"/>
  <c r="I14" i="24"/>
  <c r="M6" i="24"/>
  <c r="E6" i="24"/>
  <c r="G6" i="24"/>
  <c r="L6" i="24"/>
  <c r="I6" i="24"/>
  <c r="K6" i="24"/>
  <c r="H6" i="24"/>
  <c r="F6" i="24"/>
  <c r="D6" i="24"/>
  <c r="J6" i="24"/>
  <c r="H39" i="24"/>
  <c r="F39" i="24"/>
  <c r="D39" i="24"/>
  <c r="K39" i="24"/>
  <c r="J39" i="24"/>
  <c r="K14" i="24"/>
  <c r="H14" i="24"/>
  <c r="F14" i="24"/>
  <c r="D14" i="24"/>
  <c r="J14" i="24"/>
  <c r="H45" i="24"/>
  <c r="F45" i="24"/>
  <c r="D45" i="24"/>
  <c r="K45" i="24"/>
  <c r="J45" i="24"/>
  <c r="I39" i="24"/>
  <c r="L39" i="24"/>
  <c r="M39" i="24"/>
  <c r="G39" i="24"/>
  <c r="E39" i="24"/>
  <c r="J77" i="24"/>
  <c r="I45" i="24"/>
  <c r="G45" i="24"/>
  <c r="L45" i="24"/>
  <c r="E45" i="24"/>
  <c r="M45" i="24"/>
  <c r="K79" i="24"/>
  <c r="K78" i="24"/>
  <c r="J79" i="24" l="1"/>
  <c r="I83" i="24" s="1"/>
  <c r="J78" i="24"/>
  <c r="I82" i="24"/>
  <c r="I81" i="24"/>
</calcChain>
</file>

<file path=xl/sharedStrings.xml><?xml version="1.0" encoding="utf-8"?>
<sst xmlns="http://schemas.openxmlformats.org/spreadsheetml/2006/main" count="1653" uniqueCount="521">
  <si>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</si>
  <si>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</si>
  <si>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</si>
  <si>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</si>
  <si>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</si>
  <si>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</si>
  <si>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</si>
  <si>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</si>
  <si>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</si>
  <si>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</si>
  <si>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</si>
  <si>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</si>
  <si>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</si>
  <si>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Agentur für Arbeit Potsdam (039)</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</si>
  <si>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</si>
  <si>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</si>
  <si>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</si>
  <si>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</si>
  <si>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</si>
  <si>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</si>
  <si>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</si>
  <si>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</si>
  <si>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</si>
  <si>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</si>
  <si>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</si>
  <si>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</si>
  <si>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</si>
  <si>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</si>
  <si>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</si>
  <si>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</si>
  <si>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</si>
  <si>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</si>
  <si>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</si>
  <si>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</si>
  <si>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</si>
  <si>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</si>
  <si>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</si>
  <si>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</si>
  <si>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</si>
  <si>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</si>
  <si>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</si>
  <si>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</si>
  <si>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</si>
  <si>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</si>
  <si>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</si>
  <si>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</si>
  <si>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</si>
  <si>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</si>
  <si>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</si>
  <si>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</si>
  <si>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</si>
  <si>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</si>
  <si>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</si>
  <si>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</si>
  <si>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</si>
  <si>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</si>
  <si>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</si>
  <si>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</si>
  <si>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</si>
  <si>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</si>
  <si>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</si>
  <si>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</si>
  <si>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</si>
  <si>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</si>
  <si>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</si>
  <si>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</si>
  <si>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</si>
  <si>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</si>
  <si>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</si>
  <si>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</si>
  <si>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</si>
  <si>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</si>
  <si>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</si>
  <si>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</si>
  <si>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</si>
  <si>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</si>
  <si>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</si>
  <si>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</si>
  <si>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</si>
  <si>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</si>
  <si>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</si>
  <si>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</si>
  <si>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</si>
  <si>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</si>
  <si>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</si>
  <si>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</si>
  <si>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</si>
  <si>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</si>
  <si>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</si>
  <si>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</si>
  <si>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</si>
  <si>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</si>
  <si>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Agentur für Arbeit Potsdam (039);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</si>
  <si>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</si>
  <si>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</si>
  <si>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</si>
  <si>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</si>
  <si>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</si>
  <si>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</si>
  <si>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</si>
  <si>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</si>
  <si>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</si>
  <si>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</si>
  <si>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</si>
  <si>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</si>
  <si>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</si>
  <si>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</si>
  <si>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</si>
  <si>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</si>
  <si>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</si>
  <si>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</si>
  <si>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</si>
  <si>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</si>
  <si>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</si>
  <si>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</si>
  <si>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</si>
  <si>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</si>
  <si>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</si>
  <si>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</si>
  <si>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</si>
  <si>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</si>
  <si>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</si>
  <si>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</si>
  <si>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</si>
  <si>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</si>
  <si>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</si>
  <si>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</si>
  <si>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</si>
  <si>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</si>
  <si>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Regionaldirektion RD Berlin-Brandenburg</t>
  </si>
  <si>
    <t>Ostdeutschland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</si>
  <si>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</si>
  <si>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</si>
  <si>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</si>
  <si>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</si>
  <si>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</si>
  <si>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</si>
  <si>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</si>
  <si>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</si>
  <si>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</si>
  <si>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</si>
  <si>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</si>
  <si>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</si>
  <si>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</si>
  <si>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</si>
  <si>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</si>
  <si>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</si>
  <si>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</si>
  <si>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</si>
  <si>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</si>
  <si>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</si>
  <si>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</si>
  <si>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</si>
  <si>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</si>
  <si>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</si>
  <si>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</si>
  <si>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</si>
  <si>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</si>
  <si>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</si>
  <si>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</si>
  <si>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</si>
  <si>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</si>
  <si>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</si>
  <si>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</si>
  <si>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</si>
  <si>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</si>
  <si>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</si>
  <si>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</si>
  <si>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</si>
  <si>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</si>
  <si>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</si>
  <si>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</si>
  <si>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</si>
  <si>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</si>
  <si>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</si>
  <si>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</si>
  <si>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</si>
  <si>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</si>
  <si>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</si>
  <si>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</si>
  <si>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</si>
  <si>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</si>
  <si>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</si>
  <si>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Agentur für Arbeit Potsdam (039)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</si>
  <si>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</si>
  <si>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</si>
  <si>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</si>
  <si>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</si>
  <si>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</si>
  <si>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</si>
  <si>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</si>
  <si>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</si>
  <si>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</si>
  <si>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</si>
  <si>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</si>
  <si>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</si>
  <si>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</si>
  <si>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</si>
  <si>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</si>
  <si>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</si>
  <si>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</si>
  <si>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</si>
  <si>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</si>
  <si>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</si>
  <si>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</si>
  <si>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</si>
  <si>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</si>
  <si>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</si>
  <si>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</si>
  <si>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</si>
  <si>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</si>
  <si>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</si>
  <si>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</si>
  <si>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</si>
  <si>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</si>
  <si>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</si>
  <si>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</si>
  <si>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</si>
  <si>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</si>
  <si>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</si>
  <si>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</si>
  <si>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</si>
  <si>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</si>
  <si>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</si>
  <si>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</si>
  <si>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</si>
  <si>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</si>
  <si>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</si>
  <si>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</si>
  <si>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</si>
  <si>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</si>
  <si>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</si>
  <si>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</si>
  <si>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</si>
  <si>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</si>
  <si>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</si>
  <si>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</si>
  <si>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</si>
  <si>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</si>
  <si>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</si>
  <si>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</si>
  <si>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</si>
  <si>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</si>
  <si>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</si>
  <si>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</si>
  <si>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</si>
  <si>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</si>
  <si>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</si>
  <si>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</si>
  <si>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</si>
  <si>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</si>
  <si>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</si>
  <si>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</si>
  <si>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</si>
  <si>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</si>
  <si>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</si>
  <si>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</si>
  <si>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</si>
  <si>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</si>
  <si>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</si>
  <si>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</si>
  <si>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</si>
  <si>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</si>
  <si>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</si>
  <si>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</si>
  <si>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</si>
  <si>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</si>
  <si>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</si>
  <si>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</si>
  <si>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</si>
  <si>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</si>
  <si>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</si>
  <si>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</si>
  <si>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</si>
  <si>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</si>
  <si>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</si>
  <si>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</si>
  <si>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</si>
  <si>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</si>
  <si>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</si>
  <si>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</si>
  <si>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</si>
  <si>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</si>
  <si>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</si>
  <si>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</si>
  <si>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</si>
  <si>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</si>
  <si>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</si>
  <si>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</si>
  <si>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</si>
  <si>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</si>
  <si>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</si>
  <si>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</si>
  <si>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</si>
  <si>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</si>
  <si>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</si>
  <si>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</si>
  <si>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</si>
  <si>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</si>
  <si>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</si>
  <si>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</si>
  <si>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</si>
  <si>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</si>
  <si>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</si>
  <si>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</si>
  <si>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</si>
  <si>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</si>
  <si>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</si>
  <si>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</si>
  <si>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</si>
  <si>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</si>
  <si>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</si>
  <si>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</si>
  <si>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</si>
  <si>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</si>
  <si>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</si>
  <si>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</si>
  <si>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</si>
  <si>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</si>
  <si>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</si>
  <si>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</si>
  <si>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</si>
  <si>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</si>
  <si>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</si>
  <si>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</si>
  <si>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</si>
  <si>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</si>
  <si>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Agentur für Arbeit Potsdam am Wohnort</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</si>
  <si>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</si>
  <si>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</si>
  <si>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</si>
  <si>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</si>
  <si>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</si>
  <si>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</si>
  <si>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</si>
  <si>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</si>
  <si>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</si>
  <si>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</si>
  <si>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</si>
  <si>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</si>
  <si>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</si>
  <si>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</si>
  <si>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</si>
  <si>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</si>
  <si>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</si>
  <si>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</si>
  <si>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</si>
  <si>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</si>
  <si>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</si>
  <si>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</si>
  <si>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</si>
  <si>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</si>
  <si>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</si>
  <si>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</si>
  <si>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</si>
  <si>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</si>
  <si>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</si>
  <si>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</si>
  <si>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</si>
  <si>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</si>
  <si>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</si>
  <si>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</si>
  <si>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</si>
  <si>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</si>
  <si>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</si>
  <si>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</si>
  <si>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</si>
  <si>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</si>
  <si>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</si>
  <si>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</si>
  <si>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</si>
  <si>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</si>
  <si>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</si>
  <si>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</si>
  <si>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Agentur für Arbeit  Potsdam (039);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</si>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</sst>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{94ADCD11-E20A-4421-80D5-8CF1A169BEF5}</c15:txfldGUID>
                      <c15:f>Daten_Diagramme!$D$6</c15:f>
                      <c15:dlblFieldTableCache>
                        <c:ptCount val="1"/>
                        <c:pt idx="0">
                          <c:v>1.5</c:v>
                        </c:pt>
                      </c15:dlblFieldTableCache>
                    </c15:dlblFTEntry>
                  </c15:dlblFieldTable>
                  <c15:showDataLabelsRange val="0"/>
                </c:ext>
                <c:ext xmlns:c16="http://schemas.microsoft.com/office/drawing/2014/chart" uri="{C3380CC4-5D6E-409C-BE32-E72D297353CC}">
                  <c16:uniqueId val="{00000000-631A-41B1-A6F6-2BEED91CD702}"/>
                </c:ext>
              </c:extLst>
            </c:dLbl>
            <c:dLbl>
              <c:idx val="1"/>
              <c:tx>
                <c:strRef>
                  <c:f>Daten_Diagramme!$D$7</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{C6B2AEEA-52A6-4ED8-9E69-B4B8411E679F}</c15:txfldGUID>
                      <c15:f>Daten_Diagramme!$D$7</c15:f>
                      <c15:dlblFieldTableCache>
                        <c:ptCount val="1"/>
                        <c:pt idx="0">
                          <c:v>2.1</c:v>
                        </c:pt>
                      </c15:dlblFieldTableCache>
                    </c15:dlblFTEntry>
                  </c15:dlblFieldTable>
                  <c15:showDataLabelsRange val="0"/>
                </c:ext>
                <c:ext xmlns:c16="http://schemas.microsoft.com/office/drawing/2014/chart" uri="{C3380CC4-5D6E-409C-BE32-E72D297353CC}">
                  <c16:uniqueId val="{00000001-631A-41B1-A6F6-2BEED91CD702}"/>
                </c:ext>
              </c:extLst>
            </c:dLbl>
            <c:dLbl>
              <c:idx val="2"/>
              <c:tx>
                <c:strRef>
                  <c:f>Daten_Diagramme!$D$8</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{E1FB8DFF-98DC-4ED2-ACB1-D97FB58C691E}</c15:txfldGUID>
                      <c15:f>Daten_Diagramme!$D$8</c15:f>
                      <c15:dlblFieldTableCache>
                        <c:ptCount val="1"/>
                        <c:pt idx="0">
                          <c:v>1.0</c:v>
                        </c:pt>
                      </c15:dlblFieldTableCache>
                    </c15:dlblFTEntry>
                  </c15:dlblFieldTable>
                  <c15:showDataLabelsRange val="0"/>
                </c:ext>
                <c:ext xmlns:c16="http://schemas.microsoft.com/office/drawing/2014/chart" uri="{C3380CC4-5D6E-409C-BE32-E72D297353CC}">
                  <c16:uniqueId val="{00000002-631A-41B1-A6F6-2BEED91CD702}"/>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{875783CB-4E09-4D9A-95DF-B154EED08A86}</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631A-41B1-A6F6-2BEED91CD702}"/>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1.4884402636547316</c:v>
                </c:pt>
                <c:pt idx="1">
                  <c:v>2.0817593018128191</c:v>
                </c:pt>
                <c:pt idx="2">
                  <c:v>0.95490282911153723</c:v>
                </c:pt>
                <c:pt idx="3">
                  <c:v>1.0875687030768</c:v>
                </c:pt>
              </c:numCache>
            </c:numRef>
          </c:val>
          <c:extLst>
            <c:ext xmlns:c16="http://schemas.microsoft.com/office/drawing/2014/chart" uri="{C3380CC4-5D6E-409C-BE32-E72D297353CC}">
              <c16:uniqueId val="{00000004-631A-41B1-A6F6-2BEED91CD702}"/>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{CB1CEF00-693A-471A-A5C6-39CC2F45820E}</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631A-41B1-A6F6-2BEED91CD702}"/>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{508DA412-87CA-40FF-95AE-8E1C720C7FCC}</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631A-41B1-A6F6-2BEED91CD702}"/>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{520F2705-DBD1-4BB3-88B4-4312C4B067A1}</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631A-41B1-A6F6-2BEED91CD702}"/>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{99EF522C-CBB4-4AD7-8FBC-0C128100764A}</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631A-41B1-A6F6-2BEED91CD702}"/>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631A-41B1-A6F6-2BEED91CD702}"/>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631A-41B1-A6F6-2BEED91CD702}"/>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{2EA8BECD-96AD-4EA2-A823-6C0AFC6CAC0F}</c15:txfldGUID>
                      <c15:f>Daten_Diagramme!$E$6</c15:f>
                      <c15:dlblFieldTableCache>
                        <c:ptCount val="1"/>
                        <c:pt idx="0">
                          <c:v>-1.0</c:v>
                        </c:pt>
                      </c15:dlblFieldTableCache>
                    </c15:dlblFTEntry>
                  </c15:dlblFieldTable>
                  <c15:showDataLabelsRange val="0"/>
                </c:ext>
                <c:ext xmlns:c16="http://schemas.microsoft.com/office/drawing/2014/chart" uri="{C3380CC4-5D6E-409C-BE32-E72D297353CC}">
                  <c16:uniqueId val="{00000000-728F-4ABB-8A41-F8B329537DB0}"/>
                </c:ext>
              </c:extLst>
            </c:dLbl>
            <c:dLbl>
              <c:idx val="1"/>
              <c:tx>
                <c:strRef>
                  <c:f>Daten_Diagramme!$E$7</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{E3560E9F-3375-4CE1-9A10-E91B37ED2990}</c15:txfldGUID>
                      <c15:f>Daten_Diagramme!$E$7</c15:f>
                      <c15:dlblFieldTableCache>
                        <c:ptCount val="1"/>
                        <c:pt idx="0">
                          <c:v>-4.2</c:v>
                        </c:pt>
                      </c15:dlblFieldTableCache>
                    </c15:dlblFTEntry>
                  </c15:dlblFieldTable>
                  <c15:showDataLabelsRange val="0"/>
                </c:ext>
                <c:ext xmlns:c16="http://schemas.microsoft.com/office/drawing/2014/chart" uri="{C3380CC4-5D6E-409C-BE32-E72D297353CC}">
                  <c16:uniqueId val="{00000001-728F-4ABB-8A41-F8B329537DB0}"/>
                </c:ext>
              </c:extLst>
            </c:dLbl>
            <c:dLbl>
              <c:idx val="2"/>
              <c:tx>
                <c:strRef>
                  <c:f>Daten_Diagramme!$E$8</c:f>
                  <c:strCache>
                    <c:ptCount val="1"/>
                    <c:pt idx="0">
                      <c:v>-3.6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{8D83EE47-C8F6-415E-8D1A-DDBE74F209A3}</c15:txfldGUID>
                      <c15:f>Daten_Diagramme!$E$8</c15:f>
                      <c15:dlblFieldTableCache>
                        <c:ptCount val="1"/>
                        <c:pt idx="0">
                          <c:v>-3.6</c:v>
                        </c:pt>
                      </c15:dlblFieldTableCache>
                    </c15:dlblFTEntry>
                  </c15:dlblFieldTable>
                  <c15:showDataLabelsRange val="0"/>
                </c:ext>
                <c:ext xmlns:c16="http://schemas.microsoft.com/office/drawing/2014/chart" uri="{C3380CC4-5D6E-409C-BE32-E72D297353CC}">
                  <c16:uniqueId val="{00000002-728F-4ABB-8A41-F8B329537DB0}"/>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{BCDCB518-FE7A-48A2-AFC2-E8B5582487CA}</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728F-4ABB-8A41-F8B329537DB0}"/>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-0.98648825921553196</c:v>
                </c:pt>
                <c:pt idx="1">
                  <c:v>-4.2180879373564686</c:v>
                </c:pt>
                <c:pt idx="2">
                  <c:v>-3.6279896103654186</c:v>
                </c:pt>
                <c:pt idx="3">
                  <c:v>-2.8655893304673015</c:v>
                </c:pt>
              </c:numCache>
            </c:numRef>
          </c:val>
          <c:extLst>
            <c:ext xmlns:c16="http://schemas.microsoft.com/office/drawing/2014/chart" uri="{C3380CC4-5D6E-409C-BE32-E72D297353CC}">
              <c16:uniqueId val="{00000004-728F-4ABB-8A41-F8B329537DB0}"/>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{B836799B-1490-4B53-9550-A963A98DC4C8}</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728F-4ABB-8A41-F8B329537DB0}"/>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{E52D4EBA-DEA4-41F3-B41F-280536F4E59D}</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728F-4ABB-8A41-F8B329537DB0}"/>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{0864E4C1-F843-45B0-BB5C-289F2C38BC48}</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728F-4ABB-8A41-F8B329537DB0}"/>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{F69F5A22-9625-4211-8D8E-74AB2BBDF6E2}</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728F-4ABB-8A41-F8B329537DB0}"/>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728F-4ABB-8A41-F8B329537DB0}"/>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728F-4ABB-8A41-F8B329537DB0}"/>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{A078DFFD-A83C-43DB-829D-274302DA1F5E}</c15:txfldGUID>
                      <c15:f>Daten_Diagramme!$D$14</c15:f>
                      <c15:dlblFieldTableCache>
                        <c:ptCount val="1"/>
                        <c:pt idx="0">
                          <c:v>1.5</c:v>
                        </c:pt>
                      </c15:dlblFieldTableCache>
                    </c15:dlblFTEntry>
                  </c15:dlblFieldTable>
                  <c15:showDataLabelsRange val="0"/>
                </c:ext>
                <c:ext xmlns:c16="http://schemas.microsoft.com/office/drawing/2014/chart" uri="{C3380CC4-5D6E-409C-BE32-E72D297353CC}">
                  <c16:uniqueId val="{00000000-3C82-4855-813C-6C0D5E88DF76}"/>
                </c:ext>
              </c:extLst>
            </c:dLbl>
            <c:dLbl>
              <c:idx val="1"/>
              <c:tx>
                <c:strRef>
                  <c:f>Daten_Diagramme!$D$15</c:f>
                  <c:strCache>
                    <c:ptCount val="1"/>
                    <c:pt idx="0">
                      <c:v>-2.2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{4AAA5B1F-A882-4496-A0FA-6DB9B09D577A}</c15:txfldGUID>
                      <c15:f>Daten_Diagramme!$D$15</c15:f>
                      <c15:dlblFieldTableCache>
                        <c:ptCount val="1"/>
                        <c:pt idx="0">
                          <c:v>-2.2</c:v>
                        </c:pt>
                      </c15:dlblFieldTableCache>
                    </c15:dlblFTEntry>
                  </c15:dlblFieldTable>
                  <c15:showDataLabelsRange val="0"/>
                </c:ext>
                <c:ext xmlns:c16="http://schemas.microsoft.com/office/drawing/2014/chart" uri="{C3380CC4-5D6E-409C-BE32-E72D297353CC}">
                  <c16:uniqueId val="{00000001-3C82-4855-813C-6C0D5E88DF76}"/>
                </c:ext>
              </c:extLst>
            </c:dLbl>
            <c:dLbl>
              <c:idx val="2"/>
              <c:tx>
                <c:strRef>
                  <c:f>Daten_Diagramme!$D$16</c:f>
                  <c:strCache>
                    <c:ptCount val="1"/>
                    <c:pt idx="0">
                      <c:v>6.3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{2EED4DA7-0BCE-422F-AB43-3B87B0548610}</c15:txfldGUID>
                      <c15:f>Daten_Diagramme!$D$16</c15:f>
                      <c15:dlblFieldTableCache>
                        <c:ptCount val="1"/>
                        <c:pt idx="0">
                          <c:v>6.3</c:v>
                        </c:pt>
                      </c15:dlblFieldTableCache>
                    </c15:dlblFTEntry>
                  </c15:dlblFieldTable>
                  <c15:showDataLabelsRange val="0"/>
                </c:ext>
                <c:ext xmlns:c16="http://schemas.microsoft.com/office/drawing/2014/chart" uri="{C3380CC4-5D6E-409C-BE32-E72D297353CC}">
                  <c16:uniqueId val="{00000002-3C82-4855-813C-6C0D5E88DF76}"/>
                </c:ext>
              </c:extLst>
            </c:dLbl>
            <c:dLbl>
              <c:idx val="3"/>
              <c:tx>
                <c:strRef>
                  <c:f>Daten_Diagramme!$D$17</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{DDF7F10B-687C-4D27-8A6B-E8CCB8203BED}</c15:txfldGUID>
                      <c15:f>Daten_Diagramme!$D$17</c15:f>
                      <c15:dlblFieldTableCache>
                        <c:ptCount val="1"/>
                        <c:pt idx="0">
                          <c:v>-2.6</c:v>
                        </c:pt>
                      </c15:dlblFieldTableCache>
                    </c15:dlblFTEntry>
                  </c15:dlblFieldTable>
                  <c15:showDataLabelsRange val="0"/>
                </c:ext>
                <c:ext xmlns:c16="http://schemas.microsoft.com/office/drawing/2014/chart" uri="{C3380CC4-5D6E-409C-BE32-E72D297353CC}">
                  <c16:uniqueId val="{00000003-3C82-4855-813C-6C0D5E88DF76}"/>
                </c:ext>
              </c:extLst>
            </c:dLbl>
            <c:dLbl>
              <c:idx val="4"/>
              <c:tx>
                <c:strRef>
                  <c:f>Daten_Diagramme!$D$18</c:f>
                  <c:strCache>
                    <c:ptCount val="1"/>
                    <c:pt idx="0">
                      <c:v>-7.2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{9F0F5470-A4DF-4836-AA10-A513F0E54CAA}</c15:txfldGUID>
                      <c15:f>Daten_Diagramme!$D$18</c15:f>
                      <c15:dlblFieldTableCache>
                        <c:ptCount val="1"/>
                        <c:pt idx="0">
                          <c:v>-7.2</c:v>
                        </c:pt>
                      </c15:dlblFieldTableCache>
                    </c15:dlblFTEntry>
                  </c15:dlblFieldTable>
                  <c15:showDataLabelsRange val="0"/>
                </c:ext>
                <c:ext xmlns:c16="http://schemas.microsoft.com/office/drawing/2014/chart" uri="{C3380CC4-5D6E-409C-BE32-E72D297353CC}">
                  <c16:uniqueId val="{00000004-3C82-4855-813C-6C0D5E88DF76}"/>
                </c:ext>
              </c:extLst>
            </c:dLbl>
            <c:dLbl>
              <c:idx val="5"/>
              <c:tx>
                <c:strRef>
                  <c:f>Daten_Diagramme!$D$19</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{9C44D9EE-2BAB-4EA3-9648-DA80381018C0}</c15:txfldGUID>
                      <c15:f>Daten_Diagramme!$D$19</c15:f>
                      <c15:dlblFieldTableCache>
                        <c:ptCount val="1"/>
                        <c:pt idx="0">
                          <c:v>-1.9</c:v>
                        </c:pt>
                      </c15:dlblFieldTableCache>
                    </c15:dlblFTEntry>
                  </c15:dlblFieldTable>
                  <c15:showDataLabelsRange val="0"/>
                </c:ext>
                <c:ext xmlns:c16="http://schemas.microsoft.com/office/drawing/2014/chart" uri="{C3380CC4-5D6E-409C-BE32-E72D297353CC}">
                  <c16:uniqueId val="{00000005-3C82-4855-813C-6C0D5E88DF76}"/>
                </c:ext>
              </c:extLst>
            </c:dLbl>
            <c:dLbl>
              <c:idx val="6"/>
              <c:tx>
                <c:strRef>
                  <c:f>Daten_Diagramme!$D$20</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{E8434F79-7C54-414A-8B0A-0D3BD72B3354}</c15:txfldGUID>
                      <c15:f>Daten_Diagramme!$D$20</c15:f>
                      <c15:dlblFieldTableCache>
                        <c:ptCount val="1"/>
                        <c:pt idx="0">
                          <c:v>-0.9</c:v>
                        </c:pt>
                      </c15:dlblFieldTableCache>
                    </c15:dlblFTEntry>
                  </c15:dlblFieldTable>
                  <c15:showDataLabelsRange val="0"/>
                </c:ext>
                <c:ext xmlns:c16="http://schemas.microsoft.com/office/drawing/2014/chart" uri="{C3380CC4-5D6E-409C-BE32-E72D297353CC}">
                  <c16:uniqueId val="{00000006-3C82-4855-813C-6C0D5E88DF76}"/>
                </c:ext>
              </c:extLst>
            </c:dLbl>
            <c:dLbl>
              <c:idx val="7"/>
              <c:tx>
                <c:strRef>
                  <c:f>Daten_Diagramme!$D$21</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{602B0F74-DBFC-45B3-9009-EDF396D72B0E}</c15:txfldGUID>
                      <c15:f>Daten_Diagramme!$D$21</c15:f>
                      <c15:dlblFieldTableCache>
                        <c:ptCount val="1"/>
                        <c:pt idx="0">
                          <c:v>1.5</c:v>
                        </c:pt>
                      </c15:dlblFieldTableCache>
                    </c15:dlblFTEntry>
                  </c15:dlblFieldTable>
                  <c15:showDataLabelsRange val="0"/>
                </c:ext>
                <c:ext xmlns:c16="http://schemas.microsoft.com/office/drawing/2014/chart" uri="{C3380CC4-5D6E-409C-BE32-E72D297353CC}">
                  <c16:uniqueId val="{00000007-3C82-4855-813C-6C0D5E88DF76}"/>
                </c:ext>
              </c:extLst>
            </c:dLbl>
            <c:dLbl>
              <c:idx val="8"/>
              <c:tx>
                <c:strRef>
                  <c:f>Daten_Diagramme!$D$22</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{3AA9A963-2A1E-4514-BF6F-9622140EF35A}</c15:txfldGUID>
                      <c15:f>Daten_Diagramme!$D$22</c15:f>
                      <c15:dlblFieldTableCache>
                        <c:ptCount val="1"/>
                        <c:pt idx="0">
                          <c:v>0.0</c:v>
                        </c:pt>
                      </c15:dlblFieldTableCache>
                    </c15:dlblFTEntry>
                  </c15:dlblFieldTable>
                  <c15:showDataLabelsRange val="0"/>
                </c:ext>
                <c:ext xmlns:c16="http://schemas.microsoft.com/office/drawing/2014/chart" uri="{C3380CC4-5D6E-409C-BE32-E72D297353CC}">
                  <c16:uniqueId val="{00000008-3C82-4855-813C-6C0D5E88DF76}"/>
                </c:ext>
              </c:extLst>
            </c:dLbl>
            <c:dLbl>
              <c:idx val="9"/>
              <c:tx>
                <c:strRef>
                  <c:f>Daten_Diagramme!$D$23</c:f>
                  <c:strCache>
                    <c:ptCount val="1"/>
                    <c:pt idx="0">
                      <c:v>-4.8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{7AE3CE79-D62B-4463-8F76-5E2EB65624AF}</c15:txfldGUID>
                      <c15:f>Daten_Diagramme!$D$23</c15:f>
                      <c15:dlblFieldTableCache>
                        <c:ptCount val="1"/>
                        <c:pt idx="0">
                          <c:v>-4.8</c:v>
                        </c:pt>
                      </c15:dlblFieldTableCache>
                    </c15:dlblFTEntry>
                  </c15:dlblFieldTable>
                  <c15:showDataLabelsRange val="0"/>
                </c:ext>
                <c:ext xmlns:c16="http://schemas.microsoft.com/office/drawing/2014/chart" uri="{C3380CC4-5D6E-409C-BE32-E72D297353CC}">
                  <c16:uniqueId val="{00000009-3C82-4855-813C-6C0D5E88DF76}"/>
                </c:ext>
              </c:extLst>
            </c:dLbl>
            <c:dLbl>
              <c:idx val="10"/>
              <c:tx>
                <c:strRef>
                  <c:f>Daten_Diagramme!$D$24</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{6575C732-3E02-4EE0-A799-CB77C6E410F8}</c15:txfldGUID>
                      <c15:f>Daten_Diagramme!$D$24</c15:f>
                      <c15:dlblFieldTableCache>
                        <c:ptCount val="1"/>
                        <c:pt idx="0">
                          <c:v>-1.1</c:v>
                        </c:pt>
                      </c15:dlblFieldTableCache>
                    </c15:dlblFTEntry>
                  </c15:dlblFieldTable>
                  <c15:showDataLabelsRange val="0"/>
                </c:ext>
                <c:ext xmlns:c16="http://schemas.microsoft.com/office/drawing/2014/chart" uri="{C3380CC4-5D6E-409C-BE32-E72D297353CC}">
                  <c16:uniqueId val="{0000000A-3C82-4855-813C-6C0D5E88DF76}"/>
                </c:ext>
              </c:extLst>
            </c:dLbl>
            <c:dLbl>
              <c:idx val="11"/>
              <c:tx>
                <c:strRef>
                  <c:f>Daten_Diagramme!$D$25</c:f>
                  <c:strCache>
                    <c:ptCount val="1"/>
                    <c:pt idx="0">
                      <c:v>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{809A5AA5-D9D2-4647-9F4A-3575EF445FEB}</c15:txfldGUID>
                      <c15:f>Daten_Diagramme!$D$25</c15:f>
                      <c15:dlblFieldTableCache>
                        <c:ptCount val="1"/>
                        <c:pt idx="0">
                          <c:v>5.5</c:v>
                        </c:pt>
                      </c15:dlblFieldTableCache>
                    </c15:dlblFTEntry>
                  </c15:dlblFieldTable>
                  <c15:showDataLabelsRange val="0"/>
                </c:ext>
                <c:ext xmlns:c16="http://schemas.microsoft.com/office/drawing/2014/chart" uri="{C3380CC4-5D6E-409C-BE32-E72D297353CC}">
                  <c16:uniqueId val="{0000000B-3C82-4855-813C-6C0D5E88DF76}"/>
                </c:ext>
              </c:extLst>
            </c:dLbl>
            <c:dLbl>
              <c:idx val="12"/>
              <c:tx>
                <c:strRef>
                  <c:f>Daten_Diagramme!$D$26</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{9CF8F755-88B0-4F3E-A0BE-D2C01C8E3F3F}</c15:txfldGUID>
                      <c15:f>Daten_Diagramme!$D$26</c15:f>
                      <c15:dlblFieldTableCache>
                        <c:ptCount val="1"/>
                        <c:pt idx="0">
                          <c:v>-2.0</c:v>
                        </c:pt>
                      </c15:dlblFieldTableCache>
                    </c15:dlblFTEntry>
                  </c15:dlblFieldTable>
                  <c15:showDataLabelsRange val="0"/>
                </c:ext>
                <c:ext xmlns:c16="http://schemas.microsoft.com/office/drawing/2014/chart" uri="{C3380CC4-5D6E-409C-BE32-E72D297353CC}">
                  <c16:uniqueId val="{0000000C-3C82-4855-813C-6C0D5E88DF76}"/>
                </c:ext>
              </c:extLst>
            </c:dLbl>
            <c:dLbl>
              <c:idx val="13"/>
              <c:tx>
                <c:strRef>
                  <c:f>Daten_Diagramme!$D$27</c:f>
                  <c:strCache>
                    <c:ptCount val="1"/>
                    <c:pt idx="0">
                      <c:v>12.2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{75F8BC97-9E7B-4744-9280-31DD6C7AE1B2}</c15:txfldGUID>
                      <c15:f>Daten_Diagramme!$D$27</c15:f>
                      <c15:dlblFieldTableCache>
                        <c:ptCount val="1"/>
                        <c:pt idx="0">
                          <c:v>12.2</c:v>
                        </c:pt>
                      </c15:dlblFieldTableCache>
                    </c15:dlblFTEntry>
                  </c15:dlblFieldTable>
                  <c15:showDataLabelsRange val="0"/>
                </c:ext>
                <c:ext xmlns:c16="http://schemas.microsoft.com/office/drawing/2014/chart" uri="{C3380CC4-5D6E-409C-BE32-E72D297353CC}">
                  <c16:uniqueId val="{0000000D-3C82-4855-813C-6C0D5E88DF76}"/>
                </c:ext>
              </c:extLst>
            </c:dLbl>
            <c:dLbl>
              <c:idx val="14"/>
              <c:tx>
                <c:strRef>
                  <c:f>Daten_Diagramme!$D$28</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{44D4BE39-4A1E-41B8-A823-AC81A1FB6159}</c15:txfldGUID>
                      <c15:f>Daten_Diagramme!$D$28</c15:f>
                      <c15:dlblFieldTableCache>
                        <c:ptCount val="1"/>
                        <c:pt idx="0">
                          <c:v>2.1</c:v>
                        </c:pt>
                      </c15:dlblFieldTableCache>
                    </c15:dlblFTEntry>
                  </c15:dlblFieldTable>
                  <c15:showDataLabelsRange val="0"/>
                </c:ext>
                <c:ext xmlns:c16="http://schemas.microsoft.com/office/drawing/2014/chart" uri="{C3380CC4-5D6E-409C-BE32-E72D297353CC}">
                  <c16:uniqueId val="{0000000E-3C82-4855-813C-6C0D5E88DF76}"/>
                </c:ext>
              </c:extLst>
            </c:dLbl>
            <c:dLbl>
              <c:idx val="15"/>
              <c:tx>
                <c:strRef>
                  <c:f>Daten_Diagramme!$D$29</c:f>
                  <c:strCache>
                    <c:ptCount val="1"/>
                    <c:pt idx="0">
                      <c:v>-10.5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{C88CF584-5964-4938-9334-A89EEE680069}</c15:txfldGUID>
                      <c15:f>Daten_Diagramme!$D$29</c15:f>
                      <c15:dlblFieldTableCache>
                        <c:ptCount val="1"/>
                        <c:pt idx="0">
                          <c:v>-10.5</c:v>
                        </c:pt>
                      </c15:dlblFieldTableCache>
                    </c15:dlblFTEntry>
                  </c15:dlblFieldTable>
                  <c15:showDataLabelsRange val="0"/>
                </c:ext>
                <c:ext xmlns:c16="http://schemas.microsoft.com/office/drawing/2014/chart" uri="{C3380CC4-5D6E-409C-BE32-E72D297353CC}">
                  <c16:uniqueId val="{0000000F-3C82-4855-813C-6C0D5E88DF76}"/>
                </c:ext>
              </c:extLst>
            </c:dLbl>
            <c:dLbl>
              <c:idx val="16"/>
              <c:tx>
                <c:strRef>
                  <c:f>Daten_Diagramme!$D$30</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{216D4220-C257-44F0-A186-530ABE36DA2D}</c15:txfldGUID>
                      <c15:f>Daten_Diagramme!$D$30</c15:f>
                      <c15:dlblFieldTableCache>
                        <c:ptCount val="1"/>
                        <c:pt idx="0">
                          <c:v>1.3</c:v>
                        </c:pt>
                      </c15:dlblFieldTableCache>
                    </c15:dlblFTEntry>
                  </c15:dlblFieldTable>
                  <c15:showDataLabelsRange val="0"/>
                </c:ext>
                <c:ext xmlns:c16="http://schemas.microsoft.com/office/drawing/2014/chart" uri="{C3380CC4-5D6E-409C-BE32-E72D297353CC}">
                  <c16:uniqueId val="{00000010-3C82-4855-813C-6C0D5E88DF76}"/>
                </c:ext>
              </c:extLst>
            </c:dLbl>
            <c:dLbl>
              <c:idx val="17"/>
              <c:tx>
                <c:strRef>
                  <c:f>Daten_Diagramme!$D$31</c:f>
                  <c:strCache>
                    <c:ptCount val="1"/>
                    <c:pt idx="0">
                      <c:v>5.2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{EFFBFDF5-879B-4EBE-B130-8052010CAD6C}</c15:txfldGUID>
                      <c15:f>Daten_Diagramme!$D$31</c15:f>
                      <c15:dlblFieldTableCache>
                        <c:ptCount val="1"/>
                        <c:pt idx="0">
                          <c:v>5.2</c:v>
                        </c:pt>
                      </c15:dlblFieldTableCache>
                    </c15:dlblFTEntry>
                  </c15:dlblFieldTable>
                  <c15:showDataLabelsRange val="0"/>
                </c:ext>
                <c:ext xmlns:c16="http://schemas.microsoft.com/office/drawing/2014/chart" uri="{C3380CC4-5D6E-409C-BE32-E72D297353CC}">
                  <c16:uniqueId val="{00000011-3C82-4855-813C-6C0D5E88DF76}"/>
                </c:ext>
              </c:extLst>
            </c:dLbl>
            <c:dLbl>
              <c:idx val="18"/>
              <c:tx>
                <c:strRef>
                  <c:f>Daten_Diagramme!$D$32</c:f>
                  <c:strCache>
                    <c:ptCount val="1"/>
                    <c:pt idx="0">
                      <c:v>4.6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{BEDEDB94-D4DF-48F4-B856-194280E202B8}</c15:txfldGUID>
                      <c15:f>Daten_Diagramme!$D$32</c15:f>
                      <c15:dlblFieldTableCache>
                        <c:ptCount val="1"/>
                        <c:pt idx="0">
                          <c:v>4.6</c:v>
                        </c:pt>
                      </c15:dlblFieldTableCache>
                    </c15:dlblFTEntry>
                  </c15:dlblFieldTable>
                  <c15:showDataLabelsRange val="0"/>
                </c:ext>
                <c:ext xmlns:c16="http://schemas.microsoft.com/office/drawing/2014/chart" uri="{C3380CC4-5D6E-409C-BE32-E72D297353CC}">
                  <c16:uniqueId val="{00000012-3C82-4855-813C-6C0D5E88DF76}"/>
                </c:ext>
              </c:extLst>
            </c:dLbl>
            <c:dLbl>
              <c:idx val="19"/>
              <c:tx>
                <c:strRef>
                  <c:f>Daten_Diagramme!$D$33</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{FE2E05C2-F6CE-4CC0-86D7-4BA8CCB23911}</c15:txfldGUID>
                      <c15:f>Daten_Diagramme!$D$33</c15:f>
                      <c15:dlblFieldTableCache>
                        <c:ptCount val="1"/>
                        <c:pt idx="0">
                          <c:v>2.9</c:v>
                        </c:pt>
                      </c15:dlblFieldTableCache>
                    </c15:dlblFTEntry>
                  </c15:dlblFieldTable>
                  <c15:showDataLabelsRange val="0"/>
                </c:ext>
                <c:ext xmlns:c16="http://schemas.microsoft.com/office/drawing/2014/chart" uri="{C3380CC4-5D6E-409C-BE32-E72D297353CC}">
                  <c16:uniqueId val="{00000013-3C82-4855-813C-6C0D5E88DF76}"/>
                </c:ext>
              </c:extLst>
            </c:dLbl>
            <c:dLbl>
              <c:idx val="20"/>
              <c:tx>
                <c:strRef>
                  <c:f>Daten_Diagramme!$D$34</c:f>
                  <c:strCache>
                    <c:ptCount val="1"/>
                    <c:pt idx="0">
                      <c:v>7.4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{595BF722-3896-4544-B64B-AABDAA0AA553}</c15:txfldGUID>
                      <c15:f>Daten_Diagramme!$D$34</c15:f>
                      <c15:dlblFieldTableCache>
                        <c:ptCount val="1"/>
                        <c:pt idx="0">
                          <c:v>7.4</c:v>
                        </c:pt>
                      </c15:dlblFieldTableCache>
                    </c15:dlblFTEntry>
                  </c15:dlblFieldTable>
                  <c15:showDataLabelsRange val="0"/>
                </c:ext>
                <c:ext xmlns:c16="http://schemas.microsoft.com/office/drawing/2014/chart" uri="{C3380CC4-5D6E-409C-BE32-E72D297353CC}">
                  <c16:uniqueId val="{00000014-3C82-4855-813C-6C0D5E88DF76}"/>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{1DA59091-843B-433E-A9E3-057CDF59758A}</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3C82-4855-813C-6C0D5E88DF76}"/>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{E6880C91-27EC-459E-BA55-05E761FD3068}</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3C82-4855-813C-6C0D5E88DF76}"/>
                </c:ext>
              </c:extLst>
            </c:dLbl>
            <c:dLbl>
              <c:idx val="23"/>
              <c:tx>
                <c:strRef>
                  <c:f>Daten_Diagramme!$D$37</c:f>
                  <c:strCache>
                    <c:ptCount val="1"/>
                    <c:pt idx="0">
                      <c:v>-2.2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{806857DC-3E04-421E-B71C-591B8C53437D}</c15:txfldGUID>
                      <c15:f>Daten_Diagramme!$D$37</c15:f>
                      <c15:dlblFieldTableCache>
                        <c:ptCount val="1"/>
                        <c:pt idx="0">
                          <c:v>-2.2</c:v>
                        </c:pt>
                      </c15:dlblFieldTableCache>
                    </c15:dlblFTEntry>
                  </c15:dlblFieldTable>
                  <c15:showDataLabelsRange val="0"/>
                </c:ext>
                <c:ext xmlns:c16="http://schemas.microsoft.com/office/drawing/2014/chart" uri="{C3380CC4-5D6E-409C-BE32-E72D297353CC}">
                  <c16:uniqueId val="{00000017-3C82-4855-813C-6C0D5E88DF76}"/>
                </c:ext>
              </c:extLst>
            </c:dLbl>
            <c:dLbl>
              <c:idx val="24"/>
              <c:layout>
                <c:manualLayout>
                  <c:x val="4.7769028871392123E-3"/>
                  <c:y val="-4.6876052205785108E-5"/>
                </c:manualLayout>
              </c:layout>
              <c:tx>
                <c:strRef>
                  <c:f>Daten_Diagramme!$D$38</c:f>
                  <c:strCache>
                    <c:ptCount val="1"/>
                    <c:pt idx="0">
                      <c:v>-0.5</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{DE153FBC-3E33-4FFA-B578-98AED9275DE6}</c15:txfldGUID>
                      <c15:f>Daten_Diagramme!$D$38</c15:f>
                      <c15:dlblFieldTableCache>
                        <c:ptCount val="1"/>
                        <c:pt idx="0">
                          <c:v>-0.5</c:v>
                        </c:pt>
                      </c15:dlblFieldTableCache>
                    </c15:dlblFTEntry>
                  </c15:dlblFieldTable>
                  <c15:showDataLabelsRange val="0"/>
                </c:ext>
                <c:ext xmlns:c16="http://schemas.microsoft.com/office/drawing/2014/chart" uri="{C3380CC4-5D6E-409C-BE32-E72D297353CC}">
                  <c16:uniqueId val="{00000018-3C82-4855-813C-6C0D5E88DF76}"/>
                </c:ext>
              </c:extLst>
            </c:dLbl>
            <c:dLbl>
              <c:idx val="25"/>
              <c:tx>
                <c:strRef>
                  <c:f>Daten_Diagramme!$D$39</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{A4EED6FD-18C8-46C7-B1C1-1211D6468996}</c15:txfldGUID>
                      <c15:f>Daten_Diagramme!$D$39</c15:f>
                      <c15:dlblFieldTableCache>
                        <c:ptCount val="1"/>
                        <c:pt idx="0">
                          <c:v>2.1</c:v>
                        </c:pt>
                      </c15:dlblFieldTableCache>
                    </c15:dlblFTEntry>
                  </c15:dlblFieldTable>
                  <c15:showDataLabelsRange val="0"/>
                </c:ext>
                <c:ext xmlns:c16="http://schemas.microsoft.com/office/drawing/2014/chart" uri="{C3380CC4-5D6E-409C-BE32-E72D297353CC}">
                  <c16:uniqueId val="{00000019-3C82-4855-813C-6C0D5E88DF76}"/>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{CA5CDB84-74B4-4289-ACC5-85801F1AEDB6}</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3C82-4855-813C-6C0D5E88DF76}"/>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{A4856F2B-94FA-4881-A5A0-9FAFE5F2A568}</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3C82-4855-813C-6C0D5E88DF76}"/>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{159AFDD3-CC33-449D-99C9-8B2D479E4679}</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3C82-4855-813C-6C0D5E88DF76}"/>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{5D54137C-29F5-45F6-9742-2E07482CDD6F}</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3C82-4855-813C-6C0D5E88DF76}"/>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{B7905267-8F92-4CFE-8EE0-570664EF9666}</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3C82-4855-813C-6C0D5E88DF76}"/>
                </c:ext>
              </c:extLst>
            </c:dLbl>
            <c:dLbl>
              <c:idx val="31"/>
              <c:tx>
                <c:strRef>
                  <c:f>Daten_Diagramme!$D$45</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{48C9AA6E-A4B0-4AB1-95F8-6C2BDF6F4AEF}</c15:txfldGUID>
                      <c15:f>Daten_Diagramme!$D$45</c15:f>
                      <c15:dlblFieldTableCache>
                        <c:ptCount val="1"/>
                        <c:pt idx="0">
                          <c:v>2.1</c:v>
                        </c:pt>
                      </c15:dlblFieldTableCache>
                    </c15:dlblFTEntry>
                  </c15:dlblFieldTable>
                  <c15:showDataLabelsRange val="0"/>
                </c:ext>
                <c:ext xmlns:c16="http://schemas.microsoft.com/office/drawing/2014/chart" uri="{C3380CC4-5D6E-409C-BE32-E72D297353CC}">
                  <c16:uniqueId val="{0000001F-3C82-4855-813C-6C0D5E88DF7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1.4884402636547316</c:v>
                </c:pt>
                <c:pt idx="1">
                  <c:v>-2.1777003484320558</c:v>
                </c:pt>
                <c:pt idx="2">
                  <c:v>6.2817551963048501</c:v>
                </c:pt>
                <c:pt idx="3">
                  <c:v>-2.5856540084388184</c:v>
                </c:pt>
                <c:pt idx="4">
                  <c:v>-7.1521456436931077</c:v>
                </c:pt>
                <c:pt idx="5">
                  <c:v>-1.9078354136016327</c:v>
                </c:pt>
                <c:pt idx="6">
                  <c:v>-0.86294416243654826</c:v>
                </c:pt>
                <c:pt idx="7">
                  <c:v>1.5458675164417928</c:v>
                </c:pt>
                <c:pt idx="8">
                  <c:v>-3.286770747740345E-3</c:v>
                </c:pt>
                <c:pt idx="9">
                  <c:v>-4.8034491503931021</c:v>
                </c:pt>
                <c:pt idx="10">
                  <c:v>-1.0739856801909309</c:v>
                </c:pt>
                <c:pt idx="11">
                  <c:v>5.4620650313747863</c:v>
                </c:pt>
                <c:pt idx="12">
                  <c:v>-1.9868906185989348</c:v>
                </c:pt>
                <c:pt idx="13">
                  <c:v>12.154794358184189</c:v>
                </c:pt>
                <c:pt idx="14">
                  <c:v>2.0791749833666002</c:v>
                </c:pt>
                <c:pt idx="15">
                  <c:v>-10.509901762045844</c:v>
                </c:pt>
                <c:pt idx="16">
                  <c:v>1.2785519321936503</c:v>
                </c:pt>
                <c:pt idx="17">
                  <c:v>5.2447865389778929</c:v>
                </c:pt>
                <c:pt idx="18">
                  <c:v>4.5932152506754731</c:v>
                </c:pt>
                <c:pt idx="19">
                  <c:v>2.9207759835266067</c:v>
                </c:pt>
                <c:pt idx="20">
                  <c:v>7.4346249284214547</c:v>
                </c:pt>
                <c:pt idx="21">
                  <c:v>0</c:v>
                </c:pt>
                <c:pt idx="23">
                  <c:v>-2.1777003484320558</c:v>
                </c:pt>
                <c:pt idx="24">
                  <c:v>-0.5461563731931669</c:v>
                </c:pt>
                <c:pt idx="25">
                  <c:v>2.0783609673671983</c:v>
                </c:pt>
              </c:numCache>
            </c:numRef>
          </c:val>
          <c:extLst>
            <c:ext xmlns:c16="http://schemas.microsoft.com/office/drawing/2014/chart" uri="{C3380CC4-5D6E-409C-BE32-E72D297353CC}">
              <c16:uniqueId val="{00000020-3C82-4855-813C-6C0D5E88DF76}"/>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{39FC4532-2242-493C-A6FF-09121E1A0886}</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3C82-4855-813C-6C0D5E88DF76}"/>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{EBA5F1BC-BF07-4958-98B6-269AC6FAF4E9}</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3C82-4855-813C-6C0D5E88DF76}"/>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{E4FB02B4-94AA-4F67-B456-FDF49FC92649}</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3C82-4855-813C-6C0D5E88DF76}"/>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{5E66896E-5311-4869-BDE9-6992DB31BDB1}</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3C82-4855-813C-6C0D5E88DF76}"/>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{4DA433C6-ADB3-40FB-9659-5F24952EED3A}</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3C82-4855-813C-6C0D5E88DF76}"/>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{4122EBDE-B9F2-40E2-9EC3-32A3028FDEBC}</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3C82-4855-813C-6C0D5E88DF76}"/>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{AECB6D2B-679F-4410-AA8E-76667EBA2A5E}</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3C82-4855-813C-6C0D5E88DF76}"/>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{7D25DB60-9F7A-417B-9B0E-F48F31F2CCF4}</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3C82-4855-813C-6C0D5E88DF76}"/>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{397E2E3C-C8E8-4BE9-BF33-C25DC1034DCA}</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3C82-4855-813C-6C0D5E88DF76}"/>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{F25B81AF-0F9F-4E7A-9005-DB073B9B6E42}</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3C82-4855-813C-6C0D5E88DF76}"/>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{AECC0F4A-7EBD-46E2-B501-D916BACC6695}</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3C82-4855-813C-6C0D5E88DF76}"/>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{68E13136-63E2-4143-B2EB-7DF4F7F42788}</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3C82-4855-813C-6C0D5E88DF76}"/>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{1BE8ADF2-DBCE-40EF-8765-188E3AA2FB46}</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3C82-4855-813C-6C0D5E88DF76}"/>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{2F45CD71-D604-40E3-A8C9-4D7A0F83111D}</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3C82-4855-813C-6C0D5E88DF76}"/>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{E1B521CA-CBA2-48A3-9182-73067F112110}</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3C82-4855-813C-6C0D5E88DF76}"/>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{7EFBCB27-3A19-4D67-BA8E-8C0DF5EBC1B1}</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3C82-4855-813C-6C0D5E88DF76}"/>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{CC089995-B710-488D-BBC6-2BAD8A760419}</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3C82-4855-813C-6C0D5E88DF76}"/>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{99495B03-3D4F-4628-AA44-8E3E0FDEF5E2}</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3C82-4855-813C-6C0D5E88DF76}"/>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{B96337CF-8191-4DF5-9357-583F2348AA1B}</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3C82-4855-813C-6C0D5E88DF76}"/>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{9495D741-256A-4927-9335-1A732BBF89C9}</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3C82-4855-813C-6C0D5E88DF76}"/>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{47FCD1BF-9305-474C-9053-EFF15F952C19}</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3C82-4855-813C-6C0D5E88DF76}"/>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{1731F67E-187D-4297-BD12-A0EF384A311B}</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3C82-4855-813C-6C0D5E88DF76}"/>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{812A0206-52E5-4277-8E91-2495E4030652}</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3C82-4855-813C-6C0D5E88DF76}"/>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{E1660B26-7328-40C8-A1F7-E98DB3165D6D}</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3C82-4855-813C-6C0D5E88DF76}"/>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{AD514036-36E9-4289-92FD-45AE0E3D91E2}</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3C82-4855-813C-6C0D5E88DF76}"/>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{6D060570-C798-43DA-80CA-46A4E191130B}</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3C82-4855-813C-6C0D5E88DF76}"/>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{150C92E3-541E-49ED-A661-FF1FFFE3BF92}</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3C82-4855-813C-6C0D5E88DF76}"/>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{CDCE0586-367D-4B9A-9E1A-5F32C727CB9C}</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3C82-4855-813C-6C0D5E88DF76}"/>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{2D48EB7F-8520-4D60-B048-0A3F5982363B}</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3C82-4855-813C-6C0D5E88DF76}"/>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{7960F3D2-EB9A-4CD1-8359-970457228242}</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3C82-4855-813C-6C0D5E88DF76}"/>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{0A7986E7-7177-483C-8769-06DF7FDF4D45}</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3C82-4855-813C-6C0D5E88DF76}"/>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{16CFED53-5E72-4602-8F2B-ADA4440CC5E9}</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3C82-4855-813C-6C0D5E88DF7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3C82-4855-813C-6C0D5E88DF76}"/>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3C82-4855-813C-6C0D5E88DF76}"/>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{232CA4A2-E1A7-411D-AAC6-1038CD13CF3D}</c15:txfldGUID>
                      <c15:f>Daten_Diagramme!$E$14</c15:f>
                      <c15:dlblFieldTableCache>
                        <c:ptCount val="1"/>
                        <c:pt idx="0">
                          <c:v>-1.0</c:v>
                        </c:pt>
                      </c15:dlblFieldTableCache>
                    </c15:dlblFTEntry>
                  </c15:dlblFieldTable>
                  <c15:showDataLabelsRange val="0"/>
                </c:ext>
                <c:ext xmlns:c16="http://schemas.microsoft.com/office/drawing/2014/chart" uri="{C3380CC4-5D6E-409C-BE32-E72D297353CC}">
                  <c16:uniqueId val="{00000000-579E-4526-BB8F-30E1C2A6738B}"/>
                </c:ext>
              </c:extLst>
            </c:dLbl>
            <c:dLbl>
              <c:idx val="1"/>
              <c:tx>
                <c:strRef>
                  <c:f>Daten_Diagramme!$E$15</c:f>
                  <c:strCache>
                    <c:ptCount val="1"/>
                    <c:pt idx="0">
                      <c:v>4.7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{90794A4E-72BD-4FCE-BFDB-EDCA4F5BCEB0}</c15:txfldGUID>
                      <c15:f>Daten_Diagramme!$E$15</c15:f>
                      <c15:dlblFieldTableCache>
                        <c:ptCount val="1"/>
                        <c:pt idx="0">
                          <c:v>4.7</c:v>
                        </c:pt>
                      </c15:dlblFieldTableCache>
                    </c15:dlblFTEntry>
                  </c15:dlblFieldTable>
                  <c15:showDataLabelsRange val="0"/>
                </c:ext>
                <c:ext xmlns:c16="http://schemas.microsoft.com/office/drawing/2014/chart" uri="{C3380CC4-5D6E-409C-BE32-E72D297353CC}">
                  <c16:uniqueId val="{00000001-579E-4526-BB8F-30E1C2A6738B}"/>
                </c:ext>
              </c:extLst>
            </c:dLbl>
            <c:dLbl>
              <c:idx val="2"/>
              <c:tx>
                <c:strRef>
                  <c:f>Daten_Diagramme!$E$16</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{6ED88935-1349-4169-9751-EA6D5F491E15}</c15:txfldGUID>
                      <c15:f>Daten_Diagramme!$E$16</c15:f>
                      <c15:dlblFieldTableCache>
                        <c:ptCount val="1"/>
                        <c:pt idx="0">
                          <c:v>0.5</c:v>
                        </c:pt>
                      </c15:dlblFieldTableCache>
                    </c15:dlblFTEntry>
                  </c15:dlblFieldTable>
                  <c15:showDataLabelsRange val="0"/>
                </c:ext>
                <c:ext xmlns:c16="http://schemas.microsoft.com/office/drawing/2014/chart" uri="{C3380CC4-5D6E-409C-BE32-E72D297353CC}">
                  <c16:uniqueId val="{00000002-579E-4526-BB8F-30E1C2A6738B}"/>
                </c:ext>
              </c:extLst>
            </c:dLbl>
            <c:dLbl>
              <c:idx val="3"/>
              <c:tx>
                <c:strRef>
                  <c:f>Daten_Diagramme!$E$17</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{1D88C272-CF5A-4E63-88BE-8FE77089E690}</c15:txfldGUID>
                      <c15:f>Daten_Diagramme!$E$17</c15:f>
                      <c15:dlblFieldTableCache>
                        <c:ptCount val="1"/>
                        <c:pt idx="0">
                          <c:v>-1.7</c:v>
                        </c:pt>
                      </c15:dlblFieldTableCache>
                    </c15:dlblFTEntry>
                  </c15:dlblFieldTable>
                  <c15:showDataLabelsRange val="0"/>
                </c:ext>
                <c:ext xmlns:c16="http://schemas.microsoft.com/office/drawing/2014/chart" uri="{C3380CC4-5D6E-409C-BE32-E72D297353CC}">
                  <c16:uniqueId val="{00000003-579E-4526-BB8F-30E1C2A6738B}"/>
                </c:ext>
              </c:extLst>
            </c:dLbl>
            <c:dLbl>
              <c:idx val="4"/>
              <c:tx>
                <c:strRef>
                  <c:f>Daten_Diagramme!$E$18</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{A4A7BBDB-42C5-4442-9E7E-5EC0E0D449A6}</c15:txfldGUID>
                      <c15:f>Daten_Diagramme!$E$18</c15:f>
                      <c15:dlblFieldTableCache>
                        <c:ptCount val="1"/>
                        <c:pt idx="0">
                          <c:v>3.3</c:v>
                        </c:pt>
                      </c15:dlblFieldTableCache>
                    </c15:dlblFTEntry>
                  </c15:dlblFieldTable>
                  <c15:showDataLabelsRange val="0"/>
                </c:ext>
                <c:ext xmlns:c16="http://schemas.microsoft.com/office/drawing/2014/chart" uri="{C3380CC4-5D6E-409C-BE32-E72D297353CC}">
                  <c16:uniqueId val="{00000004-579E-4526-BB8F-30E1C2A6738B}"/>
                </c:ext>
              </c:extLst>
            </c:dLbl>
            <c:dLbl>
              <c:idx val="5"/>
              <c:tx>
                <c:strRef>
                  <c:f>Daten_Diagramme!$E$19</c:f>
                  <c:strCache>
                    <c:ptCount val="1"/>
                    <c:pt idx="0">
                      <c:v>-4.6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{97B2E273-1FD3-4161-ACF2-C9C121A7FF0B}</c15:txfldGUID>
                      <c15:f>Daten_Diagramme!$E$19</c15:f>
                      <c15:dlblFieldTableCache>
                        <c:ptCount val="1"/>
                        <c:pt idx="0">
                          <c:v>-4.6</c:v>
                        </c:pt>
                      </c15:dlblFieldTableCache>
                    </c15:dlblFTEntry>
                  </c15:dlblFieldTable>
                  <c15:showDataLabelsRange val="0"/>
                </c:ext>
                <c:ext xmlns:c16="http://schemas.microsoft.com/office/drawing/2014/chart" uri="{C3380CC4-5D6E-409C-BE32-E72D297353CC}">
                  <c16:uniqueId val="{00000005-579E-4526-BB8F-30E1C2A6738B}"/>
                </c:ext>
              </c:extLst>
            </c:dLbl>
            <c:dLbl>
              <c:idx val="6"/>
              <c:tx>
                <c:strRef>
                  <c:f>Daten_Diagramme!$E$20</c:f>
                  <c:strCache>
                    <c:ptCount val="1"/>
                    <c:pt idx="0">
                      <c:v>-5.0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{6BE6A6F0-1807-4F66-ACF8-74F0BA3EACD0}</c15:txfldGUID>
                      <c15:f>Daten_Diagramme!$E$20</c15:f>
                      <c15:dlblFieldTableCache>
                        <c:ptCount val="1"/>
                        <c:pt idx="0">
                          <c:v>-5.0</c:v>
                        </c:pt>
                      </c15:dlblFieldTableCache>
                    </c15:dlblFTEntry>
                  </c15:dlblFieldTable>
                  <c15:showDataLabelsRange val="0"/>
                </c:ext>
                <c:ext xmlns:c16="http://schemas.microsoft.com/office/drawing/2014/chart" uri="{C3380CC4-5D6E-409C-BE32-E72D297353CC}">
                  <c16:uniqueId val="{00000006-579E-4526-BB8F-30E1C2A6738B}"/>
                </c:ext>
              </c:extLst>
            </c:dLbl>
            <c:dLbl>
              <c:idx val="7"/>
              <c:tx>
                <c:strRef>
                  <c:f>Daten_Diagramme!$E$21</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{5E254328-5576-4F08-A7A4-A3F362379E61}</c15:txfldGUID>
                      <c15:f>Daten_Diagramme!$E$21</c15:f>
                      <c15:dlblFieldTableCache>
                        <c:ptCount val="1"/>
                        <c:pt idx="0">
                          <c:v>0.7</c:v>
                        </c:pt>
                      </c15:dlblFieldTableCache>
                    </c15:dlblFTEntry>
                  </c15:dlblFieldTable>
                  <c15:showDataLabelsRange val="0"/>
                </c:ext>
                <c:ext xmlns:c16="http://schemas.microsoft.com/office/drawing/2014/chart" uri="{C3380CC4-5D6E-409C-BE32-E72D297353CC}">
                  <c16:uniqueId val="{00000007-579E-4526-BB8F-30E1C2A6738B}"/>
                </c:ext>
              </c:extLst>
            </c:dLbl>
            <c:dLbl>
              <c:idx val="8"/>
              <c:tx>
                <c:strRef>
                  <c:f>Daten_Diagramme!$E$22</c:f>
                  <c:strCache>
                    <c:ptCount val="1"/>
                    <c:pt idx="0">
                      <c:v>3.5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{92EEB4AC-506A-4F29-8398-51819F77D213}</c15:txfldGUID>
                      <c15:f>Daten_Diagramme!$E$22</c15:f>
                      <c15:dlblFieldTableCache>
                        <c:ptCount val="1"/>
                        <c:pt idx="0">
                          <c:v>3.5</c:v>
                        </c:pt>
                      </c15:dlblFieldTableCache>
                    </c15:dlblFTEntry>
                  </c15:dlblFieldTable>
                  <c15:showDataLabelsRange val="0"/>
                </c:ext>
                <c:ext xmlns:c16="http://schemas.microsoft.com/office/drawing/2014/chart" uri="{C3380CC4-5D6E-409C-BE32-E72D297353CC}">
                  <c16:uniqueId val="{00000008-579E-4526-BB8F-30E1C2A6738B}"/>
                </c:ext>
              </c:extLst>
            </c:dLbl>
            <c:dLbl>
              <c:idx val="9"/>
              <c:tx>
                <c:strRef>
                  <c:f>Daten_Diagramme!$E$23</c:f>
                  <c:strCache>
                    <c:ptCount val="1"/>
                    <c:pt idx="0">
                      <c:v>-6.5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{5A8D8E89-4B55-4373-8E5C-1FC8E0AE5218}</c15:txfldGUID>
                      <c15:f>Daten_Diagramme!$E$23</c15:f>
                      <c15:dlblFieldTableCache>
                        <c:ptCount val="1"/>
                        <c:pt idx="0">
                          <c:v>-6.5</c:v>
                        </c:pt>
                      </c15:dlblFieldTableCache>
                    </c15:dlblFTEntry>
                  </c15:dlblFieldTable>
                  <c15:showDataLabelsRange val="0"/>
                </c:ext>
                <c:ext xmlns:c16="http://schemas.microsoft.com/office/drawing/2014/chart" uri="{C3380CC4-5D6E-409C-BE32-E72D297353CC}">
                  <c16:uniqueId val="{00000009-579E-4526-BB8F-30E1C2A6738B}"/>
                </c:ext>
              </c:extLst>
            </c:dLbl>
            <c:dLbl>
              <c:idx val="10"/>
              <c:tx>
                <c:strRef>
                  <c:f>Daten_Diagramme!$E$24</c:f>
                  <c:strCache>
                    <c:ptCount val="1"/>
                    <c:pt idx="0">
                      <c:v>-7.9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{1642AB1E-8B09-42E9-9E06-E4DC8A820B0A}</c15:txfldGUID>
                      <c15:f>Daten_Diagramme!$E$24</c15:f>
                      <c15:dlblFieldTableCache>
                        <c:ptCount val="1"/>
                        <c:pt idx="0">
                          <c:v>-7.9</c:v>
                        </c:pt>
                      </c15:dlblFieldTableCache>
                    </c15:dlblFTEntry>
                  </c15:dlblFieldTable>
                  <c15:showDataLabelsRange val="0"/>
                </c:ext>
                <c:ext xmlns:c16="http://schemas.microsoft.com/office/drawing/2014/chart" uri="{C3380CC4-5D6E-409C-BE32-E72D297353CC}">
                  <c16:uniqueId val="{0000000A-579E-4526-BB8F-30E1C2A6738B}"/>
                </c:ext>
              </c:extLst>
            </c:dLbl>
            <c:dLbl>
              <c:idx val="11"/>
              <c:tx>
                <c:strRef>
                  <c:f>Daten_Diagramme!$E$25</c:f>
                  <c:strCache>
                    <c:ptCount val="1"/>
                    <c:pt idx="0">
                      <c:v>13.8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{2127D9EC-2404-41A6-9BEB-B995CC8D3B73}</c15:txfldGUID>
                      <c15:f>Daten_Diagramme!$E$25</c15:f>
                      <c15:dlblFieldTableCache>
                        <c:ptCount val="1"/>
                        <c:pt idx="0">
                          <c:v>13.8</c:v>
                        </c:pt>
                      </c15:dlblFieldTableCache>
                    </c15:dlblFTEntry>
                  </c15:dlblFieldTable>
                  <c15:showDataLabelsRange val="0"/>
                </c:ext>
                <c:ext xmlns:c16="http://schemas.microsoft.com/office/drawing/2014/chart" uri="{C3380CC4-5D6E-409C-BE32-E72D297353CC}">
                  <c16:uniqueId val="{0000000B-579E-4526-BB8F-30E1C2A6738B}"/>
                </c:ext>
              </c:extLst>
            </c:dLbl>
            <c:dLbl>
              <c:idx val="12"/>
              <c:tx>
                <c:strRef>
                  <c:f>Daten_Diagramme!$E$26</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{6A9AAE1A-8207-40E8-B690-D326E64F962B}</c15:txfldGUID>
                      <c15:f>Daten_Diagramme!$E$26</c15:f>
                      <c15:dlblFieldTableCache>
                        <c:ptCount val="1"/>
                        <c:pt idx="0">
                          <c:v>-0.8</c:v>
                        </c:pt>
                      </c15:dlblFieldTableCache>
                    </c15:dlblFTEntry>
                  </c15:dlblFieldTable>
                  <c15:showDataLabelsRange val="0"/>
                </c:ext>
                <c:ext xmlns:c16="http://schemas.microsoft.com/office/drawing/2014/chart" uri="{C3380CC4-5D6E-409C-BE32-E72D297353CC}">
                  <c16:uniqueId val="{0000000C-579E-4526-BB8F-30E1C2A6738B}"/>
                </c:ext>
              </c:extLst>
            </c:dLbl>
            <c:dLbl>
              <c:idx val="13"/>
              <c:tx>
                <c:strRef>
                  <c:f>Daten_Diagramme!$E$27</c:f>
                  <c:strCache>
                    <c:ptCount val="1"/>
                    <c:pt idx="0">
                      <c:v>4.5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{1ED58BF1-CEE1-490E-B965-088DFCE03C0E}</c15:txfldGUID>
                      <c15:f>Daten_Diagramme!$E$27</c15:f>
                      <c15:dlblFieldTableCache>
                        <c:ptCount val="1"/>
                        <c:pt idx="0">
                          <c:v>4.5</c:v>
                        </c:pt>
                      </c15:dlblFieldTableCache>
                    </c15:dlblFTEntry>
                  </c15:dlblFieldTable>
                  <c15:showDataLabelsRange val="0"/>
                </c:ext>
                <c:ext xmlns:c16="http://schemas.microsoft.com/office/drawing/2014/chart" uri="{C3380CC4-5D6E-409C-BE32-E72D297353CC}">
                  <c16:uniqueId val="{0000000D-579E-4526-BB8F-30E1C2A6738B}"/>
                </c:ext>
              </c:extLst>
            </c:dLbl>
            <c:dLbl>
              <c:idx val="14"/>
              <c:tx>
                <c:strRef>
                  <c:f>Daten_Diagramme!$E$28</c:f>
                  <c:strCache>
                    <c:ptCount val="1"/>
                    <c:pt idx="0">
                      <c:v>-5.7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{53B64637-7986-4595-BA7E-40A15A3D2FCB}</c15:txfldGUID>
                      <c15:f>Daten_Diagramme!$E$28</c15:f>
                      <c15:dlblFieldTableCache>
                        <c:ptCount val="1"/>
                        <c:pt idx="0">
                          <c:v>-5.7</c:v>
                        </c:pt>
                      </c15:dlblFieldTableCache>
                    </c15:dlblFTEntry>
                  </c15:dlblFieldTable>
                  <c15:showDataLabelsRange val="0"/>
                </c:ext>
                <c:ext xmlns:c16="http://schemas.microsoft.com/office/drawing/2014/chart" uri="{C3380CC4-5D6E-409C-BE32-E72D297353CC}">
                  <c16:uniqueId val="{0000000E-579E-4526-BB8F-30E1C2A6738B}"/>
                </c:ext>
              </c:extLst>
            </c:dLbl>
            <c:dLbl>
              <c:idx val="15"/>
              <c:tx>
                <c:strRef>
                  <c:f>Daten_Diagramme!$E$29</c:f>
                  <c:strCache>
                    <c:ptCount val="1"/>
                    <c:pt idx="0">
                      <c:v>32.5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{6A10309E-10CA-4D7F-8D33-466A61464F28}</c15:txfldGUID>
                      <c15:f>Daten_Diagramme!$E$29</c15:f>
                      <c15:dlblFieldTableCache>
                        <c:ptCount val="1"/>
                        <c:pt idx="0">
                          <c:v>32.5</c:v>
                        </c:pt>
                      </c15:dlblFieldTableCache>
                    </c15:dlblFTEntry>
                  </c15:dlblFieldTable>
                  <c15:showDataLabelsRange val="0"/>
                </c:ext>
                <c:ext xmlns:c16="http://schemas.microsoft.com/office/drawing/2014/chart" uri="{C3380CC4-5D6E-409C-BE32-E72D297353CC}">
                  <c16:uniqueId val="{0000000F-579E-4526-BB8F-30E1C2A6738B}"/>
                </c:ext>
              </c:extLst>
            </c:dLbl>
            <c:dLbl>
              <c:idx val="16"/>
              <c:tx>
                <c:strRef>
                  <c:f>Daten_Diagramme!$E$30</c:f>
                  <c:strCache>
                    <c:ptCount val="1"/>
                    <c:pt idx="0">
                      <c:v>-17.0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{EFDD2401-9D1F-4F62-AA37-C1DFD27B177F}</c15:txfldGUID>
                      <c15:f>Daten_Diagramme!$E$30</c15:f>
                      <c15:dlblFieldTableCache>
                        <c:ptCount val="1"/>
                        <c:pt idx="0">
                          <c:v>-17.0</c:v>
                        </c:pt>
                      </c15:dlblFieldTableCache>
                    </c15:dlblFTEntry>
                  </c15:dlblFieldTable>
                  <c15:showDataLabelsRange val="0"/>
                </c:ext>
                <c:ext xmlns:c16="http://schemas.microsoft.com/office/drawing/2014/chart" uri="{C3380CC4-5D6E-409C-BE32-E72D297353CC}">
                  <c16:uniqueId val="{00000010-579E-4526-BB8F-30E1C2A6738B}"/>
                </c:ext>
              </c:extLst>
            </c:dLbl>
            <c:dLbl>
              <c:idx val="17"/>
              <c:tx>
                <c:strRef>
                  <c:f>Daten_Diagramme!$E$31</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{2658A637-9BB2-4FA4-9738-4553159643E5}</c15:txfldGUID>
                      <c15:f>Daten_Diagramme!$E$31</c15:f>
                      <c15:dlblFieldTableCache>
                        <c:ptCount val="1"/>
                        <c:pt idx="0">
                          <c:v>1.9</c:v>
                        </c:pt>
                      </c15:dlblFieldTableCache>
                    </c15:dlblFTEntry>
                  </c15:dlblFieldTable>
                  <c15:showDataLabelsRange val="0"/>
                </c:ext>
                <c:ext xmlns:c16="http://schemas.microsoft.com/office/drawing/2014/chart" uri="{C3380CC4-5D6E-409C-BE32-E72D297353CC}">
                  <c16:uniqueId val="{00000011-579E-4526-BB8F-30E1C2A6738B}"/>
                </c:ext>
              </c:extLst>
            </c:dLbl>
            <c:dLbl>
              <c:idx val="18"/>
              <c:tx>
                <c:strRef>
                  <c:f>Daten_Diagramme!$E$32</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{0F34AEA8-6391-4639-BA92-987F79D02C9A}</c15:txfldGUID>
                      <c15:f>Daten_Diagramme!$E$32</c15:f>
                      <c15:dlblFieldTableCache>
                        <c:ptCount val="1"/>
                        <c:pt idx="0">
                          <c:v>2.7</c:v>
                        </c:pt>
                      </c15:dlblFieldTableCache>
                    </c15:dlblFTEntry>
                  </c15:dlblFieldTable>
                  <c15:showDataLabelsRange val="0"/>
                </c:ext>
                <c:ext xmlns:c16="http://schemas.microsoft.com/office/drawing/2014/chart" uri="{C3380CC4-5D6E-409C-BE32-E72D297353CC}">
                  <c16:uniqueId val="{00000012-579E-4526-BB8F-30E1C2A6738B}"/>
                </c:ext>
              </c:extLst>
            </c:dLbl>
            <c:dLbl>
              <c:idx val="19"/>
              <c:tx>
                <c:strRef>
                  <c:f>Daten_Diagramme!$E$33</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{5EA5ED06-CD8D-4D16-AAB4-37180C56C931}</c15:txfldGUID>
                      <c15:f>Daten_Diagramme!$E$33</c15:f>
                      <c15:dlblFieldTableCache>
                        <c:ptCount val="1"/>
                        <c:pt idx="0">
                          <c:v>-1.4</c:v>
                        </c:pt>
                      </c15:dlblFieldTableCache>
                    </c15:dlblFTEntry>
                  </c15:dlblFieldTable>
                  <c15:showDataLabelsRange val="0"/>
                </c:ext>
                <c:ext xmlns:c16="http://schemas.microsoft.com/office/drawing/2014/chart" uri="{C3380CC4-5D6E-409C-BE32-E72D297353CC}">
                  <c16:uniqueId val="{00000013-579E-4526-BB8F-30E1C2A6738B}"/>
                </c:ext>
              </c:extLst>
            </c:dLbl>
            <c:dLbl>
              <c:idx val="20"/>
              <c:tx>
                <c:strRef>
                  <c:f>Daten_Diagramme!$E$34</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{4D453CA1-0A38-4D3C-BBE7-C2D57076248E}</c15:txfldGUID>
                      <c15:f>Daten_Diagramme!$E$34</c15:f>
                      <c15:dlblFieldTableCache>
                        <c:ptCount val="1"/>
                        <c:pt idx="0">
                          <c:v>-1.3</c:v>
                        </c:pt>
                      </c15:dlblFieldTableCache>
                    </c15:dlblFTEntry>
                  </c15:dlblFieldTable>
                  <c15:showDataLabelsRange val="0"/>
                </c:ext>
                <c:ext xmlns:c16="http://schemas.microsoft.com/office/drawing/2014/chart" uri="{C3380CC4-5D6E-409C-BE32-E72D297353CC}">
                  <c16:uniqueId val="{00000014-579E-4526-BB8F-30E1C2A6738B}"/>
                </c:ext>
              </c:extLst>
            </c:dLbl>
            <c:dLbl>
              <c:idx val="21"/>
              <c:tx>
                <c:strRef>
                  <c:f>Daten_Diagramme!$E$35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{D3DFBC46-7368-4FD7-94C7-46BA3ECD4883}</c15:txfldGUID>
                      <c15:f>Daten_Diagramme!$E$35</c15:f>
                      <c15:dlblFieldTableCache>
                        <c:ptCount val="1"/>
                        <c:pt idx="0">
                          <c:v>0.0</c:v>
                        </c:pt>
                      </c15:dlblFieldTableCache>
                    </c15:dlblFTEntry>
                  </c15:dlblFieldTable>
                  <c15:showDataLabelsRange val="0"/>
                </c:ext>
                <c:ext xmlns:c16="http://schemas.microsoft.com/office/drawing/2014/chart" uri="{C3380CC4-5D6E-409C-BE32-E72D297353CC}">
                  <c16:uniqueId val="{00000015-579E-4526-BB8F-30E1C2A6738B}"/>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{B05A17F5-F913-46CF-939E-5CD83749AF03}</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579E-4526-BB8F-30E1C2A6738B}"/>
                </c:ext>
              </c:extLst>
            </c:dLbl>
            <c:dLbl>
              <c:idx val="23"/>
              <c:tx>
                <c:strRef>
                  <c:f>Daten_Diagramme!$E$37</c:f>
                  <c:strCache>
                    <c:ptCount val="1"/>
                    <c:pt idx="0">
                      <c:v>4.7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{1C99EA20-F441-4176-89D2-640F2F0629E5}</c15:txfldGUID>
                      <c15:f>Daten_Diagramme!$E$37</c15:f>
                      <c15:dlblFieldTableCache>
                        <c:ptCount val="1"/>
                        <c:pt idx="0">
                          <c:v>4.7</c:v>
                        </c:pt>
                      </c15:dlblFieldTableCache>
                    </c15:dlblFTEntry>
                  </c15:dlblFieldTable>
                  <c15:showDataLabelsRange val="0"/>
                </c:ext>
                <c:ext xmlns:c16="http://schemas.microsoft.com/office/drawing/2014/chart" uri="{C3380CC4-5D6E-409C-BE32-E72D297353CC}">
                  <c16:uniqueId val="{00000017-579E-4526-BB8F-30E1C2A6738B}"/>
                </c:ext>
              </c:extLst>
            </c:dLbl>
            <c:dLbl>
              <c:idx val="24"/>
              <c:tx>
                <c:strRef>
                  <c:f>Daten_Diagramme!$E$38</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{A852BFEB-8587-4766-A79C-C1862D74E997}</c15:txfldGUID>
                      <c15:f>Daten_Diagramme!$E$38</c15:f>
                      <c15:dlblFieldTableCache>
                        <c:ptCount val="1"/>
                        <c:pt idx="0">
                          <c:v>-0.4</c:v>
                        </c:pt>
                      </c15:dlblFieldTableCache>
                    </c15:dlblFTEntry>
                  </c15:dlblFieldTable>
                  <c15:showDataLabelsRange val="0"/>
                </c:ext>
                <c:ext xmlns:c16="http://schemas.microsoft.com/office/drawing/2014/chart" uri="{C3380CC4-5D6E-409C-BE32-E72D297353CC}">
                  <c16:uniqueId val="{00000018-579E-4526-BB8F-30E1C2A6738B}"/>
                </c:ext>
              </c:extLst>
            </c:dLbl>
            <c:dLbl>
              <c:idx val="25"/>
              <c:tx>
                <c:strRef>
                  <c:f>Daten_Diagramme!$E$39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{D86DB0BD-CFE1-4A56-A20F-BF6EB7ADBBBB}</c15:txfldGUID>
                      <c15:f>Daten_Diagramme!$E$39</c15:f>
                      <c15:dlblFieldTableCache>
                        <c:ptCount val="1"/>
                        <c:pt idx="0">
                          <c:v>-1.1</c:v>
                        </c:pt>
                      </c15:dlblFieldTableCache>
                    </c15:dlblFTEntry>
                  </c15:dlblFieldTable>
                  <c15:showDataLabelsRange val="0"/>
                </c:ext>
                <c:ext xmlns:c16="http://schemas.microsoft.com/office/drawing/2014/chart" uri="{C3380CC4-5D6E-409C-BE32-E72D297353CC}">
                  <c16:uniqueId val="{00000019-579E-4526-BB8F-30E1C2A6738B}"/>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{1E38B44E-C4C3-40B6-9C50-99CEE8200342}</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579E-4526-BB8F-30E1C2A6738B}"/>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{BE087C1F-BE37-4D65-940E-E71BB6A18421}</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579E-4526-BB8F-30E1C2A6738B}"/>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{C15F45FC-CD1E-4B2F-8BE3-FE1ED94A7FC5}</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579E-4526-BB8F-30E1C2A6738B}"/>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{BBB52D6C-0A54-4CDB-B1CB-482289110C9D}</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579E-4526-BB8F-30E1C2A6738B}"/>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{4A4B29E0-3DBB-45A3-939D-AFE81EA541B7}</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579E-4526-BB8F-30E1C2A6738B}"/>
                </c:ext>
              </c:extLst>
            </c:dLbl>
            <c:dLbl>
              <c:idx val="31"/>
              <c:tx>
                <c:strRef>
                  <c:f>Daten_Diagramme!$E$45</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{91159468-0DE8-4208-B804-B6178984E5DF}</c15:txfldGUID>
                      <c15:f>Daten_Diagramme!$E$45</c15:f>
                      <c15:dlblFieldTableCache>
                        <c:ptCount val="1"/>
                        <c:pt idx="0">
                          <c:v>-1.1</c:v>
                        </c:pt>
                      </c15:dlblFieldTableCache>
                    </c15:dlblFTEntry>
                  </c15:dlblFieldTable>
                  <c15:showDataLabelsRange val="0"/>
                </c:ext>
                <c:ext xmlns:c16="http://schemas.microsoft.com/office/drawing/2014/chart" uri="{C3380CC4-5D6E-409C-BE32-E72D297353CC}">
                  <c16:uniqueId val="{0000001F-579E-4526-BB8F-30E1C2A6738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-0.98648825921553196</c:v>
                </c:pt>
                <c:pt idx="1">
                  <c:v>4.7377326565143827</c:v>
                </c:pt>
                <c:pt idx="2">
                  <c:v>0.51020408163265307</c:v>
                </c:pt>
                <c:pt idx="3">
                  <c:v>-1.6528925619834711</c:v>
                </c:pt>
                <c:pt idx="4">
                  <c:v>3.278688524590164</c:v>
                </c:pt>
                <c:pt idx="5">
                  <c:v>-4.5822102425876015</c:v>
                </c:pt>
                <c:pt idx="6">
                  <c:v>-4.9689440993788816</c:v>
                </c:pt>
                <c:pt idx="7">
                  <c:v>0.6602641056422569</c:v>
                </c:pt>
                <c:pt idx="8">
                  <c:v>3.5491503549150356</c:v>
                </c:pt>
                <c:pt idx="9">
                  <c:v>-6.488602992588449</c:v>
                </c:pt>
                <c:pt idx="10">
                  <c:v>-7.864583333333333</c:v>
                </c:pt>
                <c:pt idx="11">
                  <c:v>13.815789473684211</c:v>
                </c:pt>
                <c:pt idx="12">
                  <c:v>-0.80645161290322576</c:v>
                </c:pt>
                <c:pt idx="13">
                  <c:v>4.4635193133047206</c:v>
                </c:pt>
                <c:pt idx="14">
                  <c:v>-5.6866647711117428</c:v>
                </c:pt>
                <c:pt idx="15">
                  <c:v>32.490974729241877</c:v>
                </c:pt>
                <c:pt idx="16">
                  <c:v>-17.048346055979643</c:v>
                </c:pt>
                <c:pt idx="17">
                  <c:v>1.9081272084805654</c:v>
                </c:pt>
                <c:pt idx="18">
                  <c:v>2.6887871853546912</c:v>
                </c:pt>
                <c:pt idx="19">
                  <c:v>-1.4303482587064678</c:v>
                </c:pt>
                <c:pt idx="20">
                  <c:v>-1.2882787750791975</c:v>
                </c:pt>
                <c:pt idx="21">
                  <c:v>0</c:v>
                </c:pt>
                <c:pt idx="23">
                  <c:v>4.7377326565143827</c:v>
                </c:pt>
                <c:pt idx="24">
                  <c:v>-0.36210018105009051</c:v>
                </c:pt>
                <c:pt idx="25">
                  <c:v>-1.1458637825197311</c:v>
                </c:pt>
              </c:numCache>
            </c:numRef>
          </c:val>
          <c:extLst>
            <c:ext xmlns:c16="http://schemas.microsoft.com/office/drawing/2014/chart" uri="{C3380CC4-5D6E-409C-BE32-E72D297353CC}">
              <c16:uniqueId val="{00000020-579E-4526-BB8F-30E1C2A6738B}"/>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{2230B190-5E76-4800-98FF-D1216235982D}</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579E-4526-BB8F-30E1C2A6738B}"/>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{B3A9FE96-A715-42F3-B649-CB039DAE0663}</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579E-4526-BB8F-30E1C2A6738B}"/>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{A8413E99-C350-4405-A97D-7AFA1D944CB3}</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579E-4526-BB8F-30E1C2A6738B}"/>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{A2880356-D9EB-4A00-B6AD-5AADBD7EF85D}</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579E-4526-BB8F-30E1C2A6738B}"/>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{165F1D83-1E05-4F40-A545-4A66D86ECCC1}</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579E-4526-BB8F-30E1C2A6738B}"/>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{058BD01B-76B6-453B-A740-4A81455F8AAD}</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579E-4526-BB8F-30E1C2A6738B}"/>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{839611CB-C566-4D6D-B182-20673AD43D02}</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579E-4526-BB8F-30E1C2A6738B}"/>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{CCE3D440-E176-4178-8717-AC7D37FA2B32}</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579E-4526-BB8F-30E1C2A6738B}"/>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{48488284-401F-4CE8-B840-72ADCA2116B4}</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579E-4526-BB8F-30E1C2A6738B}"/>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{5DA65D2A-8FB9-4C58-9A23-F6FAA709967C}</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579E-4526-BB8F-30E1C2A6738B}"/>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{E54040CC-4DC5-4C23-8396-C732B229AF98}</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579E-4526-BB8F-30E1C2A6738B}"/>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{26CE6476-984A-41FA-86AC-7E0E8C63227C}</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579E-4526-BB8F-30E1C2A6738B}"/>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{71D1E9F1-C102-4CB7-9DD0-B6156D9874DF}</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579E-4526-BB8F-30E1C2A6738B}"/>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{8B542918-D564-46C8-A195-229B4A2684C2}</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579E-4526-BB8F-30E1C2A6738B}"/>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{D21BE222-C3E7-4070-8B8D-EBBB04F56850}</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579E-4526-BB8F-30E1C2A6738B}"/>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{8B45EB3F-E7F4-41EA-A421-4095EFD63D88}</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579E-4526-BB8F-30E1C2A6738B}"/>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{219ABCD4-D843-4A1F-9D05-BA8F8003CF06}</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579E-4526-BB8F-30E1C2A6738B}"/>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{254FD7CC-360C-4163-AE86-C418F8BEFB49}</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579E-4526-BB8F-30E1C2A6738B}"/>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{FF1248A6-AA93-4406-9C0B-0F41D4B5D207}</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579E-4526-BB8F-30E1C2A6738B}"/>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{60C3DC69-F07B-4C6F-9291-51A6309E4352}</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579E-4526-BB8F-30E1C2A6738B}"/>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{CD785483-3244-45B7-A058-7EF2B88F0456}</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579E-4526-BB8F-30E1C2A6738B}"/>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{64223E4B-C548-49A8-9134-645FA2F6EC24}</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579E-4526-BB8F-30E1C2A6738B}"/>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{36641C4F-36B6-487A-850D-39251526FDC3}</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579E-4526-BB8F-30E1C2A6738B}"/>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{19EAF94F-2D2C-4EB3-9F8F-6ED7333E49DD}</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579E-4526-BB8F-30E1C2A6738B}"/>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{31E42C70-D31F-466A-8397-039CBEA91FB4}</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579E-4526-BB8F-30E1C2A6738B}"/>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{C6AE9A46-CFCD-4FED-B2F9-343775C471BD}</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579E-4526-BB8F-30E1C2A6738B}"/>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{7B1B48F7-D7C4-4B26-8366-FBC622321880}</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579E-4526-BB8F-30E1C2A6738B}"/>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{32DD99F0-0B0A-41A5-952A-08E80B41C431}</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579E-4526-BB8F-30E1C2A6738B}"/>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{CF893FB1-19B4-4DC1-99F2-81C45ACBC2D0}</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579E-4526-BB8F-30E1C2A6738B}"/>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{FB69C5DB-9691-46DE-91D4-2E4D4790AE95}</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579E-4526-BB8F-30E1C2A6738B}"/>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{519A4F3F-4016-472F-8CB1-634501826B64}</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579E-4526-BB8F-30E1C2A6738B}"/>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{1C8002D8-315F-4035-BD1A-34EFA111CF63}</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579E-4526-BB8F-30E1C2A6738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579E-4526-BB8F-30E1C2A6738B}"/>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579E-4526-BB8F-30E1C2A6738B}"/>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{5B00E437-6394-4E87-973B-F69BAC32296C}</c15:txfldGUID>
                      <c15:f>Diagramm!$I$46</c15:f>
                      <c15:dlblFieldTableCache>
                        <c:ptCount val="1"/>
                      </c15:dlblFieldTableCache>
                    </c15:dlblFTEntry>
                  </c15:dlblFieldTable>
                  <c15:showDataLabelsRange val="0"/>
                </c:ext>
                <c:ext xmlns:c16="http://schemas.microsoft.com/office/drawing/2014/chart" uri="{C3380CC4-5D6E-409C-BE32-E72D297353CC}">
                  <c16:uniqueId val="{00000000-F6FE-4BE3-9E2A-E508538BAB20}"/>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{162EB1A5-ED8F-47FB-8678-CA6D63B69EE0}</c15:txfldGUID>
                      <c15:f>Diagramm!$I$47</c15:f>
                      <c15:dlblFieldTableCache>
                        <c:ptCount val="1"/>
                      </c15:dlblFieldTableCache>
                    </c15:dlblFTEntry>
                  </c15:dlblFieldTable>
                  <c15:showDataLabelsRange val="0"/>
                </c:ext>
                <c:ext xmlns:c16="http://schemas.microsoft.com/office/drawing/2014/chart" uri="{C3380CC4-5D6E-409C-BE32-E72D297353CC}">
                  <c16:uniqueId val="{00000001-F6FE-4BE3-9E2A-E508538BAB20}"/>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{A649DD45-3895-4E3B-A66C-4ED245DD4196}</c15:txfldGUID>
                      <c15:f>Diagramm!$I$48</c15:f>
                      <c15:dlblFieldTableCache>
                        <c:ptCount val="1"/>
                      </c15:dlblFieldTableCache>
                    </c15:dlblFTEntry>
                  </c15:dlblFieldTable>
                  <c15:showDataLabelsRange val="0"/>
                </c:ext>
                <c:ext xmlns:c16="http://schemas.microsoft.com/office/drawing/2014/chart" uri="{C3380CC4-5D6E-409C-BE32-E72D297353CC}">
                  <c16:uniqueId val="{00000002-F6FE-4BE3-9E2A-E508538BAB20}"/>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{D8DB0C58-5613-4DC4-8D75-3C99FB5BA40D}</c15:txfldGUID>
                      <c15:f>Diagramm!$I$49</c15:f>
                      <c15:dlblFieldTableCache>
                        <c:ptCount val="1"/>
                      </c15:dlblFieldTableCache>
                    </c15:dlblFTEntry>
                  </c15:dlblFieldTable>
                  <c15:showDataLabelsRange val="0"/>
                </c:ext>
                <c:ext xmlns:c16="http://schemas.microsoft.com/office/drawing/2014/chart" uri="{C3380CC4-5D6E-409C-BE32-E72D297353CC}">
                  <c16:uniqueId val="{00000003-F6FE-4BE3-9E2A-E508538BAB20}"/>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{EB6F26E2-A2C6-4188-A9FE-43B7477E4F70}</c15:txfldGUID>
                      <c15:f>Diagramm!$I$50</c15:f>
                      <c15:dlblFieldTableCache>
                        <c:ptCount val="1"/>
                      </c15:dlblFieldTableCache>
                    </c15:dlblFTEntry>
                  </c15:dlblFieldTable>
                  <c15:showDataLabelsRange val="0"/>
                </c:ext>
                <c:ext xmlns:c16="http://schemas.microsoft.com/office/drawing/2014/chart" uri="{C3380CC4-5D6E-409C-BE32-E72D297353CC}">
                  <c16:uniqueId val="{00000004-F6FE-4BE3-9E2A-E508538BAB20}"/>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{1D047034-FDF3-4294-9FC5-D7162370DD8E}</c15:txfldGUID>
                      <c15:f>Diagramm!$I$51</c15:f>
                      <c15:dlblFieldTableCache>
                        <c:ptCount val="1"/>
                      </c15:dlblFieldTableCache>
                    </c15:dlblFTEntry>
                  </c15:dlblFieldTable>
                  <c15:showDataLabelsRange val="0"/>
                </c:ext>
                <c:ext xmlns:c16="http://schemas.microsoft.com/office/drawing/2014/chart" uri="{C3380CC4-5D6E-409C-BE32-E72D297353CC}">
                  <c16:uniqueId val="{00000005-F6FE-4BE3-9E2A-E508538BAB20}"/>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{506F080C-C457-400B-8B88-C445B756E0F4}</c15:txfldGUID>
                      <c15:f>Diagramm!$I$52</c15:f>
                      <c15:dlblFieldTableCache>
                        <c:ptCount val="1"/>
                      </c15:dlblFieldTableCache>
                    </c15:dlblFTEntry>
                  </c15:dlblFieldTable>
                  <c15:showDataLabelsRange val="0"/>
                </c:ext>
                <c:ext xmlns:c16="http://schemas.microsoft.com/office/drawing/2014/chart" uri="{C3380CC4-5D6E-409C-BE32-E72D297353CC}">
                  <c16:uniqueId val="{00000006-F6FE-4BE3-9E2A-E508538BAB20}"/>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{A18381A7-A36D-4B57-8E30-9F33A0621195}</c15:txfldGUID>
                      <c15:f>Diagramm!$I$53</c15:f>
                      <c15:dlblFieldTableCache>
                        <c:ptCount val="1"/>
                      </c15:dlblFieldTableCache>
                    </c15:dlblFTEntry>
                  </c15:dlblFieldTable>
                  <c15:showDataLabelsRange val="0"/>
                </c:ext>
                <c:ext xmlns:c16="http://schemas.microsoft.com/office/drawing/2014/chart" uri="{C3380CC4-5D6E-409C-BE32-E72D297353CC}">
                  <c16:uniqueId val="{00000007-F6FE-4BE3-9E2A-E508538BAB20}"/>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{9103F4B5-A7A8-4D3E-9723-D252394EF991}</c15:txfldGUID>
                      <c15:f>Diagramm!$I$54</c15:f>
                      <c15:dlblFieldTableCache>
                        <c:ptCount val="1"/>
                      </c15:dlblFieldTableCache>
                    </c15:dlblFTEntry>
                  </c15:dlblFieldTable>
                  <c15:showDataLabelsRange val="0"/>
                </c:ext>
                <c:ext xmlns:c16="http://schemas.microsoft.com/office/drawing/2014/chart" uri="{C3380CC4-5D6E-409C-BE32-E72D297353CC}">
                  <c16:uniqueId val="{00000008-F6FE-4BE3-9E2A-E508538BAB20}"/>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{A4AE2467-2CB6-442E-B581-FF97B55D4EAC}</c15:txfldGUID>
                      <c15:f>Diagramm!$I$55</c15:f>
                      <c15:dlblFieldTableCache>
                        <c:ptCount val="1"/>
                      </c15:dlblFieldTableCache>
                    </c15:dlblFTEntry>
                  </c15:dlblFieldTable>
                  <c15:showDataLabelsRange val="0"/>
                </c:ext>
                <c:ext xmlns:c16="http://schemas.microsoft.com/office/drawing/2014/chart" uri="{C3380CC4-5D6E-409C-BE32-E72D297353CC}">
                  <c16:uniqueId val="{00000009-F6FE-4BE3-9E2A-E508538BAB20}"/>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{C68E0344-06B1-448A-B0EE-0E2C75DCDCC8}</c15:txfldGUID>
                      <c15:f>Diagramm!$I$56</c15:f>
                      <c15:dlblFieldTableCache>
                        <c:ptCount val="1"/>
                      </c15:dlblFieldTableCache>
                    </c15:dlblFTEntry>
                  </c15:dlblFieldTable>
                  <c15:showDataLabelsRange val="0"/>
                </c:ext>
                <c:ext xmlns:c16="http://schemas.microsoft.com/office/drawing/2014/chart" uri="{C3380CC4-5D6E-409C-BE32-E72D297353CC}">
                  <c16:uniqueId val="{0000000A-F6FE-4BE3-9E2A-E508538BAB20}"/>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{324F5EA0-6FF4-43C9-AD06-0A1831C8D3CA}</c15:txfldGUID>
                      <c15:f>Diagramm!$I$57</c15:f>
                      <c15:dlblFieldTableCache>
                        <c:ptCount val="1"/>
                      </c15:dlblFieldTableCache>
                    </c15:dlblFTEntry>
                  </c15:dlblFieldTable>
                  <c15:showDataLabelsRange val="0"/>
                </c:ext>
                <c:ext xmlns:c16="http://schemas.microsoft.com/office/drawing/2014/chart" uri="{C3380CC4-5D6E-409C-BE32-E72D297353CC}">
                  <c16:uniqueId val="{0000000B-F6FE-4BE3-9E2A-E508538BAB20}"/>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{90D5A7C5-FCB2-4D8A-875D-9CA0F5E1196A}</c15:txfldGUID>
                      <c15:f>Diagramm!$I$58</c15:f>
                      <c15:dlblFieldTableCache>
                        <c:ptCount val="1"/>
                      </c15:dlblFieldTableCache>
                    </c15:dlblFTEntry>
                  </c15:dlblFieldTable>
                  <c15:showDataLabelsRange val="0"/>
                </c:ext>
                <c:ext xmlns:c16="http://schemas.microsoft.com/office/drawing/2014/chart" uri="{C3380CC4-5D6E-409C-BE32-E72D297353CC}">
                  <c16:uniqueId val="{0000000C-F6FE-4BE3-9E2A-E508538BAB20}"/>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{26E04F75-554F-4B96-8687-B29A82A623B5}</c15:txfldGUID>
                      <c15:f>Diagramm!$I$59</c15:f>
                      <c15:dlblFieldTableCache>
                        <c:ptCount val="1"/>
                      </c15:dlblFieldTableCache>
                    </c15:dlblFTEntry>
                  </c15:dlblFieldTable>
                  <c15:showDataLabelsRange val="0"/>
                </c:ext>
                <c:ext xmlns:c16="http://schemas.microsoft.com/office/drawing/2014/chart" uri="{C3380CC4-5D6E-409C-BE32-E72D297353CC}">
                  <c16:uniqueId val="{0000000D-F6FE-4BE3-9E2A-E508538BAB20}"/>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{E2F6E15C-A19B-4C11-88C8-7B841E761B86}</c15:txfldGUID>
                      <c15:f>Diagramm!$I$60</c15:f>
                      <c15:dlblFieldTableCache>
                        <c:ptCount val="1"/>
                      </c15:dlblFieldTableCache>
                    </c15:dlblFTEntry>
                  </c15:dlblFieldTable>
                  <c15:showDataLabelsRange val="0"/>
                </c:ext>
                <c:ext xmlns:c16="http://schemas.microsoft.com/office/drawing/2014/chart" uri="{C3380CC4-5D6E-409C-BE32-E72D297353CC}">
                  <c16:uniqueId val="{0000000E-F6FE-4BE3-9E2A-E508538BAB20}"/>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{B1676FC3-5917-4E6B-8821-0F97B7113D0B}</c15:txfldGUID>
                      <c15:f>Diagramm!$I$61</c15:f>
                      <c15:dlblFieldTableCache>
                        <c:ptCount val="1"/>
                      </c15:dlblFieldTableCache>
                    </c15:dlblFTEntry>
                  </c15:dlblFieldTable>
                  <c15:showDataLabelsRange val="0"/>
                </c:ext>
                <c:ext xmlns:c16="http://schemas.microsoft.com/office/drawing/2014/chart" uri="{C3380CC4-5D6E-409C-BE32-E72D297353CC}">
                  <c16:uniqueId val="{0000000F-F6FE-4BE3-9E2A-E508538BAB20}"/>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{47C97AD3-345C-40DD-B0FF-315EC3B34F3E}</c15:txfldGUID>
                      <c15:f>Diagramm!$I$62</c15:f>
                      <c15:dlblFieldTableCache>
                        <c:ptCount val="1"/>
                      </c15:dlblFieldTableCache>
                    </c15:dlblFTEntry>
                  </c15:dlblFieldTable>
                  <c15:showDataLabelsRange val="0"/>
                </c:ext>
                <c:ext xmlns:c16="http://schemas.microsoft.com/office/drawing/2014/chart" uri="{C3380CC4-5D6E-409C-BE32-E72D297353CC}">
                  <c16:uniqueId val="{00000010-F6FE-4BE3-9E2A-E508538BAB20}"/>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{42353435-7BB8-4093-AE4B-F6C7B0015E6A}</c15:txfldGUID>
                      <c15:f>Diagramm!$I$63</c15:f>
                      <c15:dlblFieldTableCache>
                        <c:ptCount val="1"/>
                      </c15:dlblFieldTableCache>
                    </c15:dlblFTEntry>
                  </c15:dlblFieldTable>
                  <c15:showDataLabelsRange val="0"/>
                </c:ext>
                <c:ext xmlns:c16="http://schemas.microsoft.com/office/drawing/2014/chart" uri="{C3380CC4-5D6E-409C-BE32-E72D297353CC}">
                  <c16:uniqueId val="{00000011-F6FE-4BE3-9E2A-E508538BAB20}"/>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{9B69EBAF-311C-45D4-8A57-A4069B189D2F}</c15:txfldGUID>
                      <c15:f>Diagramm!$I$64</c15:f>
                      <c15:dlblFieldTableCache>
                        <c:ptCount val="1"/>
                      </c15:dlblFieldTableCache>
                    </c15:dlblFTEntry>
                  </c15:dlblFieldTable>
                  <c15:showDataLabelsRange val="0"/>
                </c:ext>
                <c:ext xmlns:c16="http://schemas.microsoft.com/office/drawing/2014/chart" uri="{C3380CC4-5D6E-409C-BE32-E72D297353CC}">
                  <c16:uniqueId val="{00000012-F6FE-4BE3-9E2A-E508538BAB20}"/>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{83598AFC-0F2D-40B6-8DB1-1640E3D4547F}</c15:txfldGUID>
                      <c15:f>Diagramm!$I$65</c15:f>
                      <c15:dlblFieldTableCache>
                        <c:ptCount val="1"/>
                      </c15:dlblFieldTableCache>
                    </c15:dlblFTEntry>
                  </c15:dlblFieldTable>
                  <c15:showDataLabelsRange val="0"/>
                </c:ext>
                <c:ext xmlns:c16="http://schemas.microsoft.com/office/drawing/2014/chart" uri="{C3380CC4-5D6E-409C-BE32-E72D297353CC}">
                  <c16:uniqueId val="{00000013-F6FE-4BE3-9E2A-E508538BAB20}"/>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{0A1CB623-0753-44A5-BF23-C10AA03C11F8}</c15:txfldGUID>
                      <c15:f>Diagramm!$I$66</c15:f>
                      <c15:dlblFieldTableCache>
                        <c:ptCount val="1"/>
                      </c15:dlblFieldTableCache>
                    </c15:dlblFTEntry>
                  </c15:dlblFieldTable>
                  <c15:showDataLabelsRange val="0"/>
                </c:ext>
                <c:ext xmlns:c16="http://schemas.microsoft.com/office/drawing/2014/chart" uri="{C3380CC4-5D6E-409C-BE32-E72D297353CC}">
                  <c16:uniqueId val="{00000014-F6FE-4BE3-9E2A-E508538BAB20}"/>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{DE9EC948-2AE4-4646-92C4-C385B251492D}</c15:txfldGUID>
                      <c15:f>Diagramm!$I$67</c15:f>
                      <c15:dlblFieldTableCache>
                        <c:ptCount val="1"/>
                      </c15:dlblFieldTableCache>
                    </c15:dlblFTEntry>
                  </c15:dlblFieldTable>
                  <c15:showDataLabelsRange val="0"/>
                </c:ext>
                <c:ext xmlns:c16="http://schemas.microsoft.com/office/drawing/2014/chart" uri="{C3380CC4-5D6E-409C-BE32-E72D297353CC}">
                  <c16:uniqueId val="{00000015-F6FE-4BE3-9E2A-E508538BAB20}"/>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F6FE-4BE3-9E2A-E508538BAB20}"/>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{1C1DCFD0-AAEA-4C98-8288-E2C91F13F4A2}</c15:txfldGUID>
                      <c15:f>Diagramm!$K$46</c15:f>
                      <c15:dlblFieldTableCache>
                        <c:ptCount val="1"/>
                      </c15:dlblFieldTableCache>
                    </c15:dlblFTEntry>
                  </c15:dlblFieldTable>
                  <c15:showDataLabelsRange val="0"/>
                </c:ext>
                <c:ext xmlns:c16="http://schemas.microsoft.com/office/drawing/2014/chart" uri="{C3380CC4-5D6E-409C-BE32-E72D297353CC}">
                  <c16:uniqueId val="{00000017-F6FE-4BE3-9E2A-E508538BAB20}"/>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{71329515-E481-4151-A633-5406418A208C}</c15:txfldGUID>
                      <c15:f>Diagramm!$K$47</c15:f>
                      <c15:dlblFieldTableCache>
                        <c:ptCount val="1"/>
                      </c15:dlblFieldTableCache>
                    </c15:dlblFTEntry>
                  </c15:dlblFieldTable>
                  <c15:showDataLabelsRange val="0"/>
                </c:ext>
                <c:ext xmlns:c16="http://schemas.microsoft.com/office/drawing/2014/chart" uri="{C3380CC4-5D6E-409C-BE32-E72D297353CC}">
                  <c16:uniqueId val="{00000018-F6FE-4BE3-9E2A-E508538BAB20}"/>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{18FCB53F-CD13-4C6F-A0C4-CD48B56F9E73}</c15:txfldGUID>
                      <c15:f>Diagramm!$K$48</c15:f>
                      <c15:dlblFieldTableCache>
                        <c:ptCount val="1"/>
                      </c15:dlblFieldTableCache>
                    </c15:dlblFTEntry>
                  </c15:dlblFieldTable>
                  <c15:showDataLabelsRange val="0"/>
                </c:ext>
                <c:ext xmlns:c16="http://schemas.microsoft.com/office/drawing/2014/chart" uri="{C3380CC4-5D6E-409C-BE32-E72D297353CC}">
                  <c16:uniqueId val="{00000019-F6FE-4BE3-9E2A-E508538BAB20}"/>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{6AAD1900-8D41-4C63-BEB1-F144873EB04A}</c15:txfldGUID>
                      <c15:f>Diagramm!$K$49</c15:f>
                      <c15:dlblFieldTableCache>
                        <c:ptCount val="1"/>
                      </c15:dlblFieldTableCache>
                    </c15:dlblFTEntry>
                  </c15:dlblFieldTable>
                  <c15:showDataLabelsRange val="0"/>
                </c:ext>
                <c:ext xmlns:c16="http://schemas.microsoft.com/office/drawing/2014/chart" uri="{C3380CC4-5D6E-409C-BE32-E72D297353CC}">
                  <c16:uniqueId val="{0000001A-F6FE-4BE3-9E2A-E508538BAB20}"/>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{EC397B52-ADB8-4CA4-A82A-72D322558171}</c15:txfldGUID>
                      <c15:f>Diagramm!$K$50</c15:f>
                      <c15:dlblFieldTableCache>
                        <c:ptCount val="1"/>
                      </c15:dlblFieldTableCache>
                    </c15:dlblFTEntry>
                  </c15:dlblFieldTable>
                  <c15:showDataLabelsRange val="0"/>
                </c:ext>
                <c:ext xmlns:c16="http://schemas.microsoft.com/office/drawing/2014/chart" uri="{C3380CC4-5D6E-409C-BE32-E72D297353CC}">
                  <c16:uniqueId val="{0000001B-F6FE-4BE3-9E2A-E508538BAB20}"/>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{EE54C978-865A-4D5C-9A90-C85CB4264EFA}</c15:txfldGUID>
                      <c15:f>Diagramm!$K$51</c15:f>
                      <c15:dlblFieldTableCache>
                        <c:ptCount val="1"/>
                      </c15:dlblFieldTableCache>
                    </c15:dlblFTEntry>
                  </c15:dlblFieldTable>
                  <c15:showDataLabelsRange val="0"/>
                </c:ext>
                <c:ext xmlns:c16="http://schemas.microsoft.com/office/drawing/2014/chart" uri="{C3380CC4-5D6E-409C-BE32-E72D297353CC}">
                  <c16:uniqueId val="{0000001C-F6FE-4BE3-9E2A-E508538BAB20}"/>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{ACC22DED-6DE5-4DE6-BCDE-3E8105418A88}</c15:txfldGUID>
                      <c15:f>Diagramm!$K$52</c15:f>
                      <c15:dlblFieldTableCache>
                        <c:ptCount val="1"/>
                      </c15:dlblFieldTableCache>
                    </c15:dlblFTEntry>
                  </c15:dlblFieldTable>
                  <c15:showDataLabelsRange val="0"/>
                </c:ext>
                <c:ext xmlns:c16="http://schemas.microsoft.com/office/drawing/2014/chart" uri="{C3380CC4-5D6E-409C-BE32-E72D297353CC}">
                  <c16:uniqueId val="{0000001D-F6FE-4BE3-9E2A-E508538BAB20}"/>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{B53C4BD0-BE2D-4587-9F6B-41D8ACFD913B}</c15:txfldGUID>
                      <c15:f>Diagramm!$K$53</c15:f>
                      <c15:dlblFieldTableCache>
                        <c:ptCount val="1"/>
                      </c15:dlblFieldTableCache>
                    </c15:dlblFTEntry>
                  </c15:dlblFieldTable>
                  <c15:showDataLabelsRange val="0"/>
                </c:ext>
                <c:ext xmlns:c16="http://schemas.microsoft.com/office/drawing/2014/chart" uri="{C3380CC4-5D6E-409C-BE32-E72D297353CC}">
                  <c16:uniqueId val="{0000001E-F6FE-4BE3-9E2A-E508538BAB20}"/>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{C0CB559A-A584-49A4-87FC-E10417BCDF84}</c15:txfldGUID>
                      <c15:f>Diagramm!$K$54</c15:f>
                      <c15:dlblFieldTableCache>
                        <c:ptCount val="1"/>
                      </c15:dlblFieldTableCache>
                    </c15:dlblFTEntry>
                  </c15:dlblFieldTable>
                  <c15:showDataLabelsRange val="0"/>
                </c:ext>
                <c:ext xmlns:c16="http://schemas.microsoft.com/office/drawing/2014/chart" uri="{C3380CC4-5D6E-409C-BE32-E72D297353CC}">
                  <c16:uniqueId val="{0000001F-F6FE-4BE3-9E2A-E508538BAB20}"/>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{7B10298F-E39C-4A96-9DED-A198115641F9}</c15:txfldGUID>
                      <c15:f>Diagramm!$K$55</c15:f>
                      <c15:dlblFieldTableCache>
                        <c:ptCount val="1"/>
                      </c15:dlblFieldTableCache>
                    </c15:dlblFTEntry>
                  </c15:dlblFieldTable>
                  <c15:showDataLabelsRange val="0"/>
                </c:ext>
                <c:ext xmlns:c16="http://schemas.microsoft.com/office/drawing/2014/chart" uri="{C3380CC4-5D6E-409C-BE32-E72D297353CC}">
                  <c16:uniqueId val="{00000020-F6FE-4BE3-9E2A-E508538BAB20}"/>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{1CC25B10-3717-4941-B033-60C5EE6A6E13}</c15:txfldGUID>
                      <c15:f>Diagramm!$K$56</c15:f>
                      <c15:dlblFieldTableCache>
                        <c:ptCount val="1"/>
                      </c15:dlblFieldTableCache>
                    </c15:dlblFTEntry>
                  </c15:dlblFieldTable>
                  <c15:showDataLabelsRange val="0"/>
                </c:ext>
                <c:ext xmlns:c16="http://schemas.microsoft.com/office/drawing/2014/chart" uri="{C3380CC4-5D6E-409C-BE32-E72D297353CC}">
                  <c16:uniqueId val="{00000021-F6FE-4BE3-9E2A-E508538BAB20}"/>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{65DBCB7D-27F4-45BB-8EFE-7BC05DAEF0A1}</c15:txfldGUID>
                      <c15:f>Diagramm!$K$57</c15:f>
                      <c15:dlblFieldTableCache>
                        <c:ptCount val="1"/>
                      </c15:dlblFieldTableCache>
                    </c15:dlblFTEntry>
                  </c15:dlblFieldTable>
                  <c15:showDataLabelsRange val="0"/>
                </c:ext>
                <c:ext xmlns:c16="http://schemas.microsoft.com/office/drawing/2014/chart" uri="{C3380CC4-5D6E-409C-BE32-E72D297353CC}">
                  <c16:uniqueId val="{00000022-F6FE-4BE3-9E2A-E508538BAB20}"/>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{64F1E56B-FC01-426D-8ED1-07669C7C0CDF}</c15:txfldGUID>
                      <c15:f>Diagramm!$K$58</c15:f>
                      <c15:dlblFieldTableCache>
                        <c:ptCount val="1"/>
                      </c15:dlblFieldTableCache>
                    </c15:dlblFTEntry>
                  </c15:dlblFieldTable>
                  <c15:showDataLabelsRange val="0"/>
                </c:ext>
                <c:ext xmlns:c16="http://schemas.microsoft.com/office/drawing/2014/chart" uri="{C3380CC4-5D6E-409C-BE32-E72D297353CC}">
                  <c16:uniqueId val="{00000023-F6FE-4BE3-9E2A-E508538BAB20}"/>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{1C14EFCC-CE83-4AC0-A0E2-F8CE2394F39C}</c15:txfldGUID>
                      <c15:f>Diagramm!$K$59</c15:f>
                      <c15:dlblFieldTableCache>
                        <c:ptCount val="1"/>
                      </c15:dlblFieldTableCache>
                    </c15:dlblFTEntry>
                  </c15:dlblFieldTable>
                  <c15:showDataLabelsRange val="0"/>
                </c:ext>
                <c:ext xmlns:c16="http://schemas.microsoft.com/office/drawing/2014/chart" uri="{C3380CC4-5D6E-409C-BE32-E72D297353CC}">
                  <c16:uniqueId val="{00000024-F6FE-4BE3-9E2A-E508538BAB20}"/>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{98BE154B-8E79-4102-BAA7-9812DB3D0DCB}</c15:txfldGUID>
                      <c15:f>Diagramm!$K$60</c15:f>
                      <c15:dlblFieldTableCache>
                        <c:ptCount val="1"/>
                      </c15:dlblFieldTableCache>
                    </c15:dlblFTEntry>
                  </c15:dlblFieldTable>
                  <c15:showDataLabelsRange val="0"/>
                </c:ext>
                <c:ext xmlns:c16="http://schemas.microsoft.com/office/drawing/2014/chart" uri="{C3380CC4-5D6E-409C-BE32-E72D297353CC}">
                  <c16:uniqueId val="{00000025-F6FE-4BE3-9E2A-E508538BAB20}"/>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{A854130E-3477-49A7-8DDD-6F8102ECE350}</c15:txfldGUID>
                      <c15:f>Diagramm!$K$61</c15:f>
                      <c15:dlblFieldTableCache>
                        <c:ptCount val="1"/>
                      </c15:dlblFieldTableCache>
                    </c15:dlblFTEntry>
                  </c15:dlblFieldTable>
                  <c15:showDataLabelsRange val="0"/>
                </c:ext>
                <c:ext xmlns:c16="http://schemas.microsoft.com/office/drawing/2014/chart" uri="{C3380CC4-5D6E-409C-BE32-E72D297353CC}">
                  <c16:uniqueId val="{00000026-F6FE-4BE3-9E2A-E508538BAB20}"/>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{AAD07917-0CFB-4A44-9EF9-53DDE5FCD318}</c15:txfldGUID>
                      <c15:f>Diagramm!$K$62</c15:f>
                      <c15:dlblFieldTableCache>
                        <c:ptCount val="1"/>
                      </c15:dlblFieldTableCache>
                    </c15:dlblFTEntry>
                  </c15:dlblFieldTable>
                  <c15:showDataLabelsRange val="0"/>
                </c:ext>
                <c:ext xmlns:c16="http://schemas.microsoft.com/office/drawing/2014/chart" uri="{C3380CC4-5D6E-409C-BE32-E72D297353CC}">
                  <c16:uniqueId val="{00000027-F6FE-4BE3-9E2A-E508538BAB20}"/>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{D2C34009-2173-411C-ACF5-16A8FA5E9D9C}</c15:txfldGUID>
                      <c15:f>Diagramm!$K$63</c15:f>
                      <c15:dlblFieldTableCache>
                        <c:ptCount val="1"/>
                      </c15:dlblFieldTableCache>
                    </c15:dlblFTEntry>
                  </c15:dlblFieldTable>
                  <c15:showDataLabelsRange val="0"/>
                </c:ext>
                <c:ext xmlns:c16="http://schemas.microsoft.com/office/drawing/2014/chart" uri="{C3380CC4-5D6E-409C-BE32-E72D297353CC}">
                  <c16:uniqueId val="{00000028-F6FE-4BE3-9E2A-E508538BAB20}"/>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{BE0A2AF0-6DA3-47B0-A76F-F6E318C53304}</c15:txfldGUID>
                      <c15:f>Diagramm!$K$64</c15:f>
                      <c15:dlblFieldTableCache>
                        <c:ptCount val="1"/>
                      </c15:dlblFieldTableCache>
                    </c15:dlblFTEntry>
                  </c15:dlblFieldTable>
                  <c15:showDataLabelsRange val="0"/>
                </c:ext>
                <c:ext xmlns:c16="http://schemas.microsoft.com/office/drawing/2014/chart" uri="{C3380CC4-5D6E-409C-BE32-E72D297353CC}">
                  <c16:uniqueId val="{00000029-F6FE-4BE3-9E2A-E508538BAB20}"/>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{FDD4DEA9-3905-4EF0-BB9D-FD574A8DDA88}</c15:txfldGUID>
                      <c15:f>Diagramm!$K$65</c15:f>
                      <c15:dlblFieldTableCache>
                        <c:ptCount val="1"/>
                      </c15:dlblFieldTableCache>
                    </c15:dlblFTEntry>
                  </c15:dlblFieldTable>
                  <c15:showDataLabelsRange val="0"/>
                </c:ext>
                <c:ext xmlns:c16="http://schemas.microsoft.com/office/drawing/2014/chart" uri="{C3380CC4-5D6E-409C-BE32-E72D297353CC}">
                  <c16:uniqueId val="{0000002A-F6FE-4BE3-9E2A-E508538BAB20}"/>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{CE009D9E-0923-4B1A-85BA-5D3C9A672975}</c15:txfldGUID>
                      <c15:f>Diagramm!$K$66</c15:f>
                      <c15:dlblFieldTableCache>
                        <c:ptCount val="1"/>
                      </c15:dlblFieldTableCache>
                    </c15:dlblFTEntry>
                  </c15:dlblFieldTable>
                  <c15:showDataLabelsRange val="0"/>
                </c:ext>
                <c:ext xmlns:c16="http://schemas.microsoft.com/office/drawing/2014/chart" uri="{C3380CC4-5D6E-409C-BE32-E72D297353CC}">
                  <c16:uniqueId val="{0000002B-F6FE-4BE3-9E2A-E508538BAB20}"/>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{3CEA943F-FC76-48F0-B899-25E074B62238}</c15:txfldGUID>
                      <c15:f>Diagramm!$K$67</c15:f>
                      <c15:dlblFieldTableCache>
                        <c:ptCount val="1"/>
                      </c15:dlblFieldTableCache>
                    </c15:dlblFTEntry>
                  </c15:dlblFieldTable>
                  <c15:showDataLabelsRange val="0"/>
                </c:ext>
                <c:ext xmlns:c16="http://schemas.microsoft.com/office/drawing/2014/chart" uri="{C3380CC4-5D6E-409C-BE32-E72D297353CC}">
                  <c16:uniqueId val="{0000002C-F6FE-4BE3-9E2A-E508538BAB20}"/>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F6FE-4BE3-9E2A-E508538BAB20}"/>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{A188815D-B6E8-4028-8DFF-08B0A8EDC0FA}</c15:txfldGUID>
                      <c15:f>Diagramm!$J$46</c15:f>
                      <c15:dlblFieldTableCache>
                        <c:ptCount val="1"/>
                      </c15:dlblFieldTableCache>
                    </c15:dlblFTEntry>
                  </c15:dlblFieldTable>
                  <c15:showDataLabelsRange val="0"/>
                </c:ext>
                <c:ext xmlns:c16="http://schemas.microsoft.com/office/drawing/2014/chart" uri="{C3380CC4-5D6E-409C-BE32-E72D297353CC}">
                  <c16:uniqueId val="{0000002E-F6FE-4BE3-9E2A-E508538BAB20}"/>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{F255D287-A082-4FD3-9274-2E8725183CB6}</c15:txfldGUID>
                      <c15:f>Diagramm!$J$47</c15:f>
                      <c15:dlblFieldTableCache>
                        <c:ptCount val="1"/>
                      </c15:dlblFieldTableCache>
                    </c15:dlblFTEntry>
                  </c15:dlblFieldTable>
                  <c15:showDataLabelsRange val="0"/>
                </c:ext>
                <c:ext xmlns:c16="http://schemas.microsoft.com/office/drawing/2014/chart" uri="{C3380CC4-5D6E-409C-BE32-E72D297353CC}">
                  <c16:uniqueId val="{0000002F-F6FE-4BE3-9E2A-E508538BAB20}"/>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{98A08558-B165-4070-A123-932BF471AC6D}</c15:txfldGUID>
                      <c15:f>Diagramm!$J$48</c15:f>
                      <c15:dlblFieldTableCache>
                        <c:ptCount val="1"/>
                      </c15:dlblFieldTableCache>
                    </c15:dlblFTEntry>
                  </c15:dlblFieldTable>
                  <c15:showDataLabelsRange val="0"/>
                </c:ext>
                <c:ext xmlns:c16="http://schemas.microsoft.com/office/drawing/2014/chart" uri="{C3380CC4-5D6E-409C-BE32-E72D297353CC}">
                  <c16:uniqueId val="{00000030-F6FE-4BE3-9E2A-E508538BAB20}"/>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{88E30F57-14A3-40F1-A7C3-19045CBE198B}</c15:txfldGUID>
                      <c15:f>Diagramm!$J$49</c15:f>
                      <c15:dlblFieldTableCache>
                        <c:ptCount val="1"/>
                      </c15:dlblFieldTableCache>
                    </c15:dlblFTEntry>
                  </c15:dlblFieldTable>
                  <c15:showDataLabelsRange val="0"/>
                </c:ext>
                <c:ext xmlns:c16="http://schemas.microsoft.com/office/drawing/2014/chart" uri="{C3380CC4-5D6E-409C-BE32-E72D297353CC}">
                  <c16:uniqueId val="{00000031-F6FE-4BE3-9E2A-E508538BAB20}"/>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{6E9F4E6A-E350-4DC7-B3BF-AB8CA5896334}</c15:txfldGUID>
                      <c15:f>Diagramm!$J$50</c15:f>
                      <c15:dlblFieldTableCache>
                        <c:ptCount val="1"/>
                      </c15:dlblFieldTableCache>
                    </c15:dlblFTEntry>
                  </c15:dlblFieldTable>
                  <c15:showDataLabelsRange val="0"/>
                </c:ext>
                <c:ext xmlns:c16="http://schemas.microsoft.com/office/drawing/2014/chart" uri="{C3380CC4-5D6E-409C-BE32-E72D297353CC}">
                  <c16:uniqueId val="{00000032-F6FE-4BE3-9E2A-E508538BAB20}"/>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{2DF1EECB-0F1B-4A37-A0BD-FC239152F856}</c15:txfldGUID>
                      <c15:f>Diagramm!$J$51</c15:f>
                      <c15:dlblFieldTableCache>
                        <c:ptCount val="1"/>
                      </c15:dlblFieldTableCache>
                    </c15:dlblFTEntry>
                  </c15:dlblFieldTable>
                  <c15:showDataLabelsRange val="0"/>
                </c:ext>
                <c:ext xmlns:c16="http://schemas.microsoft.com/office/drawing/2014/chart" uri="{C3380CC4-5D6E-409C-BE32-E72D297353CC}">
                  <c16:uniqueId val="{00000033-F6FE-4BE3-9E2A-E508538BAB20}"/>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{983D3043-91F2-459C-8257-7B43827FCA7E}</c15:txfldGUID>
                      <c15:f>Diagramm!$J$52</c15:f>
                      <c15:dlblFieldTableCache>
                        <c:ptCount val="1"/>
                      </c15:dlblFieldTableCache>
                    </c15:dlblFTEntry>
                  </c15:dlblFieldTable>
                  <c15:showDataLabelsRange val="0"/>
                </c:ext>
                <c:ext xmlns:c16="http://schemas.microsoft.com/office/drawing/2014/chart" uri="{C3380CC4-5D6E-409C-BE32-E72D297353CC}">
                  <c16:uniqueId val="{00000034-F6FE-4BE3-9E2A-E508538BAB20}"/>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{06E1F4D0-9681-4FAB-99ED-EE4B38A2C471}</c15:txfldGUID>
                      <c15:f>Diagramm!$J$53</c15:f>
                      <c15:dlblFieldTableCache>
                        <c:ptCount val="1"/>
                      </c15:dlblFieldTableCache>
                    </c15:dlblFTEntry>
                  </c15:dlblFieldTable>
                  <c15:showDataLabelsRange val="0"/>
                </c:ext>
                <c:ext xmlns:c16="http://schemas.microsoft.com/office/drawing/2014/chart" uri="{C3380CC4-5D6E-409C-BE32-E72D297353CC}">
                  <c16:uniqueId val="{00000035-F6FE-4BE3-9E2A-E508538BAB20}"/>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{9EC1A3AA-150C-48AD-8226-973904AF4EF8}</c15:txfldGUID>
                      <c15:f>Diagramm!$J$54</c15:f>
                      <c15:dlblFieldTableCache>
                        <c:ptCount val="1"/>
                      </c15:dlblFieldTableCache>
                    </c15:dlblFTEntry>
                  </c15:dlblFieldTable>
                  <c15:showDataLabelsRange val="0"/>
                </c:ext>
                <c:ext xmlns:c16="http://schemas.microsoft.com/office/drawing/2014/chart" uri="{C3380CC4-5D6E-409C-BE32-E72D297353CC}">
                  <c16:uniqueId val="{00000036-F6FE-4BE3-9E2A-E508538BAB20}"/>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{D49B77FA-B2A8-48ED-97C7-E83D840AB2D5}</c15:txfldGUID>
                      <c15:f>Diagramm!$J$55</c15:f>
                      <c15:dlblFieldTableCache>
                        <c:ptCount val="1"/>
                      </c15:dlblFieldTableCache>
                    </c15:dlblFTEntry>
                  </c15:dlblFieldTable>
                  <c15:showDataLabelsRange val="0"/>
                </c:ext>
                <c:ext xmlns:c16="http://schemas.microsoft.com/office/drawing/2014/chart" uri="{C3380CC4-5D6E-409C-BE32-E72D297353CC}">
                  <c16:uniqueId val="{00000037-F6FE-4BE3-9E2A-E508538BAB20}"/>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{1C83F52B-A1C1-4EE2-B9AC-7655F395EE7E}</c15:txfldGUID>
                      <c15:f>Diagramm!$J$56</c15:f>
                      <c15:dlblFieldTableCache>
                        <c:ptCount val="1"/>
                      </c15:dlblFieldTableCache>
                    </c15:dlblFTEntry>
                  </c15:dlblFieldTable>
                  <c15:showDataLabelsRange val="0"/>
                </c:ext>
                <c:ext xmlns:c16="http://schemas.microsoft.com/office/drawing/2014/chart" uri="{C3380CC4-5D6E-409C-BE32-E72D297353CC}">
                  <c16:uniqueId val="{00000038-F6FE-4BE3-9E2A-E508538BAB20}"/>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{4D0D0C83-2AFD-4624-9919-C009C99E99A0}</c15:txfldGUID>
                      <c15:f>Diagramm!$J$57</c15:f>
                      <c15:dlblFieldTableCache>
                        <c:ptCount val="1"/>
                      </c15:dlblFieldTableCache>
                    </c15:dlblFTEntry>
                  </c15:dlblFieldTable>
                  <c15:showDataLabelsRange val="0"/>
                </c:ext>
                <c:ext xmlns:c16="http://schemas.microsoft.com/office/drawing/2014/chart" uri="{C3380CC4-5D6E-409C-BE32-E72D297353CC}">
                  <c16:uniqueId val="{00000039-F6FE-4BE3-9E2A-E508538BAB20}"/>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{60C4131D-EB7F-45C7-868F-674C1E2B2647}</c15:txfldGUID>
                      <c15:f>Diagramm!$J$58</c15:f>
                      <c15:dlblFieldTableCache>
                        <c:ptCount val="1"/>
                      </c15:dlblFieldTableCache>
                    </c15:dlblFTEntry>
                  </c15:dlblFieldTable>
                  <c15:showDataLabelsRange val="0"/>
                </c:ext>
                <c:ext xmlns:c16="http://schemas.microsoft.com/office/drawing/2014/chart" uri="{C3380CC4-5D6E-409C-BE32-E72D297353CC}">
                  <c16:uniqueId val="{0000003A-F6FE-4BE3-9E2A-E508538BAB20}"/>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{0B3546D0-AFB6-4EA6-8645-DCA1A437C329}</c15:txfldGUID>
                      <c15:f>Diagramm!$J$59</c15:f>
                      <c15:dlblFieldTableCache>
                        <c:ptCount val="1"/>
                      </c15:dlblFieldTableCache>
                    </c15:dlblFTEntry>
                  </c15:dlblFieldTable>
                  <c15:showDataLabelsRange val="0"/>
                </c:ext>
                <c:ext xmlns:c16="http://schemas.microsoft.com/office/drawing/2014/chart" uri="{C3380CC4-5D6E-409C-BE32-E72D297353CC}">
                  <c16:uniqueId val="{0000003B-F6FE-4BE3-9E2A-E508538BAB20}"/>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{047FAD61-13F1-46A8-BED8-03DADB12BD70}</c15:txfldGUID>
                      <c15:f>Diagramm!$J$60</c15:f>
                      <c15:dlblFieldTableCache>
                        <c:ptCount val="1"/>
                      </c15:dlblFieldTableCache>
                    </c15:dlblFTEntry>
                  </c15:dlblFieldTable>
                  <c15:showDataLabelsRange val="0"/>
                </c:ext>
                <c:ext xmlns:c16="http://schemas.microsoft.com/office/drawing/2014/chart" uri="{C3380CC4-5D6E-409C-BE32-E72D297353CC}">
                  <c16:uniqueId val="{0000003C-F6FE-4BE3-9E2A-E508538BAB20}"/>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{F8AC1FCA-A238-4DEB-97CE-7A962741DFD2}</c15:txfldGUID>
                      <c15:f>Diagramm!$J$61</c15:f>
                      <c15:dlblFieldTableCache>
                        <c:ptCount val="1"/>
                      </c15:dlblFieldTableCache>
                    </c15:dlblFTEntry>
                  </c15:dlblFieldTable>
                  <c15:showDataLabelsRange val="0"/>
                </c:ext>
                <c:ext xmlns:c16="http://schemas.microsoft.com/office/drawing/2014/chart" uri="{C3380CC4-5D6E-409C-BE32-E72D297353CC}">
                  <c16:uniqueId val="{0000003D-F6FE-4BE3-9E2A-E508538BAB20}"/>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{17670F47-7335-430C-B1C0-137940FB5DD2}</c15:txfldGUID>
                      <c15:f>Diagramm!$J$62</c15:f>
                      <c15:dlblFieldTableCache>
                        <c:ptCount val="1"/>
                      </c15:dlblFieldTableCache>
                    </c15:dlblFTEntry>
                  </c15:dlblFieldTable>
                  <c15:showDataLabelsRange val="0"/>
                </c:ext>
                <c:ext xmlns:c16="http://schemas.microsoft.com/office/drawing/2014/chart" uri="{C3380CC4-5D6E-409C-BE32-E72D297353CC}">
                  <c16:uniqueId val="{0000003E-F6FE-4BE3-9E2A-E508538BAB20}"/>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{0E5E21D7-757B-4510-B01D-C5A8B737A57D}</c15:txfldGUID>
                      <c15:f>Diagramm!$J$63</c15:f>
                      <c15:dlblFieldTableCache>
                        <c:ptCount val="1"/>
                      </c15:dlblFieldTableCache>
                    </c15:dlblFTEntry>
                  </c15:dlblFieldTable>
                  <c15:showDataLabelsRange val="0"/>
                </c:ext>
                <c:ext xmlns:c16="http://schemas.microsoft.com/office/drawing/2014/chart" uri="{C3380CC4-5D6E-409C-BE32-E72D297353CC}">
                  <c16:uniqueId val="{0000003F-F6FE-4BE3-9E2A-E508538BAB20}"/>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{57CAFDB1-E349-408D-895D-78DCECF1BDBE}</c15:txfldGUID>
                      <c15:f>Diagramm!$J$64</c15:f>
                      <c15:dlblFieldTableCache>
                        <c:ptCount val="1"/>
                      </c15:dlblFieldTableCache>
                    </c15:dlblFTEntry>
                  </c15:dlblFieldTable>
                  <c15:showDataLabelsRange val="0"/>
                </c:ext>
                <c:ext xmlns:c16="http://schemas.microsoft.com/office/drawing/2014/chart" uri="{C3380CC4-5D6E-409C-BE32-E72D297353CC}">
                  <c16:uniqueId val="{00000040-F6FE-4BE3-9E2A-E508538BAB20}"/>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{D1B3A91F-8F86-475A-AFB6-8EA655684FE3}</c15:txfldGUID>
                      <c15:f>Diagramm!$J$65</c15:f>
                      <c15:dlblFieldTableCache>
                        <c:ptCount val="1"/>
                      </c15:dlblFieldTableCache>
                    </c15:dlblFTEntry>
                  </c15:dlblFieldTable>
                  <c15:showDataLabelsRange val="0"/>
                </c:ext>
                <c:ext xmlns:c16="http://schemas.microsoft.com/office/drawing/2014/chart" uri="{C3380CC4-5D6E-409C-BE32-E72D297353CC}">
                  <c16:uniqueId val="{00000041-F6FE-4BE3-9E2A-E508538BAB20}"/>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{94144CCA-5488-495D-916D-E408E9AEE757}</c15:txfldGUID>
                      <c15:f>Diagramm!$J$66</c15:f>
                      <c15:dlblFieldTableCache>
                        <c:ptCount val="1"/>
                      </c15:dlblFieldTableCache>
                    </c15:dlblFTEntry>
                  </c15:dlblFieldTable>
                  <c15:showDataLabelsRange val="0"/>
                </c:ext>
                <c:ext xmlns:c16="http://schemas.microsoft.com/office/drawing/2014/chart" uri="{C3380CC4-5D6E-409C-BE32-E72D297353CC}">
                  <c16:uniqueId val="{00000042-F6FE-4BE3-9E2A-E508538BAB20}"/>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{24D10EFD-5F3E-4962-8BB1-2AB350C5E881}</c15:txfldGUID>
                      <c15:f>Diagramm!$J$67</c15:f>
                      <c15:dlblFieldTableCache>
                        <c:ptCount val="1"/>
                      </c15:dlblFieldTableCache>
                    </c15:dlblFTEntry>
                  </c15:dlblFieldTable>
                  <c15:showDataLabelsRange val="0"/>
                </c:ext>
                <c:ext xmlns:c16="http://schemas.microsoft.com/office/drawing/2014/chart" uri="{C3380CC4-5D6E-409C-BE32-E72D297353CC}">
                  <c16:uniqueId val="{00000043-F6FE-4BE3-9E2A-E508538BAB20}"/>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F6FE-4BE3-9E2A-E508538BAB20}"/>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4E4-4828-AE87-6197AA73E844}"/>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4E4-4828-AE87-6197AA73E844}"/>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4E4-4828-AE87-6197AA73E844}"/>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4E4-4828-AE87-6197AA73E844}"/>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4E4-4828-AE87-6197AA73E844}"/>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4E4-4828-AE87-6197AA73E844}"/>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E4-4828-AE87-6197AA73E844}"/>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4E4-4828-AE87-6197AA73E844}"/>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4E4-4828-AE87-6197AA73E844}"/>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4E4-4828-AE87-6197AA73E844}"/>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4E4-4828-AE87-6197AA73E844}"/>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4E4-4828-AE87-6197AA73E844}"/>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4E4-4828-AE87-6197AA73E844}"/>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4E4-4828-AE87-6197AA73E844}"/>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4E4-4828-AE87-6197AA73E844}"/>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4E4-4828-AE87-6197AA73E844}"/>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4E4-4828-AE87-6197AA73E844}"/>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4E4-4828-AE87-6197AA73E844}"/>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E4E4-4828-AE87-6197AA73E844}"/>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4E4-4828-AE87-6197AA73E844}"/>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4E4-4828-AE87-6197AA73E844}"/>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E4E4-4828-AE87-6197AA73E844}"/>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E4E4-4828-AE87-6197AA73E844}"/>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E4E4-4828-AE87-6197AA73E844}"/>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E4E4-4828-AE87-6197AA73E844}"/>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4E4-4828-AE87-6197AA73E844}"/>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4E4-4828-AE87-6197AA73E844}"/>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4E4-4828-AE87-6197AA73E844}"/>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E4E4-4828-AE87-6197AA73E844}"/>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E4E4-4828-AE87-6197AA73E844}"/>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E4E4-4828-AE87-6197AA73E844}"/>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4E4-4828-AE87-6197AA73E844}"/>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E4E4-4828-AE87-6197AA73E844}"/>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E4E4-4828-AE87-6197AA73E844}"/>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E4E4-4828-AE87-6197AA73E844}"/>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4E4-4828-AE87-6197AA73E844}"/>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E4E4-4828-AE87-6197AA73E844}"/>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E4E4-4828-AE87-6197AA73E844}"/>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E4E4-4828-AE87-6197AA73E844}"/>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E4E4-4828-AE87-6197AA73E844}"/>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E4E4-4828-AE87-6197AA73E844}"/>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E4E4-4828-AE87-6197AA73E844}"/>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E4E4-4828-AE87-6197AA73E844}"/>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E4E4-4828-AE87-6197AA73E844}"/>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E4E4-4828-AE87-6197AA73E844}"/>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E4E4-4828-AE87-6197AA73E844}"/>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E4E4-4828-AE87-6197AA73E844}"/>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E4E4-4828-AE87-6197AA73E844}"/>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E4E4-4828-AE87-6197AA73E844}"/>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E4E4-4828-AE87-6197AA73E844}"/>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E4E4-4828-AE87-6197AA73E844}"/>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4E4-4828-AE87-6197AA73E844}"/>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E4E4-4828-AE87-6197AA73E844}"/>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E4E4-4828-AE87-6197AA73E844}"/>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E4E4-4828-AE87-6197AA73E844}"/>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4E4-4828-AE87-6197AA73E844}"/>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E4E4-4828-AE87-6197AA73E844}"/>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E4E4-4828-AE87-6197AA73E844}"/>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E4E4-4828-AE87-6197AA73E844}"/>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E4E4-4828-AE87-6197AA73E844}"/>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E4E4-4828-AE87-6197AA73E844}"/>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E4E4-4828-AE87-6197AA73E844}"/>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E4E4-4828-AE87-6197AA73E844}"/>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E4E4-4828-AE87-6197AA73E844}"/>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E4E4-4828-AE87-6197AA73E844}"/>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E4E4-4828-AE87-6197AA73E844}"/>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E4E4-4828-AE87-6197AA73E844}"/>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E4E4-4828-AE87-6197AA73E844}"/>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E4E4-4828-AE87-6197AA73E844}"/>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101.54274129344023</c:v>
                </c:pt>
                <c:pt idx="2">
                  <c:v>103.06141341578568</c:v>
                </c:pt>
                <c:pt idx="3">
                  <c:v>102.17363129732833</c:v>
                </c:pt>
                <c:pt idx="4">
                  <c:v>102.39488252393032</c:v>
                </c:pt>
                <c:pt idx="5">
                  <c:v>104.09361056081168</c:v>
                </c:pt>
                <c:pt idx="6">
                  <c:v>105.82890522301011</c:v>
                </c:pt>
                <c:pt idx="7">
                  <c:v>105.16005998778026</c:v>
                </c:pt>
                <c:pt idx="8">
                  <c:v>105.3493732758142</c:v>
                </c:pt>
                <c:pt idx="9">
                  <c:v>106.39962229916129</c:v>
                </c:pt>
                <c:pt idx="10">
                  <c:v>108.01318249986113</c:v>
                </c:pt>
                <c:pt idx="11">
                  <c:v>108.45892503378943</c:v>
                </c:pt>
                <c:pt idx="12">
                  <c:v>108.26868600840569</c:v>
                </c:pt>
                <c:pt idx="13">
                  <c:v>109.12267871359538</c:v>
                </c:pt>
                <c:pt idx="14">
                  <c:v>110.3580752069023</c:v>
                </c:pt>
                <c:pt idx="15">
                  <c:v>109.97898576215957</c:v>
                </c:pt>
                <c:pt idx="16">
                  <c:v>110.15024717187241</c:v>
                </c:pt>
                <c:pt idx="17">
                  <c:v>111.4161929977227</c:v>
                </c:pt>
                <c:pt idx="18">
                  <c:v>112.9700431393605</c:v>
                </c:pt>
                <c:pt idx="19">
                  <c:v>112.58817648256836</c:v>
                </c:pt>
                <c:pt idx="20">
                  <c:v>111.79574531114031</c:v>
                </c:pt>
                <c:pt idx="21">
                  <c:v>112.26925996556257</c:v>
                </c:pt>
                <c:pt idx="22">
                  <c:v>113.51576530706708</c:v>
                </c:pt>
                <c:pt idx="23">
                  <c:v>112.91959045379645</c:v>
                </c:pt>
                <c:pt idx="24">
                  <c:v>113.45975819740424</c:v>
                </c:pt>
              </c:numCache>
            </c:numRef>
          </c:val>
          <c:smooth val="0"/>
          <c:extLst>
            <c:ext xmlns:c16="http://schemas.microsoft.com/office/drawing/2014/chart" uri="{C3380CC4-5D6E-409C-BE32-E72D297353CC}">
              <c16:uniqueId val="{00000000-AA9B-4498-B67D-3B3FCACFF16F}"/>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104.33209037069533</c:v>
                </c:pt>
                <c:pt idx="2">
                  <c:v>107.90743584119325</c:v>
                </c:pt>
                <c:pt idx="3">
                  <c:v>105.85654748848432</c:v>
                </c:pt>
                <c:pt idx="4">
                  <c:v>103.90436499232287</c:v>
                </c:pt>
                <c:pt idx="5">
                  <c:v>110.64926518973459</c:v>
                </c:pt>
                <c:pt idx="6">
                  <c:v>114.8607150690941</c:v>
                </c:pt>
                <c:pt idx="7">
                  <c:v>111.7240622943628</c:v>
                </c:pt>
                <c:pt idx="8">
                  <c:v>110.63829787234043</c:v>
                </c:pt>
                <c:pt idx="9">
                  <c:v>115.50778679534986</c:v>
                </c:pt>
                <c:pt idx="10">
                  <c:v>116.87870146962054</c:v>
                </c:pt>
                <c:pt idx="11">
                  <c:v>115.584558017109</c:v>
                </c:pt>
                <c:pt idx="12">
                  <c:v>115.03619214740075</c:v>
                </c:pt>
                <c:pt idx="13">
                  <c:v>121.10111866637421</c:v>
                </c:pt>
                <c:pt idx="14">
                  <c:v>124.55582364553631</c:v>
                </c:pt>
                <c:pt idx="15">
                  <c:v>121.60561526650582</c:v>
                </c:pt>
                <c:pt idx="16">
                  <c:v>115.91357753893399</c:v>
                </c:pt>
                <c:pt idx="17">
                  <c:v>122.75718359289318</c:v>
                </c:pt>
                <c:pt idx="18">
                  <c:v>128.47115595525332</c:v>
                </c:pt>
                <c:pt idx="19">
                  <c:v>127.88988813336258</c:v>
                </c:pt>
                <c:pt idx="20">
                  <c:v>127.36345689844264</c:v>
                </c:pt>
                <c:pt idx="21">
                  <c:v>131.34459311252468</c:v>
                </c:pt>
                <c:pt idx="22">
                  <c:v>133.93288001754772</c:v>
                </c:pt>
                <c:pt idx="23">
                  <c:v>134.30576880894932</c:v>
                </c:pt>
                <c:pt idx="24">
                  <c:v>130.33559991226147</c:v>
                </c:pt>
              </c:numCache>
            </c:numRef>
          </c:val>
          <c:smooth val="0"/>
          <c:extLst>
            <c:ext xmlns:c16="http://schemas.microsoft.com/office/drawing/2014/chart" uri="{C3380CC4-5D6E-409C-BE32-E72D297353CC}">
              <c16:uniqueId val="{00000001-AA9B-4498-B67D-3B3FCACFF16F}"/>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103.71083224266687</c:v>
                </c:pt>
                <c:pt idx="2">
                  <c:v>102.30194780198629</c:v>
                </c:pt>
                <c:pt idx="3">
                  <c:v>102.40588190006929</c:v>
                </c:pt>
                <c:pt idx="4">
                  <c:v>99.049195473092624</c:v>
                </c:pt>
                <c:pt idx="5">
                  <c:v>103.47216875817999</c:v>
                </c:pt>
                <c:pt idx="6">
                  <c:v>101.528216182924</c:v>
                </c:pt>
                <c:pt idx="7">
                  <c:v>101.03934098082993</c:v>
                </c:pt>
                <c:pt idx="8">
                  <c:v>99.730541227192234</c:v>
                </c:pt>
                <c:pt idx="9">
                  <c:v>103.30664408345523</c:v>
                </c:pt>
                <c:pt idx="10">
                  <c:v>101.27030564323658</c:v>
                </c:pt>
                <c:pt idx="11">
                  <c:v>100.42343521441219</c:v>
                </c:pt>
                <c:pt idx="12">
                  <c:v>99.203171914697052</c:v>
                </c:pt>
                <c:pt idx="13">
                  <c:v>103.02178766648701</c:v>
                </c:pt>
                <c:pt idx="14">
                  <c:v>100.97390099314805</c:v>
                </c:pt>
                <c:pt idx="15">
                  <c:v>99.715143583031789</c:v>
                </c:pt>
                <c:pt idx="16">
                  <c:v>96.720301793825541</c:v>
                </c:pt>
                <c:pt idx="17">
                  <c:v>100.28485641696821</c:v>
                </c:pt>
                <c:pt idx="18">
                  <c:v>103.75317576410809</c:v>
                </c:pt>
                <c:pt idx="19">
                  <c:v>104.58849795981216</c:v>
                </c:pt>
                <c:pt idx="20">
                  <c:v>102.01709138501809</c:v>
                </c:pt>
                <c:pt idx="21">
                  <c:v>105.2121025483101</c:v>
                </c:pt>
                <c:pt idx="22">
                  <c:v>102.1595195935022</c:v>
                </c:pt>
                <c:pt idx="23">
                  <c:v>103.03718531064747</c:v>
                </c:pt>
                <c:pt idx="24">
                  <c:v>99.526522442066366</c:v>
                </c:pt>
              </c:numCache>
            </c:numRef>
          </c:val>
          <c:smooth val="0"/>
          <c:extLst>
            <c:ext xmlns:c16="http://schemas.microsoft.com/office/drawing/2014/chart" uri="{C3380CC4-5D6E-409C-BE32-E72D297353CC}">
              <c16:uniqueId val="{00000002-AA9B-4498-B67D-3B3FCACFF16F}"/>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AA9B-4498-B67D-3B3FCACFF16F}"/>
                </c:ext>
              </c:extLst>
            </c:dLbl>
            <c:dLbl>
              <c:idx val="1"/>
              <c:delete val="1"/>
              <c:extLst>
                <c:ext xmlns:c15="http://schemas.microsoft.com/office/drawing/2012/chart" uri="{CE6537A1-D6FC-4f65-9D91-7224C49458BB}"/>
                <c:ext xmlns:c16="http://schemas.microsoft.com/office/drawing/2014/chart" uri="{C3380CC4-5D6E-409C-BE32-E72D297353CC}">
                  <c16:uniqueId val="{00000004-AA9B-4498-B67D-3B3FCACFF16F}"/>
                </c:ext>
              </c:extLst>
            </c:dLbl>
            <c:dLbl>
              <c:idx val="2"/>
              <c:delete val="1"/>
              <c:extLst>
                <c:ext xmlns:c15="http://schemas.microsoft.com/office/drawing/2012/chart" uri="{CE6537A1-D6FC-4f65-9D91-7224C49458BB}"/>
                <c:ext xmlns:c16="http://schemas.microsoft.com/office/drawing/2014/chart" uri="{C3380CC4-5D6E-409C-BE32-E72D297353CC}">
                  <c16:uniqueId val="{00000005-AA9B-4498-B67D-3B3FCACFF16F}"/>
                </c:ext>
              </c:extLst>
            </c:dLbl>
            <c:dLbl>
              <c:idx val="3"/>
              <c:delete val="1"/>
              <c:extLst>
                <c:ext xmlns:c15="http://schemas.microsoft.com/office/drawing/2012/chart" uri="{CE6537A1-D6FC-4f65-9D91-7224C49458BB}"/>
                <c:ext xmlns:c16="http://schemas.microsoft.com/office/drawing/2014/chart" uri="{C3380CC4-5D6E-409C-BE32-E72D297353CC}">
                  <c16:uniqueId val="{00000006-AA9B-4498-B67D-3B3FCACFF16F}"/>
                </c:ext>
              </c:extLst>
            </c:dLbl>
            <c:dLbl>
              <c:idx val="4"/>
              <c:delete val="1"/>
              <c:extLst>
                <c:ext xmlns:c15="http://schemas.microsoft.com/office/drawing/2012/chart" uri="{CE6537A1-D6FC-4f65-9D91-7224C49458BB}"/>
                <c:ext xmlns:c16="http://schemas.microsoft.com/office/drawing/2014/chart" uri="{C3380CC4-5D6E-409C-BE32-E72D297353CC}">
                  <c16:uniqueId val="{00000007-AA9B-4498-B67D-3B3FCACFF16F}"/>
                </c:ext>
              </c:extLst>
            </c:dLbl>
            <c:dLbl>
              <c:idx val="5"/>
              <c:delete val="1"/>
              <c:extLst>
                <c:ext xmlns:c15="http://schemas.microsoft.com/office/drawing/2012/chart" uri="{CE6537A1-D6FC-4f65-9D91-7224C49458BB}"/>
                <c:ext xmlns:c16="http://schemas.microsoft.com/office/drawing/2014/chart" uri="{C3380CC4-5D6E-409C-BE32-E72D297353CC}">
                  <c16:uniqueId val="{00000008-AA9B-4498-B67D-3B3FCACFF16F}"/>
                </c:ext>
              </c:extLst>
            </c:dLbl>
            <c:dLbl>
              <c:idx val="6"/>
              <c:delete val="1"/>
              <c:extLst>
                <c:ext xmlns:c15="http://schemas.microsoft.com/office/drawing/2012/chart" uri="{CE6537A1-D6FC-4f65-9D91-7224C49458BB}"/>
                <c:ext xmlns:c16="http://schemas.microsoft.com/office/drawing/2014/chart" uri="{C3380CC4-5D6E-409C-BE32-E72D297353CC}">
                  <c16:uniqueId val="{00000009-AA9B-4498-B67D-3B3FCACFF16F}"/>
                </c:ext>
              </c:extLst>
            </c:dLbl>
            <c:dLbl>
              <c:idx val="7"/>
              <c:delete val="1"/>
              <c:extLst>
                <c:ext xmlns:c15="http://schemas.microsoft.com/office/drawing/2012/chart" uri="{CE6537A1-D6FC-4f65-9D91-7224C49458BB}"/>
                <c:ext xmlns:c16="http://schemas.microsoft.com/office/drawing/2014/chart" uri="{C3380CC4-5D6E-409C-BE32-E72D297353CC}">
                  <c16:uniqueId val="{0000000A-AA9B-4498-B67D-3B3FCACFF16F}"/>
                </c:ext>
              </c:extLst>
            </c:dLbl>
            <c:dLbl>
              <c:idx val="8"/>
              <c:delete val="1"/>
              <c:extLst>
                <c:ext xmlns:c15="http://schemas.microsoft.com/office/drawing/2012/chart" uri="{CE6537A1-D6FC-4f65-9D91-7224C49458BB}"/>
                <c:ext xmlns:c16="http://schemas.microsoft.com/office/drawing/2014/chart" uri="{C3380CC4-5D6E-409C-BE32-E72D297353CC}">
                  <c16:uniqueId val="{0000000B-AA9B-4498-B67D-3B3FCACFF16F}"/>
                </c:ext>
              </c:extLst>
            </c:dLbl>
            <c:dLbl>
              <c:idx val="9"/>
              <c:delete val="1"/>
              <c:extLst>
                <c:ext xmlns:c15="http://schemas.microsoft.com/office/drawing/2012/chart" uri="{CE6537A1-D6FC-4f65-9D91-7224C49458BB}"/>
                <c:ext xmlns:c16="http://schemas.microsoft.com/office/drawing/2014/chart" uri="{C3380CC4-5D6E-409C-BE32-E72D297353CC}">
                  <c16:uniqueId val="{0000000C-AA9B-4498-B67D-3B3FCACFF16F}"/>
                </c:ext>
              </c:extLst>
            </c:dLbl>
            <c:dLbl>
              <c:idx val="10"/>
              <c:delete val="1"/>
              <c:extLst>
                <c:ext xmlns:c15="http://schemas.microsoft.com/office/drawing/2012/chart" uri="{CE6537A1-D6FC-4f65-9D91-7224C49458BB}"/>
                <c:ext xmlns:c16="http://schemas.microsoft.com/office/drawing/2014/chart" uri="{C3380CC4-5D6E-409C-BE32-E72D297353CC}">
                  <c16:uniqueId val="{0000000D-AA9B-4498-B67D-3B3FCACFF16F}"/>
                </c:ext>
              </c:extLst>
            </c:dLbl>
            <c:dLbl>
              <c:idx val="11"/>
              <c:delete val="1"/>
              <c:extLst>
                <c:ext xmlns:c15="http://schemas.microsoft.com/office/drawing/2012/chart" uri="{CE6537A1-D6FC-4f65-9D91-7224C49458BB}"/>
                <c:ext xmlns:c16="http://schemas.microsoft.com/office/drawing/2014/chart" uri="{C3380CC4-5D6E-409C-BE32-E72D297353CC}">
                  <c16:uniqueId val="{0000000E-AA9B-4498-B67D-3B3FCACFF16F}"/>
                </c:ext>
              </c:extLst>
            </c:dLbl>
            <c:dLbl>
              <c:idx val="12"/>
              <c:delete val="1"/>
              <c:extLst>
                <c:ext xmlns:c15="http://schemas.microsoft.com/office/drawing/2012/chart" uri="{CE6537A1-D6FC-4f65-9D91-7224C49458BB}"/>
                <c:ext xmlns:c16="http://schemas.microsoft.com/office/drawing/2014/chart" uri="{C3380CC4-5D6E-409C-BE32-E72D297353CC}">
                  <c16:uniqueId val="{0000000F-AA9B-4498-B67D-3B3FCACFF16F}"/>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AA9B-4498-B67D-3B3FCACFF16F}"/>
                </c:ext>
              </c:extLst>
            </c:dLbl>
            <c:dLbl>
              <c:idx val="14"/>
              <c:delete val="1"/>
              <c:extLst>
                <c:ext xmlns:c15="http://schemas.microsoft.com/office/drawing/2012/chart" uri="{CE6537A1-D6FC-4f65-9D91-7224C49458BB}"/>
                <c:ext xmlns:c16="http://schemas.microsoft.com/office/drawing/2014/chart" uri="{C3380CC4-5D6E-409C-BE32-E72D297353CC}">
                  <c16:uniqueId val="{00000011-AA9B-4498-B67D-3B3FCACFF16F}"/>
                </c:ext>
              </c:extLst>
            </c:dLbl>
            <c:dLbl>
              <c:idx val="15"/>
              <c:delete val="1"/>
              <c:extLst>
                <c:ext xmlns:c15="http://schemas.microsoft.com/office/drawing/2012/chart" uri="{CE6537A1-D6FC-4f65-9D91-7224C49458BB}"/>
                <c:ext xmlns:c16="http://schemas.microsoft.com/office/drawing/2014/chart" uri="{C3380CC4-5D6E-409C-BE32-E72D297353CC}">
                  <c16:uniqueId val="{00000012-AA9B-4498-B67D-3B3FCACFF16F}"/>
                </c:ext>
              </c:extLst>
            </c:dLbl>
            <c:dLbl>
              <c:idx val="16"/>
              <c:delete val="1"/>
              <c:extLst>
                <c:ext xmlns:c15="http://schemas.microsoft.com/office/drawing/2012/chart" uri="{CE6537A1-D6FC-4f65-9D91-7224C49458BB}"/>
                <c:ext xmlns:c16="http://schemas.microsoft.com/office/drawing/2014/chart" uri="{C3380CC4-5D6E-409C-BE32-E72D297353CC}">
                  <c16:uniqueId val="{00000013-AA9B-4498-B67D-3B3FCACFF16F}"/>
                </c:ext>
              </c:extLst>
            </c:dLbl>
            <c:dLbl>
              <c:idx val="17"/>
              <c:delete val="1"/>
              <c:extLst>
                <c:ext xmlns:c15="http://schemas.microsoft.com/office/drawing/2012/chart" uri="{CE6537A1-D6FC-4f65-9D91-7224C49458BB}"/>
                <c:ext xmlns:c16="http://schemas.microsoft.com/office/drawing/2014/chart" uri="{C3380CC4-5D6E-409C-BE32-E72D297353CC}">
                  <c16:uniqueId val="{00000014-AA9B-4498-B67D-3B3FCACFF16F}"/>
                </c:ext>
              </c:extLst>
            </c:dLbl>
            <c:dLbl>
              <c:idx val="18"/>
              <c:delete val="1"/>
              <c:extLst>
                <c:ext xmlns:c15="http://schemas.microsoft.com/office/drawing/2012/chart" uri="{CE6537A1-D6FC-4f65-9D91-7224C49458BB}"/>
                <c:ext xmlns:c16="http://schemas.microsoft.com/office/drawing/2014/chart" uri="{C3380CC4-5D6E-409C-BE32-E72D297353CC}">
                  <c16:uniqueId val="{00000015-AA9B-4498-B67D-3B3FCACFF16F}"/>
                </c:ext>
              </c:extLst>
            </c:dLbl>
            <c:dLbl>
              <c:idx val="19"/>
              <c:delete val="1"/>
              <c:extLst>
                <c:ext xmlns:c15="http://schemas.microsoft.com/office/drawing/2012/chart" uri="{CE6537A1-D6FC-4f65-9D91-7224C49458BB}"/>
                <c:ext xmlns:c16="http://schemas.microsoft.com/office/drawing/2014/chart" uri="{C3380CC4-5D6E-409C-BE32-E72D297353CC}">
                  <c16:uniqueId val="{00000016-AA9B-4498-B67D-3B3FCACFF16F}"/>
                </c:ext>
              </c:extLst>
            </c:dLbl>
            <c:dLbl>
              <c:idx val="20"/>
              <c:delete val="1"/>
              <c:extLst>
                <c:ext xmlns:c15="http://schemas.microsoft.com/office/drawing/2012/chart" uri="{CE6537A1-D6FC-4f65-9D91-7224C49458BB}"/>
                <c:ext xmlns:c16="http://schemas.microsoft.com/office/drawing/2014/chart" uri="{C3380CC4-5D6E-409C-BE32-E72D297353CC}">
                  <c16:uniqueId val="{00000017-AA9B-4498-B67D-3B3FCACFF16F}"/>
                </c:ext>
              </c:extLst>
            </c:dLbl>
            <c:dLbl>
              <c:idx val="21"/>
              <c:delete val="1"/>
              <c:extLst>
                <c:ext xmlns:c15="http://schemas.microsoft.com/office/drawing/2012/chart" uri="{CE6537A1-D6FC-4f65-9D91-7224C49458BB}"/>
                <c:ext xmlns:c16="http://schemas.microsoft.com/office/drawing/2014/chart" uri="{C3380CC4-5D6E-409C-BE32-E72D297353CC}">
                  <c16:uniqueId val="{00000018-AA9B-4498-B67D-3B3FCACFF16F}"/>
                </c:ext>
              </c:extLst>
            </c:dLbl>
            <c:dLbl>
              <c:idx val="22"/>
              <c:delete val="1"/>
              <c:extLst>
                <c:ext xmlns:c15="http://schemas.microsoft.com/office/drawing/2012/chart" uri="{CE6537A1-D6FC-4f65-9D91-7224C49458BB}"/>
                <c:ext xmlns:c16="http://schemas.microsoft.com/office/drawing/2014/chart" uri="{C3380CC4-5D6E-409C-BE32-E72D297353CC}">
                  <c16:uniqueId val="{00000019-AA9B-4498-B67D-3B3FCACFF16F}"/>
                </c:ext>
              </c:extLst>
            </c:dLbl>
            <c:dLbl>
              <c:idx val="23"/>
              <c:delete val="1"/>
              <c:extLst>
                <c:ext xmlns:c15="http://schemas.microsoft.com/office/drawing/2012/chart" uri="{CE6537A1-D6FC-4f65-9D91-7224C49458BB}"/>
                <c:ext xmlns:c16="http://schemas.microsoft.com/office/drawing/2014/chart" uri="{C3380CC4-5D6E-409C-BE32-E72D297353CC}">
                  <c16:uniqueId val="{0000001A-AA9B-4498-B67D-3B3FCACFF16F}"/>
                </c:ext>
              </c:extLst>
            </c:dLbl>
            <c:dLbl>
              <c:idx val="24"/>
              <c:delete val="1"/>
              <c:extLst>
                <c:ext xmlns:c15="http://schemas.microsoft.com/office/drawing/2012/chart" uri="{CE6537A1-D6FC-4f65-9D91-7224C49458BB}"/>
                <c:ext xmlns:c16="http://schemas.microsoft.com/office/drawing/2014/chart" uri="{C3380CC4-5D6E-409C-BE32-E72D297353CC}">
                  <c16:uniqueId val="{0000001B-AA9B-4498-B67D-3B3FCACFF16F}"/>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AA9B-4498-B67D-3B3FCACFF16F}"/>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Agentur für Arbeit Potsdam (039)</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245123</v>
      </c>
      <c r="E12" s="114">
        <v>243956</v>
      </c>
      <c r="F12" s="114">
        <v>245244</v>
      </c>
      <c r="G12" s="114">
        <v>242551</v>
      </c>
      <c r="H12" s="114">
        <v>241528</v>
      </c>
      <c r="I12" s="115">
        <v>3595</v>
      </c>
      <c r="J12" s="116">
        <v>1.4884402636547316</v>
      </c>
      <c r="N12" s="117"/>
    </row>
    <row r="13" spans="1:15" s="110" customFormat="1" ht="13.5" customHeight="1" x14ac:dyDescent="0.2">
      <c r="A13" s="118" t="s">
        <v>105</v>
      </c>
      <c r="B13" s="119" t="s">
        <v>106</v>
      </c>
      <c r="C13" s="113">
        <v>51.589202155652465</v>
      </c>
      <c r="D13" s="114">
        <v>126457</v>
      </c>
      <c r="E13" s="114">
        <v>126052</v>
      </c>
      <c r="F13" s="114">
        <v>127200</v>
      </c>
      <c r="G13" s="114">
        <v>125915</v>
      </c>
      <c r="H13" s="114">
        <v>125340</v>
      </c>
      <c r="I13" s="115">
        <v>1117</v>
      </c>
      <c r="J13" s="116">
        <v>0.89117600127652785</v>
      </c>
    </row>
    <row r="14" spans="1:15" s="110" customFormat="1" ht="13.5" customHeight="1" x14ac:dyDescent="0.2">
      <c r="A14" s="120"/>
      <c r="B14" s="119" t="s">
        <v>107</v>
      </c>
      <c r="C14" s="113">
        <v>48.410797844347535</v>
      </c>
      <c r="D14" s="114">
        <v>118666</v>
      </c>
      <c r="E14" s="114">
        <v>117904</v>
      </c>
      <c r="F14" s="114">
        <v>118044</v>
      </c>
      <c r="G14" s="114">
        <v>116636</v>
      </c>
      <c r="H14" s="114">
        <v>116188</v>
      </c>
      <c r="I14" s="115">
        <v>2478</v>
      </c>
      <c r="J14" s="116">
        <v>2.1327503700898545</v>
      </c>
    </row>
    <row r="15" spans="1:15" s="110" customFormat="1" ht="13.5" customHeight="1" x14ac:dyDescent="0.2">
      <c r="A15" s="118" t="s">
        <v>105</v>
      </c>
      <c r="B15" s="121" t="s">
        <v>108</v>
      </c>
      <c r="C15" s="113">
        <v>8.1342836045577123</v>
      </c>
      <c r="D15" s="114">
        <v>19939</v>
      </c>
      <c r="E15" s="114">
        <v>20368</v>
      </c>
      <c r="F15" s="114">
        <v>20403</v>
      </c>
      <c r="G15" s="114">
        <v>18706</v>
      </c>
      <c r="H15" s="114">
        <v>18965</v>
      </c>
      <c r="I15" s="115">
        <v>974</v>
      </c>
      <c r="J15" s="116">
        <v>5.1357764302662803</v>
      </c>
    </row>
    <row r="16" spans="1:15" s="110" customFormat="1" ht="13.5" customHeight="1" x14ac:dyDescent="0.2">
      <c r="A16" s="118"/>
      <c r="B16" s="121" t="s">
        <v>109</v>
      </c>
      <c r="C16" s="113">
        <v>68.691636443744571</v>
      </c>
      <c r="D16" s="114">
        <v>168379</v>
      </c>
      <c r="E16" s="114">
        <v>167596</v>
      </c>
      <c r="F16" s="114">
        <v>168874</v>
      </c>
      <c r="G16" s="114">
        <v>168708</v>
      </c>
      <c r="H16" s="114">
        <v>168281</v>
      </c>
      <c r="I16" s="115">
        <v>98</v>
      </c>
      <c r="J16" s="116">
        <v>5.8235926812890346E-2</v>
      </c>
    </row>
    <row r="17" spans="1:10" s="110" customFormat="1" ht="13.5" customHeight="1" x14ac:dyDescent="0.2">
      <c r="A17" s="118"/>
      <c r="B17" s="121" t="s">
        <v>110</v>
      </c>
      <c r="C17" s="113">
        <v>22.081975171648519</v>
      </c>
      <c r="D17" s="114">
        <v>54128</v>
      </c>
      <c r="E17" s="114">
        <v>53294</v>
      </c>
      <c r="F17" s="114">
        <v>53317</v>
      </c>
      <c r="G17" s="114">
        <v>52631</v>
      </c>
      <c r="H17" s="114">
        <v>51934</v>
      </c>
      <c r="I17" s="115">
        <v>2194</v>
      </c>
      <c r="J17" s="116">
        <v>4.2245927523395075</v>
      </c>
    </row>
    <row r="18" spans="1:10" s="110" customFormat="1" ht="13.5" customHeight="1" x14ac:dyDescent="0.2">
      <c r="A18" s="120"/>
      <c r="B18" s="121" t="s">
        <v>111</v>
      </c>
      <c r="C18" s="113">
        <v>1.0921047800491999</v>
      </c>
      <c r="D18" s="114">
        <v>2677</v>
      </c>
      <c r="E18" s="114">
        <v>2698</v>
      </c>
      <c r="F18" s="114">
        <v>2650</v>
      </c>
      <c r="G18" s="114">
        <v>2506</v>
      </c>
      <c r="H18" s="114">
        <v>2348</v>
      </c>
      <c r="I18" s="115">
        <v>329</v>
      </c>
      <c r="J18" s="116">
        <v>14.011925042589437</v>
      </c>
    </row>
    <row r="19" spans="1:10" s="110" customFormat="1" ht="13.5" customHeight="1" x14ac:dyDescent="0.2">
      <c r="A19" s="120"/>
      <c r="B19" s="121" t="s">
        <v>112</v>
      </c>
      <c r="C19" s="113">
        <v>0.34268510094931931</v>
      </c>
      <c r="D19" s="114">
        <v>840</v>
      </c>
      <c r="E19" s="114">
        <v>849</v>
      </c>
      <c r="F19" s="114">
        <v>882</v>
      </c>
      <c r="G19" s="114">
        <v>768</v>
      </c>
      <c r="H19" s="114">
        <v>697</v>
      </c>
      <c r="I19" s="115">
        <v>143</v>
      </c>
      <c r="J19" s="116">
        <v>20.516499282639884</v>
      </c>
    </row>
    <row r="20" spans="1:10" s="110" customFormat="1" ht="13.5" customHeight="1" x14ac:dyDescent="0.2">
      <c r="A20" s="118" t="s">
        <v>113</v>
      </c>
      <c r="B20" s="122" t="s">
        <v>114</v>
      </c>
      <c r="C20" s="113">
        <v>68.678173814778702</v>
      </c>
      <c r="D20" s="114">
        <v>168346</v>
      </c>
      <c r="E20" s="114">
        <v>168388</v>
      </c>
      <c r="F20" s="114">
        <v>169599</v>
      </c>
      <c r="G20" s="114">
        <v>168236</v>
      </c>
      <c r="H20" s="114">
        <v>168423</v>
      </c>
      <c r="I20" s="115">
        <v>-77</v>
      </c>
      <c r="J20" s="116">
        <v>-4.5718221383065256E-2</v>
      </c>
    </row>
    <row r="21" spans="1:10" s="110" customFormat="1" ht="13.5" customHeight="1" x14ac:dyDescent="0.2">
      <c r="A21" s="120"/>
      <c r="B21" s="122" t="s">
        <v>115</v>
      </c>
      <c r="C21" s="113">
        <v>31.321826185221298</v>
      </c>
      <c r="D21" s="114">
        <v>76777</v>
      </c>
      <c r="E21" s="114">
        <v>75568</v>
      </c>
      <c r="F21" s="114">
        <v>75645</v>
      </c>
      <c r="G21" s="114">
        <v>74315</v>
      </c>
      <c r="H21" s="114">
        <v>73105</v>
      </c>
      <c r="I21" s="115">
        <v>3672</v>
      </c>
      <c r="J21" s="116">
        <v>5.0229122495041381</v>
      </c>
    </row>
    <row r="22" spans="1:10" s="110" customFormat="1" ht="13.5" customHeight="1" x14ac:dyDescent="0.2">
      <c r="A22" s="118" t="s">
        <v>113</v>
      </c>
      <c r="B22" s="122" t="s">
        <v>116</v>
      </c>
      <c r="C22" s="113">
        <v>90.536587753903149</v>
      </c>
      <c r="D22" s="114">
        <v>221926</v>
      </c>
      <c r="E22" s="114">
        <v>221262</v>
      </c>
      <c r="F22" s="114">
        <v>222490</v>
      </c>
      <c r="G22" s="114">
        <v>219651</v>
      </c>
      <c r="H22" s="114">
        <v>219167</v>
      </c>
      <c r="I22" s="115">
        <v>2759</v>
      </c>
      <c r="J22" s="116">
        <v>1.258857400977337</v>
      </c>
    </row>
    <row r="23" spans="1:10" s="110" customFormat="1" ht="13.5" customHeight="1" x14ac:dyDescent="0.2">
      <c r="A23" s="123"/>
      <c r="B23" s="124" t="s">
        <v>117</v>
      </c>
      <c r="C23" s="125">
        <v>9.4185368162106364</v>
      </c>
      <c r="D23" s="114">
        <v>23087</v>
      </c>
      <c r="E23" s="114">
        <v>22581</v>
      </c>
      <c r="F23" s="114">
        <v>22640</v>
      </c>
      <c r="G23" s="114">
        <v>22763</v>
      </c>
      <c r="H23" s="114">
        <v>22227</v>
      </c>
      <c r="I23" s="115">
        <v>860</v>
      </c>
      <c r="J23" s="116">
        <v>3.8691681288522966</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37739</v>
      </c>
      <c r="E26" s="114">
        <v>39013</v>
      </c>
      <c r="F26" s="114">
        <v>38751</v>
      </c>
      <c r="G26" s="114">
        <v>39308</v>
      </c>
      <c r="H26" s="140">
        <v>38115</v>
      </c>
      <c r="I26" s="115">
        <v>-376</v>
      </c>
      <c r="J26" s="116">
        <v>-0.98648825921553196</v>
      </c>
    </row>
    <row r="27" spans="1:10" s="110" customFormat="1" ht="13.5" customHeight="1" x14ac:dyDescent="0.2">
      <c r="A27" s="118" t="s">
        <v>105</v>
      </c>
      <c r="B27" s="119" t="s">
        <v>106</v>
      </c>
      <c r="C27" s="113">
        <v>41.537931582712844</v>
      </c>
      <c r="D27" s="115">
        <v>15676</v>
      </c>
      <c r="E27" s="114">
        <v>16192</v>
      </c>
      <c r="F27" s="114">
        <v>16098</v>
      </c>
      <c r="G27" s="114">
        <v>16432</v>
      </c>
      <c r="H27" s="140">
        <v>15867</v>
      </c>
      <c r="I27" s="115">
        <v>-191</v>
      </c>
      <c r="J27" s="116">
        <v>-1.2037562236087478</v>
      </c>
    </row>
    <row r="28" spans="1:10" s="110" customFormat="1" ht="13.5" customHeight="1" x14ac:dyDescent="0.2">
      <c r="A28" s="120"/>
      <c r="B28" s="119" t="s">
        <v>107</v>
      </c>
      <c r="C28" s="113">
        <v>58.462068417287156</v>
      </c>
      <c r="D28" s="115">
        <v>22063</v>
      </c>
      <c r="E28" s="114">
        <v>22821</v>
      </c>
      <c r="F28" s="114">
        <v>22653</v>
      </c>
      <c r="G28" s="114">
        <v>22876</v>
      </c>
      <c r="H28" s="140">
        <v>22248</v>
      </c>
      <c r="I28" s="115">
        <v>-185</v>
      </c>
      <c r="J28" s="116">
        <v>-0.83153541891405969</v>
      </c>
    </row>
    <row r="29" spans="1:10" s="110" customFormat="1" ht="13.5" customHeight="1" x14ac:dyDescent="0.2">
      <c r="A29" s="118" t="s">
        <v>105</v>
      </c>
      <c r="B29" s="121" t="s">
        <v>108</v>
      </c>
      <c r="C29" s="113">
        <v>19.11550385542807</v>
      </c>
      <c r="D29" s="115">
        <v>7214</v>
      </c>
      <c r="E29" s="114">
        <v>7586</v>
      </c>
      <c r="F29" s="114">
        <v>7383</v>
      </c>
      <c r="G29" s="114">
        <v>7701</v>
      </c>
      <c r="H29" s="140">
        <v>6903</v>
      </c>
      <c r="I29" s="115">
        <v>311</v>
      </c>
      <c r="J29" s="116">
        <v>4.5052875561350136</v>
      </c>
    </row>
    <row r="30" spans="1:10" s="110" customFormat="1" ht="13.5" customHeight="1" x14ac:dyDescent="0.2">
      <c r="A30" s="118"/>
      <c r="B30" s="121" t="s">
        <v>109</v>
      </c>
      <c r="C30" s="113">
        <v>44.556029571530779</v>
      </c>
      <c r="D30" s="115">
        <v>16815</v>
      </c>
      <c r="E30" s="114">
        <v>17392</v>
      </c>
      <c r="F30" s="114">
        <v>17308</v>
      </c>
      <c r="G30" s="114">
        <v>17455</v>
      </c>
      <c r="H30" s="140">
        <v>17424</v>
      </c>
      <c r="I30" s="115">
        <v>-609</v>
      </c>
      <c r="J30" s="116">
        <v>-3.4951790633608817</v>
      </c>
    </row>
    <row r="31" spans="1:10" s="110" customFormat="1" ht="13.5" customHeight="1" x14ac:dyDescent="0.2">
      <c r="A31" s="118"/>
      <c r="B31" s="121" t="s">
        <v>110</v>
      </c>
      <c r="C31" s="113">
        <v>18.03704390683378</v>
      </c>
      <c r="D31" s="115">
        <v>6807</v>
      </c>
      <c r="E31" s="114">
        <v>6979</v>
      </c>
      <c r="F31" s="114">
        <v>6970</v>
      </c>
      <c r="G31" s="114">
        <v>7092</v>
      </c>
      <c r="H31" s="140">
        <v>7044</v>
      </c>
      <c r="I31" s="115">
        <v>-237</v>
      </c>
      <c r="J31" s="116">
        <v>-3.364565587734242</v>
      </c>
    </row>
    <row r="32" spans="1:10" s="110" customFormat="1" ht="13.5" customHeight="1" x14ac:dyDescent="0.2">
      <c r="A32" s="120"/>
      <c r="B32" s="121" t="s">
        <v>111</v>
      </c>
      <c r="C32" s="113">
        <v>18.291422666207371</v>
      </c>
      <c r="D32" s="115">
        <v>6903</v>
      </c>
      <c r="E32" s="114">
        <v>7056</v>
      </c>
      <c r="F32" s="114">
        <v>7090</v>
      </c>
      <c r="G32" s="114">
        <v>7060</v>
      </c>
      <c r="H32" s="140">
        <v>6744</v>
      </c>
      <c r="I32" s="115">
        <v>159</v>
      </c>
      <c r="J32" s="116">
        <v>2.3576512455516014</v>
      </c>
    </row>
    <row r="33" spans="1:10" s="110" customFormat="1" ht="13.5" customHeight="1" x14ac:dyDescent="0.2">
      <c r="A33" s="120"/>
      <c r="B33" s="121" t="s">
        <v>112</v>
      </c>
      <c r="C33" s="113">
        <v>2.045629189962638</v>
      </c>
      <c r="D33" s="115">
        <v>772</v>
      </c>
      <c r="E33" s="114">
        <v>770</v>
      </c>
      <c r="F33" s="114">
        <v>810</v>
      </c>
      <c r="G33" s="114">
        <v>711</v>
      </c>
      <c r="H33" s="140">
        <v>711</v>
      </c>
      <c r="I33" s="115">
        <v>61</v>
      </c>
      <c r="J33" s="116">
        <v>8.5794655414908583</v>
      </c>
    </row>
    <row r="34" spans="1:10" s="110" customFormat="1" ht="13.5" customHeight="1" x14ac:dyDescent="0.2">
      <c r="A34" s="118" t="s">
        <v>113</v>
      </c>
      <c r="B34" s="122" t="s">
        <v>116</v>
      </c>
      <c r="C34" s="113">
        <v>91.284877712710994</v>
      </c>
      <c r="D34" s="115">
        <v>34450</v>
      </c>
      <c r="E34" s="114">
        <v>35433</v>
      </c>
      <c r="F34" s="114">
        <v>35636</v>
      </c>
      <c r="G34" s="114">
        <v>36178</v>
      </c>
      <c r="H34" s="140">
        <v>35228</v>
      </c>
      <c r="I34" s="115">
        <v>-778</v>
      </c>
      <c r="J34" s="116">
        <v>-2.2084705348018621</v>
      </c>
    </row>
    <row r="35" spans="1:10" s="110" customFormat="1" ht="13.5" customHeight="1" x14ac:dyDescent="0.2">
      <c r="A35" s="118"/>
      <c r="B35" s="119" t="s">
        <v>117</v>
      </c>
      <c r="C35" s="113">
        <v>8.5163888815283926</v>
      </c>
      <c r="D35" s="115">
        <v>3214</v>
      </c>
      <c r="E35" s="114">
        <v>3504</v>
      </c>
      <c r="F35" s="114">
        <v>3042</v>
      </c>
      <c r="G35" s="114">
        <v>3059</v>
      </c>
      <c r="H35" s="140">
        <v>2811</v>
      </c>
      <c r="I35" s="115">
        <v>403</v>
      </c>
      <c r="J35" s="116">
        <v>14.336535040910707</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25855</v>
      </c>
      <c r="E37" s="114">
        <v>26767</v>
      </c>
      <c r="F37" s="114">
        <v>26539</v>
      </c>
      <c r="G37" s="114">
        <v>27332</v>
      </c>
      <c r="H37" s="140">
        <v>26502</v>
      </c>
      <c r="I37" s="115">
        <v>-647</v>
      </c>
      <c r="J37" s="116">
        <v>-2.4413251830050564</v>
      </c>
    </row>
    <row r="38" spans="1:10" s="110" customFormat="1" ht="13.5" customHeight="1" x14ac:dyDescent="0.2">
      <c r="A38" s="118" t="s">
        <v>105</v>
      </c>
      <c r="B38" s="119" t="s">
        <v>106</v>
      </c>
      <c r="C38" s="113">
        <v>42.699671243473219</v>
      </c>
      <c r="D38" s="115">
        <v>11040</v>
      </c>
      <c r="E38" s="114">
        <v>11414</v>
      </c>
      <c r="F38" s="114">
        <v>11296</v>
      </c>
      <c r="G38" s="114">
        <v>11684</v>
      </c>
      <c r="H38" s="140">
        <v>11218</v>
      </c>
      <c r="I38" s="115">
        <v>-178</v>
      </c>
      <c r="J38" s="116">
        <v>-1.586735603494384</v>
      </c>
    </row>
    <row r="39" spans="1:10" s="110" customFormat="1" ht="13.5" customHeight="1" x14ac:dyDescent="0.2">
      <c r="A39" s="120"/>
      <c r="B39" s="119" t="s">
        <v>107</v>
      </c>
      <c r="C39" s="113">
        <v>57.300328756526781</v>
      </c>
      <c r="D39" s="115">
        <v>14815</v>
      </c>
      <c r="E39" s="114">
        <v>15353</v>
      </c>
      <c r="F39" s="114">
        <v>15243</v>
      </c>
      <c r="G39" s="114">
        <v>15648</v>
      </c>
      <c r="H39" s="140">
        <v>15284</v>
      </c>
      <c r="I39" s="115">
        <v>-469</v>
      </c>
      <c r="J39" s="116">
        <v>-3.068568437581785</v>
      </c>
    </row>
    <row r="40" spans="1:10" s="110" customFormat="1" ht="13.5" customHeight="1" x14ac:dyDescent="0.2">
      <c r="A40" s="118" t="s">
        <v>105</v>
      </c>
      <c r="B40" s="121" t="s">
        <v>108</v>
      </c>
      <c r="C40" s="113">
        <v>23.163798104815317</v>
      </c>
      <c r="D40" s="115">
        <v>5989</v>
      </c>
      <c r="E40" s="114">
        <v>6298</v>
      </c>
      <c r="F40" s="114">
        <v>6119</v>
      </c>
      <c r="G40" s="114">
        <v>6564</v>
      </c>
      <c r="H40" s="140">
        <v>5796</v>
      </c>
      <c r="I40" s="115">
        <v>193</v>
      </c>
      <c r="J40" s="116">
        <v>3.3298826777087647</v>
      </c>
    </row>
    <row r="41" spans="1:10" s="110" customFormat="1" ht="13.5" customHeight="1" x14ac:dyDescent="0.2">
      <c r="A41" s="118"/>
      <c r="B41" s="121" t="s">
        <v>109</v>
      </c>
      <c r="C41" s="113">
        <v>32.17172693869658</v>
      </c>
      <c r="D41" s="115">
        <v>8318</v>
      </c>
      <c r="E41" s="114">
        <v>8674</v>
      </c>
      <c r="F41" s="114">
        <v>8572</v>
      </c>
      <c r="G41" s="114">
        <v>8794</v>
      </c>
      <c r="H41" s="140">
        <v>8996</v>
      </c>
      <c r="I41" s="115">
        <v>-678</v>
      </c>
      <c r="J41" s="116">
        <v>-7.5366829702089815</v>
      </c>
    </row>
    <row r="42" spans="1:10" s="110" customFormat="1" ht="13.5" customHeight="1" x14ac:dyDescent="0.2">
      <c r="A42" s="118"/>
      <c r="B42" s="121" t="s">
        <v>110</v>
      </c>
      <c r="C42" s="113">
        <v>18.623090311351771</v>
      </c>
      <c r="D42" s="115">
        <v>4815</v>
      </c>
      <c r="E42" s="114">
        <v>4918</v>
      </c>
      <c r="F42" s="114">
        <v>4930</v>
      </c>
      <c r="G42" s="114">
        <v>5074</v>
      </c>
      <c r="H42" s="140">
        <v>5119</v>
      </c>
      <c r="I42" s="115">
        <v>-304</v>
      </c>
      <c r="J42" s="116">
        <v>-5.9386598945106464</v>
      </c>
    </row>
    <row r="43" spans="1:10" s="110" customFormat="1" ht="13.5" customHeight="1" x14ac:dyDescent="0.2">
      <c r="A43" s="120"/>
      <c r="B43" s="121" t="s">
        <v>111</v>
      </c>
      <c r="C43" s="113">
        <v>26.041384645136336</v>
      </c>
      <c r="D43" s="115">
        <v>6733</v>
      </c>
      <c r="E43" s="114">
        <v>6877</v>
      </c>
      <c r="F43" s="114">
        <v>6918</v>
      </c>
      <c r="G43" s="114">
        <v>6900</v>
      </c>
      <c r="H43" s="140">
        <v>6591</v>
      </c>
      <c r="I43" s="115">
        <v>142</v>
      </c>
      <c r="J43" s="116">
        <v>2.1544530420270065</v>
      </c>
    </row>
    <row r="44" spans="1:10" s="110" customFormat="1" ht="13.5" customHeight="1" x14ac:dyDescent="0.2">
      <c r="A44" s="120"/>
      <c r="B44" s="121" t="s">
        <v>112</v>
      </c>
      <c r="C44" s="113">
        <v>2.8389093018758462</v>
      </c>
      <c r="D44" s="115">
        <v>734</v>
      </c>
      <c r="E44" s="114">
        <v>735</v>
      </c>
      <c r="F44" s="114">
        <v>780</v>
      </c>
      <c r="G44" s="114">
        <v>681</v>
      </c>
      <c r="H44" s="140">
        <v>676</v>
      </c>
      <c r="I44" s="115">
        <v>58</v>
      </c>
      <c r="J44" s="116">
        <v>8.5798816568047336</v>
      </c>
    </row>
    <row r="45" spans="1:10" s="110" customFormat="1" ht="13.5" customHeight="1" x14ac:dyDescent="0.2">
      <c r="A45" s="118" t="s">
        <v>113</v>
      </c>
      <c r="B45" s="122" t="s">
        <v>116</v>
      </c>
      <c r="C45" s="113">
        <v>90.748404563914136</v>
      </c>
      <c r="D45" s="115">
        <v>23463</v>
      </c>
      <c r="E45" s="114">
        <v>24097</v>
      </c>
      <c r="F45" s="114">
        <v>24288</v>
      </c>
      <c r="G45" s="114">
        <v>25100</v>
      </c>
      <c r="H45" s="140">
        <v>24407</v>
      </c>
      <c r="I45" s="115">
        <v>-944</v>
      </c>
      <c r="J45" s="116">
        <v>-3.8677428606547304</v>
      </c>
    </row>
    <row r="46" spans="1:10" s="110" customFormat="1" ht="13.5" customHeight="1" x14ac:dyDescent="0.2">
      <c r="A46" s="118"/>
      <c r="B46" s="119" t="s">
        <v>117</v>
      </c>
      <c r="C46" s="113">
        <v>8.9653838715915679</v>
      </c>
      <c r="D46" s="115">
        <v>2318</v>
      </c>
      <c r="E46" s="114">
        <v>2595</v>
      </c>
      <c r="F46" s="114">
        <v>2180</v>
      </c>
      <c r="G46" s="114">
        <v>2168</v>
      </c>
      <c r="H46" s="140">
        <v>2025</v>
      </c>
      <c r="I46" s="115">
        <v>293</v>
      </c>
      <c r="J46" s="116">
        <v>14.469135802469136</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11884</v>
      </c>
      <c r="E48" s="114">
        <v>12246</v>
      </c>
      <c r="F48" s="114">
        <v>12212</v>
      </c>
      <c r="G48" s="114">
        <v>11976</v>
      </c>
      <c r="H48" s="140">
        <v>11613</v>
      </c>
      <c r="I48" s="115">
        <v>271</v>
      </c>
      <c r="J48" s="116">
        <v>2.3335916645139068</v>
      </c>
    </row>
    <row r="49" spans="1:12" s="110" customFormat="1" ht="13.5" customHeight="1" x14ac:dyDescent="0.2">
      <c r="A49" s="118" t="s">
        <v>105</v>
      </c>
      <c r="B49" s="119" t="s">
        <v>106</v>
      </c>
      <c r="C49" s="113">
        <v>39.010434197239988</v>
      </c>
      <c r="D49" s="115">
        <v>4636</v>
      </c>
      <c r="E49" s="114">
        <v>4778</v>
      </c>
      <c r="F49" s="114">
        <v>4802</v>
      </c>
      <c r="G49" s="114">
        <v>4748</v>
      </c>
      <c r="H49" s="140">
        <v>4649</v>
      </c>
      <c r="I49" s="115">
        <v>-13</v>
      </c>
      <c r="J49" s="116">
        <v>-0.27963002796300279</v>
      </c>
    </row>
    <row r="50" spans="1:12" s="110" customFormat="1" ht="13.5" customHeight="1" x14ac:dyDescent="0.2">
      <c r="A50" s="120"/>
      <c r="B50" s="119" t="s">
        <v>107</v>
      </c>
      <c r="C50" s="113">
        <v>60.989565802760012</v>
      </c>
      <c r="D50" s="115">
        <v>7248</v>
      </c>
      <c r="E50" s="114">
        <v>7468</v>
      </c>
      <c r="F50" s="114">
        <v>7410</v>
      </c>
      <c r="G50" s="114">
        <v>7228</v>
      </c>
      <c r="H50" s="140">
        <v>6964</v>
      </c>
      <c r="I50" s="115">
        <v>284</v>
      </c>
      <c r="J50" s="116">
        <v>4.0781160252728315</v>
      </c>
    </row>
    <row r="51" spans="1:12" s="110" customFormat="1" ht="13.5" customHeight="1" x14ac:dyDescent="0.2">
      <c r="A51" s="118" t="s">
        <v>105</v>
      </c>
      <c r="B51" s="121" t="s">
        <v>108</v>
      </c>
      <c r="C51" s="113">
        <v>10.307977112083474</v>
      </c>
      <c r="D51" s="115">
        <v>1225</v>
      </c>
      <c r="E51" s="114">
        <v>1288</v>
      </c>
      <c r="F51" s="114">
        <v>1264</v>
      </c>
      <c r="G51" s="114">
        <v>1137</v>
      </c>
      <c r="H51" s="140">
        <v>1107</v>
      </c>
      <c r="I51" s="115">
        <v>118</v>
      </c>
      <c r="J51" s="116">
        <v>10.659439927732612</v>
      </c>
    </row>
    <row r="52" spans="1:12" s="110" customFormat="1" ht="13.5" customHeight="1" x14ac:dyDescent="0.2">
      <c r="A52" s="118"/>
      <c r="B52" s="121" t="s">
        <v>109</v>
      </c>
      <c r="C52" s="113">
        <v>71.499495119488387</v>
      </c>
      <c r="D52" s="115">
        <v>8497</v>
      </c>
      <c r="E52" s="114">
        <v>8718</v>
      </c>
      <c r="F52" s="114">
        <v>8736</v>
      </c>
      <c r="G52" s="114">
        <v>8661</v>
      </c>
      <c r="H52" s="140">
        <v>8428</v>
      </c>
      <c r="I52" s="115">
        <v>69</v>
      </c>
      <c r="J52" s="116">
        <v>0.81869957285239681</v>
      </c>
    </row>
    <row r="53" spans="1:12" s="110" customFormat="1" ht="13.5" customHeight="1" x14ac:dyDescent="0.2">
      <c r="A53" s="118"/>
      <c r="B53" s="121" t="s">
        <v>110</v>
      </c>
      <c r="C53" s="113">
        <v>16.762032985526758</v>
      </c>
      <c r="D53" s="115">
        <v>1992</v>
      </c>
      <c r="E53" s="114">
        <v>2061</v>
      </c>
      <c r="F53" s="114">
        <v>2040</v>
      </c>
      <c r="G53" s="114">
        <v>2018</v>
      </c>
      <c r="H53" s="140">
        <v>1925</v>
      </c>
      <c r="I53" s="115">
        <v>67</v>
      </c>
      <c r="J53" s="116">
        <v>3.4805194805194803</v>
      </c>
    </row>
    <row r="54" spans="1:12" s="110" customFormat="1" ht="13.5" customHeight="1" x14ac:dyDescent="0.2">
      <c r="A54" s="120"/>
      <c r="B54" s="121" t="s">
        <v>111</v>
      </c>
      <c r="C54" s="113">
        <v>1.4304947829013801</v>
      </c>
      <c r="D54" s="115">
        <v>170</v>
      </c>
      <c r="E54" s="114">
        <v>179</v>
      </c>
      <c r="F54" s="114">
        <v>172</v>
      </c>
      <c r="G54" s="114">
        <v>160</v>
      </c>
      <c r="H54" s="140">
        <v>153</v>
      </c>
      <c r="I54" s="115">
        <v>17</v>
      </c>
      <c r="J54" s="116">
        <v>11.111111111111111</v>
      </c>
    </row>
    <row r="55" spans="1:12" s="110" customFormat="1" ht="13.5" customHeight="1" x14ac:dyDescent="0.2">
      <c r="A55" s="120"/>
      <c r="B55" s="121" t="s">
        <v>112</v>
      </c>
      <c r="C55" s="113">
        <v>0.31975765735442613</v>
      </c>
      <c r="D55" s="115">
        <v>38</v>
      </c>
      <c r="E55" s="114">
        <v>35</v>
      </c>
      <c r="F55" s="114">
        <v>30</v>
      </c>
      <c r="G55" s="114">
        <v>30</v>
      </c>
      <c r="H55" s="140">
        <v>35</v>
      </c>
      <c r="I55" s="115">
        <v>3</v>
      </c>
      <c r="J55" s="116">
        <v>8.5714285714285712</v>
      </c>
    </row>
    <row r="56" spans="1:12" s="110" customFormat="1" ht="13.5" customHeight="1" x14ac:dyDescent="0.2">
      <c r="A56" s="118" t="s">
        <v>113</v>
      </c>
      <c r="B56" s="122" t="s">
        <v>116</v>
      </c>
      <c r="C56" s="113">
        <v>92.452036351396842</v>
      </c>
      <c r="D56" s="115">
        <v>10987</v>
      </c>
      <c r="E56" s="114">
        <v>11336</v>
      </c>
      <c r="F56" s="114">
        <v>11348</v>
      </c>
      <c r="G56" s="114">
        <v>11078</v>
      </c>
      <c r="H56" s="140">
        <v>10821</v>
      </c>
      <c r="I56" s="115">
        <v>166</v>
      </c>
      <c r="J56" s="116">
        <v>1.5340541539598929</v>
      </c>
    </row>
    <row r="57" spans="1:12" s="110" customFormat="1" ht="13.5" customHeight="1" x14ac:dyDescent="0.2">
      <c r="A57" s="142"/>
      <c r="B57" s="124" t="s">
        <v>117</v>
      </c>
      <c r="C57" s="125">
        <v>7.5395489734096266</v>
      </c>
      <c r="D57" s="143">
        <v>896</v>
      </c>
      <c r="E57" s="144">
        <v>909</v>
      </c>
      <c r="F57" s="144">
        <v>862</v>
      </c>
      <c r="G57" s="144">
        <v>891</v>
      </c>
      <c r="H57" s="145">
        <v>786</v>
      </c>
      <c r="I57" s="143">
        <v>110</v>
      </c>
      <c r="J57" s="146">
        <v>13.994910941475826</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245123</v>
      </c>
      <c r="E12" s="236">
        <v>243956</v>
      </c>
      <c r="F12" s="114">
        <v>245244</v>
      </c>
      <c r="G12" s="114">
        <v>242551</v>
      </c>
      <c r="H12" s="140">
        <v>241528</v>
      </c>
      <c r="I12" s="115">
        <v>3595</v>
      </c>
      <c r="J12" s="116">
        <v>1.4884402636547316</v>
      </c>
    </row>
    <row r="13" spans="1:15" s="110" customFormat="1" ht="12" customHeight="1" x14ac:dyDescent="0.2">
      <c r="A13" s="118" t="s">
        <v>105</v>
      </c>
      <c r="B13" s="119" t="s">
        <v>106</v>
      </c>
      <c r="C13" s="113">
        <v>51.589202155652465</v>
      </c>
      <c r="D13" s="115">
        <v>126457</v>
      </c>
      <c r="E13" s="114">
        <v>126052</v>
      </c>
      <c r="F13" s="114">
        <v>127200</v>
      </c>
      <c r="G13" s="114">
        <v>125915</v>
      </c>
      <c r="H13" s="140">
        <v>125340</v>
      </c>
      <c r="I13" s="115">
        <v>1117</v>
      </c>
      <c r="J13" s="116">
        <v>0.89117600127652785</v>
      </c>
    </row>
    <row r="14" spans="1:15" s="110" customFormat="1" ht="12" customHeight="1" x14ac:dyDescent="0.2">
      <c r="A14" s="118"/>
      <c r="B14" s="119" t="s">
        <v>107</v>
      </c>
      <c r="C14" s="113">
        <v>48.410797844347535</v>
      </c>
      <c r="D14" s="115">
        <v>118666</v>
      </c>
      <c r="E14" s="114">
        <v>117904</v>
      </c>
      <c r="F14" s="114">
        <v>118044</v>
      </c>
      <c r="G14" s="114">
        <v>116636</v>
      </c>
      <c r="H14" s="140">
        <v>116188</v>
      </c>
      <c r="I14" s="115">
        <v>2478</v>
      </c>
      <c r="J14" s="116">
        <v>2.1327503700898545</v>
      </c>
    </row>
    <row r="15" spans="1:15" s="110" customFormat="1" ht="12" customHeight="1" x14ac:dyDescent="0.2">
      <c r="A15" s="118" t="s">
        <v>105</v>
      </c>
      <c r="B15" s="121" t="s">
        <v>108</v>
      </c>
      <c r="C15" s="113">
        <v>8.1342836045577123</v>
      </c>
      <c r="D15" s="115">
        <v>19939</v>
      </c>
      <c r="E15" s="114">
        <v>20368</v>
      </c>
      <c r="F15" s="114">
        <v>20403</v>
      </c>
      <c r="G15" s="114">
        <v>18706</v>
      </c>
      <c r="H15" s="140">
        <v>18965</v>
      </c>
      <c r="I15" s="115">
        <v>974</v>
      </c>
      <c r="J15" s="116">
        <v>5.1357764302662803</v>
      </c>
    </row>
    <row r="16" spans="1:15" s="110" customFormat="1" ht="12" customHeight="1" x14ac:dyDescent="0.2">
      <c r="A16" s="118"/>
      <c r="B16" s="121" t="s">
        <v>109</v>
      </c>
      <c r="C16" s="113">
        <v>68.691636443744571</v>
      </c>
      <c r="D16" s="115">
        <v>168379</v>
      </c>
      <c r="E16" s="114">
        <v>167596</v>
      </c>
      <c r="F16" s="114">
        <v>168874</v>
      </c>
      <c r="G16" s="114">
        <v>168708</v>
      </c>
      <c r="H16" s="140">
        <v>168281</v>
      </c>
      <c r="I16" s="115">
        <v>98</v>
      </c>
      <c r="J16" s="116">
        <v>5.8235926812890346E-2</v>
      </c>
    </row>
    <row r="17" spans="1:10" s="110" customFormat="1" ht="12" customHeight="1" x14ac:dyDescent="0.2">
      <c r="A17" s="118"/>
      <c r="B17" s="121" t="s">
        <v>110</v>
      </c>
      <c r="C17" s="113">
        <v>22.081975171648519</v>
      </c>
      <c r="D17" s="115">
        <v>54128</v>
      </c>
      <c r="E17" s="114">
        <v>53294</v>
      </c>
      <c r="F17" s="114">
        <v>53317</v>
      </c>
      <c r="G17" s="114">
        <v>52631</v>
      </c>
      <c r="H17" s="140">
        <v>51934</v>
      </c>
      <c r="I17" s="115">
        <v>2194</v>
      </c>
      <c r="J17" s="116">
        <v>4.2245927523395075</v>
      </c>
    </row>
    <row r="18" spans="1:10" s="110" customFormat="1" ht="12" customHeight="1" x14ac:dyDescent="0.2">
      <c r="A18" s="120"/>
      <c r="B18" s="121" t="s">
        <v>111</v>
      </c>
      <c r="C18" s="113">
        <v>1.0921047800491999</v>
      </c>
      <c r="D18" s="115">
        <v>2677</v>
      </c>
      <c r="E18" s="114">
        <v>2698</v>
      </c>
      <c r="F18" s="114">
        <v>2650</v>
      </c>
      <c r="G18" s="114">
        <v>2506</v>
      </c>
      <c r="H18" s="140">
        <v>2348</v>
      </c>
      <c r="I18" s="115">
        <v>329</v>
      </c>
      <c r="J18" s="116">
        <v>14.011925042589437</v>
      </c>
    </row>
    <row r="19" spans="1:10" s="110" customFormat="1" ht="12" customHeight="1" x14ac:dyDescent="0.2">
      <c r="A19" s="120"/>
      <c r="B19" s="121" t="s">
        <v>112</v>
      </c>
      <c r="C19" s="113">
        <v>0.34268510094931931</v>
      </c>
      <c r="D19" s="115">
        <v>840</v>
      </c>
      <c r="E19" s="114">
        <v>849</v>
      </c>
      <c r="F19" s="114">
        <v>882</v>
      </c>
      <c r="G19" s="114">
        <v>768</v>
      </c>
      <c r="H19" s="140">
        <v>697</v>
      </c>
      <c r="I19" s="115">
        <v>143</v>
      </c>
      <c r="J19" s="116">
        <v>20.516499282639884</v>
      </c>
    </row>
    <row r="20" spans="1:10" s="110" customFormat="1" ht="12" customHeight="1" x14ac:dyDescent="0.2">
      <c r="A20" s="118" t="s">
        <v>113</v>
      </c>
      <c r="B20" s="119" t="s">
        <v>181</v>
      </c>
      <c r="C20" s="113">
        <v>68.678173814778702</v>
      </c>
      <c r="D20" s="115">
        <v>168346</v>
      </c>
      <c r="E20" s="114">
        <v>168388</v>
      </c>
      <c r="F20" s="114">
        <v>169599</v>
      </c>
      <c r="G20" s="114">
        <v>168236</v>
      </c>
      <c r="H20" s="140">
        <v>168423</v>
      </c>
      <c r="I20" s="115">
        <v>-77</v>
      </c>
      <c r="J20" s="116">
        <v>-4.5718221383065256E-2</v>
      </c>
    </row>
    <row r="21" spans="1:10" s="110" customFormat="1" ht="12" customHeight="1" x14ac:dyDescent="0.2">
      <c r="A21" s="118"/>
      <c r="B21" s="119" t="s">
        <v>182</v>
      </c>
      <c r="C21" s="113">
        <v>31.321826185221298</v>
      </c>
      <c r="D21" s="115">
        <v>76777</v>
      </c>
      <c r="E21" s="114">
        <v>75568</v>
      </c>
      <c r="F21" s="114">
        <v>75645</v>
      </c>
      <c r="G21" s="114">
        <v>74315</v>
      </c>
      <c r="H21" s="140">
        <v>73105</v>
      </c>
      <c r="I21" s="115">
        <v>3672</v>
      </c>
      <c r="J21" s="116">
        <v>5.0229122495041381</v>
      </c>
    </row>
    <row r="22" spans="1:10" s="110" customFormat="1" ht="12" customHeight="1" x14ac:dyDescent="0.2">
      <c r="A22" s="118" t="s">
        <v>113</v>
      </c>
      <c r="B22" s="119" t="s">
        <v>116</v>
      </c>
      <c r="C22" s="113">
        <v>90.536587753903149</v>
      </c>
      <c r="D22" s="115">
        <v>221926</v>
      </c>
      <c r="E22" s="114">
        <v>221262</v>
      </c>
      <c r="F22" s="114">
        <v>222490</v>
      </c>
      <c r="G22" s="114">
        <v>219651</v>
      </c>
      <c r="H22" s="140">
        <v>219167</v>
      </c>
      <c r="I22" s="115">
        <v>2759</v>
      </c>
      <c r="J22" s="116">
        <v>1.258857400977337</v>
      </c>
    </row>
    <row r="23" spans="1:10" s="110" customFormat="1" ht="12" customHeight="1" x14ac:dyDescent="0.2">
      <c r="A23" s="118"/>
      <c r="B23" s="119" t="s">
        <v>117</v>
      </c>
      <c r="C23" s="113">
        <v>9.4185368162106364</v>
      </c>
      <c r="D23" s="115">
        <v>23087</v>
      </c>
      <c r="E23" s="114">
        <v>22581</v>
      </c>
      <c r="F23" s="114">
        <v>22640</v>
      </c>
      <c r="G23" s="114">
        <v>22763</v>
      </c>
      <c r="H23" s="140">
        <v>22227</v>
      </c>
      <c r="I23" s="115">
        <v>860</v>
      </c>
      <c r="J23" s="116">
        <v>3.8691681288522966</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2414449</v>
      </c>
      <c r="E25" s="236">
        <v>2417263</v>
      </c>
      <c r="F25" s="236">
        <v>2416375</v>
      </c>
      <c r="G25" s="236">
        <v>2382076</v>
      </c>
      <c r="H25" s="241">
        <v>2365211</v>
      </c>
      <c r="I25" s="235">
        <v>49238</v>
      </c>
      <c r="J25" s="116">
        <v>2.0817593018128191</v>
      </c>
    </row>
    <row r="26" spans="1:10" s="110" customFormat="1" ht="12" customHeight="1" x14ac:dyDescent="0.2">
      <c r="A26" s="118" t="s">
        <v>105</v>
      </c>
      <c r="B26" s="119" t="s">
        <v>106</v>
      </c>
      <c r="C26" s="113">
        <v>51.005426082721151</v>
      </c>
      <c r="D26" s="115">
        <v>1231500</v>
      </c>
      <c r="E26" s="114">
        <v>1231973</v>
      </c>
      <c r="F26" s="114">
        <v>1235311</v>
      </c>
      <c r="G26" s="114">
        <v>1215246</v>
      </c>
      <c r="H26" s="140">
        <v>1202899</v>
      </c>
      <c r="I26" s="115">
        <v>28601</v>
      </c>
      <c r="J26" s="116">
        <v>2.3776726059295088</v>
      </c>
    </row>
    <row r="27" spans="1:10" s="110" customFormat="1" ht="12" customHeight="1" x14ac:dyDescent="0.2">
      <c r="A27" s="118"/>
      <c r="B27" s="119" t="s">
        <v>107</v>
      </c>
      <c r="C27" s="113">
        <v>48.994573917278849</v>
      </c>
      <c r="D27" s="115">
        <v>1182949</v>
      </c>
      <c r="E27" s="114">
        <v>1185290</v>
      </c>
      <c r="F27" s="114">
        <v>1181064</v>
      </c>
      <c r="G27" s="114">
        <v>1166830</v>
      </c>
      <c r="H27" s="140">
        <v>1162312</v>
      </c>
      <c r="I27" s="115">
        <v>20637</v>
      </c>
      <c r="J27" s="116">
        <v>1.7755129431684435</v>
      </c>
    </row>
    <row r="28" spans="1:10" s="110" customFormat="1" ht="12" customHeight="1" x14ac:dyDescent="0.2">
      <c r="A28" s="118" t="s">
        <v>105</v>
      </c>
      <c r="B28" s="121" t="s">
        <v>108</v>
      </c>
      <c r="C28" s="113">
        <v>7.9808270955402243</v>
      </c>
      <c r="D28" s="115">
        <v>192693</v>
      </c>
      <c r="E28" s="114">
        <v>198152</v>
      </c>
      <c r="F28" s="114">
        <v>197003</v>
      </c>
      <c r="G28" s="114">
        <v>182188</v>
      </c>
      <c r="H28" s="140">
        <v>184430</v>
      </c>
      <c r="I28" s="115">
        <v>8263</v>
      </c>
      <c r="J28" s="116">
        <v>4.4802906251694408</v>
      </c>
    </row>
    <row r="29" spans="1:10" s="110" customFormat="1" ht="12" customHeight="1" x14ac:dyDescent="0.2">
      <c r="A29" s="118"/>
      <c r="B29" s="121" t="s">
        <v>109</v>
      </c>
      <c r="C29" s="113">
        <v>70.518532385649891</v>
      </c>
      <c r="D29" s="115">
        <v>1702634</v>
      </c>
      <c r="E29" s="114">
        <v>1703679</v>
      </c>
      <c r="F29" s="114">
        <v>1708556</v>
      </c>
      <c r="G29" s="114">
        <v>1698755</v>
      </c>
      <c r="H29" s="140">
        <v>1689210</v>
      </c>
      <c r="I29" s="115">
        <v>13424</v>
      </c>
      <c r="J29" s="116">
        <v>0.79469100940676407</v>
      </c>
    </row>
    <row r="30" spans="1:10" s="110" customFormat="1" ht="12" customHeight="1" x14ac:dyDescent="0.2">
      <c r="A30" s="118"/>
      <c r="B30" s="121" t="s">
        <v>110</v>
      </c>
      <c r="C30" s="113">
        <v>20.313371705097104</v>
      </c>
      <c r="D30" s="115">
        <v>490456</v>
      </c>
      <c r="E30" s="114">
        <v>486727</v>
      </c>
      <c r="F30" s="114">
        <v>483027</v>
      </c>
      <c r="G30" s="114">
        <v>474761</v>
      </c>
      <c r="H30" s="140">
        <v>466188</v>
      </c>
      <c r="I30" s="115">
        <v>24268</v>
      </c>
      <c r="J30" s="116">
        <v>5.2056251984178061</v>
      </c>
    </row>
    <row r="31" spans="1:10" s="110" customFormat="1" ht="12" customHeight="1" x14ac:dyDescent="0.2">
      <c r="A31" s="120"/>
      <c r="B31" s="121" t="s">
        <v>111</v>
      </c>
      <c r="C31" s="113">
        <v>1.1872688137127767</v>
      </c>
      <c r="D31" s="115">
        <v>28666</v>
      </c>
      <c r="E31" s="114">
        <v>28704</v>
      </c>
      <c r="F31" s="114">
        <v>27788</v>
      </c>
      <c r="G31" s="114">
        <v>26369</v>
      </c>
      <c r="H31" s="140">
        <v>25381</v>
      </c>
      <c r="I31" s="115">
        <v>3285</v>
      </c>
      <c r="J31" s="116">
        <v>12.94275245262204</v>
      </c>
    </row>
    <row r="32" spans="1:10" s="110" customFormat="1" ht="12" customHeight="1" x14ac:dyDescent="0.2">
      <c r="A32" s="120"/>
      <c r="B32" s="121" t="s">
        <v>112</v>
      </c>
      <c r="C32" s="113">
        <v>0.35772136831219048</v>
      </c>
      <c r="D32" s="115">
        <v>8637</v>
      </c>
      <c r="E32" s="114">
        <v>8484</v>
      </c>
      <c r="F32" s="114">
        <v>8488</v>
      </c>
      <c r="G32" s="114">
        <v>7336</v>
      </c>
      <c r="H32" s="140">
        <v>6895</v>
      </c>
      <c r="I32" s="115">
        <v>1742</v>
      </c>
      <c r="J32" s="116">
        <v>25.264684554024655</v>
      </c>
    </row>
    <row r="33" spans="1:10" s="110" customFormat="1" ht="12" customHeight="1" x14ac:dyDescent="0.2">
      <c r="A33" s="118" t="s">
        <v>113</v>
      </c>
      <c r="B33" s="119" t="s">
        <v>181</v>
      </c>
      <c r="C33" s="113">
        <v>66.938543742278256</v>
      </c>
      <c r="D33" s="115">
        <v>1616197</v>
      </c>
      <c r="E33" s="114">
        <v>1617157</v>
      </c>
      <c r="F33" s="114">
        <v>1622399</v>
      </c>
      <c r="G33" s="114">
        <v>1601357</v>
      </c>
      <c r="H33" s="140">
        <v>1595712</v>
      </c>
      <c r="I33" s="115">
        <v>20485</v>
      </c>
      <c r="J33" s="116">
        <v>1.2837529579272451</v>
      </c>
    </row>
    <row r="34" spans="1:10" s="110" customFormat="1" ht="12" customHeight="1" x14ac:dyDescent="0.2">
      <c r="A34" s="118"/>
      <c r="B34" s="119" t="s">
        <v>182</v>
      </c>
      <c r="C34" s="113">
        <v>33.061456257721744</v>
      </c>
      <c r="D34" s="115">
        <v>798252</v>
      </c>
      <c r="E34" s="114">
        <v>800106</v>
      </c>
      <c r="F34" s="114">
        <v>793976</v>
      </c>
      <c r="G34" s="114">
        <v>780719</v>
      </c>
      <c r="H34" s="140">
        <v>769499</v>
      </c>
      <c r="I34" s="115">
        <v>28753</v>
      </c>
      <c r="J34" s="116">
        <v>3.7365870520949347</v>
      </c>
    </row>
    <row r="35" spans="1:10" s="110" customFormat="1" ht="12" customHeight="1" x14ac:dyDescent="0.2">
      <c r="A35" s="118" t="s">
        <v>113</v>
      </c>
      <c r="B35" s="119" t="s">
        <v>116</v>
      </c>
      <c r="C35" s="113">
        <v>87.164193569630172</v>
      </c>
      <c r="D35" s="115">
        <v>2104535</v>
      </c>
      <c r="E35" s="114">
        <v>2111047</v>
      </c>
      <c r="F35" s="114">
        <v>2115055</v>
      </c>
      <c r="G35" s="114">
        <v>2083765</v>
      </c>
      <c r="H35" s="140">
        <v>2076677</v>
      </c>
      <c r="I35" s="115">
        <v>27858</v>
      </c>
      <c r="J35" s="116">
        <v>1.3414700504700539</v>
      </c>
    </row>
    <row r="36" spans="1:10" s="110" customFormat="1" ht="12" customHeight="1" x14ac:dyDescent="0.2">
      <c r="A36" s="118"/>
      <c r="B36" s="119" t="s">
        <v>117</v>
      </c>
      <c r="C36" s="113">
        <v>12.680864246873718</v>
      </c>
      <c r="D36" s="115">
        <v>306173</v>
      </c>
      <c r="E36" s="114">
        <v>302573</v>
      </c>
      <c r="F36" s="114">
        <v>297769</v>
      </c>
      <c r="G36" s="114">
        <v>294643</v>
      </c>
      <c r="H36" s="140">
        <v>284982</v>
      </c>
      <c r="I36" s="115">
        <v>21191</v>
      </c>
      <c r="J36" s="116">
        <v>7.435908232800668</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6205288</v>
      </c>
      <c r="E38" s="236">
        <v>6228885</v>
      </c>
      <c r="F38" s="236">
        <v>6266099</v>
      </c>
      <c r="G38" s="236">
        <v>6182255</v>
      </c>
      <c r="H38" s="241">
        <v>6146594</v>
      </c>
      <c r="I38" s="235">
        <v>58694</v>
      </c>
      <c r="J38" s="116">
        <v>0.95490282911153723</v>
      </c>
    </row>
    <row r="39" spans="1:10" s="110" customFormat="1" ht="12" customHeight="1" x14ac:dyDescent="0.2">
      <c r="A39" s="118" t="s">
        <v>105</v>
      </c>
      <c r="B39" s="119" t="s">
        <v>106</v>
      </c>
      <c r="C39" s="113">
        <v>51.086750526325289</v>
      </c>
      <c r="D39" s="115">
        <v>3170080</v>
      </c>
      <c r="E39" s="114">
        <v>3179150</v>
      </c>
      <c r="F39" s="114">
        <v>3209502</v>
      </c>
      <c r="G39" s="114">
        <v>3160989</v>
      </c>
      <c r="H39" s="140">
        <v>3133242</v>
      </c>
      <c r="I39" s="115">
        <v>36838</v>
      </c>
      <c r="J39" s="116">
        <v>1.1757151219088726</v>
      </c>
    </row>
    <row r="40" spans="1:10" s="110" customFormat="1" ht="12" customHeight="1" x14ac:dyDescent="0.2">
      <c r="A40" s="118"/>
      <c r="B40" s="119" t="s">
        <v>107</v>
      </c>
      <c r="C40" s="113">
        <v>48.913249473674711</v>
      </c>
      <c r="D40" s="115">
        <v>3035208</v>
      </c>
      <c r="E40" s="114">
        <v>3049735</v>
      </c>
      <c r="F40" s="114">
        <v>3056597</v>
      </c>
      <c r="G40" s="114">
        <v>3021266</v>
      </c>
      <c r="H40" s="140">
        <v>3013352</v>
      </c>
      <c r="I40" s="115">
        <v>21856</v>
      </c>
      <c r="J40" s="116">
        <v>0.72530524147195552</v>
      </c>
    </row>
    <row r="41" spans="1:10" s="110" customFormat="1" ht="12" customHeight="1" x14ac:dyDescent="0.2">
      <c r="A41" s="118" t="s">
        <v>105</v>
      </c>
      <c r="B41" s="121" t="s">
        <v>108</v>
      </c>
      <c r="C41" s="113">
        <v>8.1121134103687051</v>
      </c>
      <c r="D41" s="115">
        <v>503380</v>
      </c>
      <c r="E41" s="114">
        <v>517562</v>
      </c>
      <c r="F41" s="114">
        <v>523920</v>
      </c>
      <c r="G41" s="114">
        <v>471499</v>
      </c>
      <c r="H41" s="140">
        <v>478492</v>
      </c>
      <c r="I41" s="115">
        <v>24888</v>
      </c>
      <c r="J41" s="116">
        <v>5.2013408792623492</v>
      </c>
    </row>
    <row r="42" spans="1:10" s="110" customFormat="1" ht="12" customHeight="1" x14ac:dyDescent="0.2">
      <c r="A42" s="118"/>
      <c r="B42" s="121" t="s">
        <v>109</v>
      </c>
      <c r="C42" s="113">
        <v>68.592078240365311</v>
      </c>
      <c r="D42" s="115">
        <v>4256336</v>
      </c>
      <c r="E42" s="114">
        <v>4269069</v>
      </c>
      <c r="F42" s="114">
        <v>4304095</v>
      </c>
      <c r="G42" s="114">
        <v>4293945</v>
      </c>
      <c r="H42" s="140">
        <v>4278085</v>
      </c>
      <c r="I42" s="115">
        <v>-21749</v>
      </c>
      <c r="J42" s="116">
        <v>-0.50838167077091734</v>
      </c>
    </row>
    <row r="43" spans="1:10" s="110" customFormat="1" ht="12" customHeight="1" x14ac:dyDescent="0.2">
      <c r="A43" s="118"/>
      <c r="B43" s="121" t="s">
        <v>110</v>
      </c>
      <c r="C43" s="113">
        <v>22.258273910896641</v>
      </c>
      <c r="D43" s="115">
        <v>1381190</v>
      </c>
      <c r="E43" s="114">
        <v>1376950</v>
      </c>
      <c r="F43" s="114">
        <v>1374667</v>
      </c>
      <c r="G43" s="114">
        <v>1356158</v>
      </c>
      <c r="H43" s="140">
        <v>1332189</v>
      </c>
      <c r="I43" s="115">
        <v>49001</v>
      </c>
      <c r="J43" s="116">
        <v>3.6782318424788074</v>
      </c>
    </row>
    <row r="44" spans="1:10" s="110" customFormat="1" ht="12" customHeight="1" x14ac:dyDescent="0.2">
      <c r="A44" s="120"/>
      <c r="B44" s="121" t="s">
        <v>111</v>
      </c>
      <c r="C44" s="113">
        <v>1.0375344383693392</v>
      </c>
      <c r="D44" s="115">
        <v>64382</v>
      </c>
      <c r="E44" s="114">
        <v>65303</v>
      </c>
      <c r="F44" s="114">
        <v>63416</v>
      </c>
      <c r="G44" s="114">
        <v>60650</v>
      </c>
      <c r="H44" s="140">
        <v>57826</v>
      </c>
      <c r="I44" s="115">
        <v>6556</v>
      </c>
      <c r="J44" s="116">
        <v>11.337460657835576</v>
      </c>
    </row>
    <row r="45" spans="1:10" s="110" customFormat="1" ht="12" customHeight="1" x14ac:dyDescent="0.2">
      <c r="A45" s="120"/>
      <c r="B45" s="121" t="s">
        <v>112</v>
      </c>
      <c r="C45" s="113">
        <v>0.31611747915648719</v>
      </c>
      <c r="D45" s="115">
        <v>19616</v>
      </c>
      <c r="E45" s="114">
        <v>19529</v>
      </c>
      <c r="F45" s="114">
        <v>19574</v>
      </c>
      <c r="G45" s="114">
        <v>17018</v>
      </c>
      <c r="H45" s="140">
        <v>16038</v>
      </c>
      <c r="I45" s="115">
        <v>3578</v>
      </c>
      <c r="J45" s="116">
        <v>22.309514902107495</v>
      </c>
    </row>
    <row r="46" spans="1:10" s="110" customFormat="1" ht="12" customHeight="1" x14ac:dyDescent="0.2">
      <c r="A46" s="118" t="s">
        <v>113</v>
      </c>
      <c r="B46" s="119" t="s">
        <v>181</v>
      </c>
      <c r="C46" s="113">
        <v>68.504749497525339</v>
      </c>
      <c r="D46" s="115">
        <v>4250917</v>
      </c>
      <c r="E46" s="114">
        <v>4270897</v>
      </c>
      <c r="F46" s="114">
        <v>4313879</v>
      </c>
      <c r="G46" s="114">
        <v>4260713</v>
      </c>
      <c r="H46" s="140">
        <v>4251738</v>
      </c>
      <c r="I46" s="115">
        <v>-821</v>
      </c>
      <c r="J46" s="116">
        <v>-1.930975050673395E-2</v>
      </c>
    </row>
    <row r="47" spans="1:10" s="110" customFormat="1" ht="12" customHeight="1" x14ac:dyDescent="0.2">
      <c r="A47" s="118"/>
      <c r="B47" s="119" t="s">
        <v>182</v>
      </c>
      <c r="C47" s="113">
        <v>31.495250502474665</v>
      </c>
      <c r="D47" s="115">
        <v>1954371</v>
      </c>
      <c r="E47" s="114">
        <v>1957988</v>
      </c>
      <c r="F47" s="114">
        <v>1952220</v>
      </c>
      <c r="G47" s="114">
        <v>1921542</v>
      </c>
      <c r="H47" s="140">
        <v>1894856</v>
      </c>
      <c r="I47" s="115">
        <v>59515</v>
      </c>
      <c r="J47" s="116">
        <v>3.1408719184993479</v>
      </c>
    </row>
    <row r="48" spans="1:10" s="110" customFormat="1" ht="12" customHeight="1" x14ac:dyDescent="0.2">
      <c r="A48" s="118" t="s">
        <v>113</v>
      </c>
      <c r="B48" s="119" t="s">
        <v>116</v>
      </c>
      <c r="C48" s="113">
        <v>91.824489048695241</v>
      </c>
      <c r="D48" s="115">
        <v>5697974</v>
      </c>
      <c r="E48" s="114">
        <v>5728083</v>
      </c>
      <c r="F48" s="114">
        <v>5767106</v>
      </c>
      <c r="G48" s="114">
        <v>5694299</v>
      </c>
      <c r="H48" s="140">
        <v>5677585</v>
      </c>
      <c r="I48" s="115">
        <v>20389</v>
      </c>
      <c r="J48" s="116">
        <v>0.3591139542604822</v>
      </c>
    </row>
    <row r="49" spans="1:10" s="110" customFormat="1" ht="12" customHeight="1" x14ac:dyDescent="0.2">
      <c r="A49" s="118"/>
      <c r="B49" s="119" t="s">
        <v>117</v>
      </c>
      <c r="C49" s="113">
        <v>8.1035239621432567</v>
      </c>
      <c r="D49" s="115">
        <v>502847</v>
      </c>
      <c r="E49" s="114">
        <v>496442</v>
      </c>
      <c r="F49" s="114">
        <v>494714</v>
      </c>
      <c r="G49" s="114">
        <v>483539</v>
      </c>
      <c r="H49" s="140">
        <v>464720</v>
      </c>
      <c r="I49" s="115">
        <v>38127</v>
      </c>
      <c r="J49" s="116">
        <v>8.204295059390601</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260421</v>
      </c>
      <c r="E64" s="236">
        <v>261058</v>
      </c>
      <c r="F64" s="236">
        <v>261764</v>
      </c>
      <c r="G64" s="236">
        <v>258138</v>
      </c>
      <c r="H64" s="140">
        <v>256945</v>
      </c>
      <c r="I64" s="115">
        <v>3476</v>
      </c>
      <c r="J64" s="116">
        <v>1.3528186966082236</v>
      </c>
    </row>
    <row r="65" spans="1:12" s="110" customFormat="1" ht="12" customHeight="1" x14ac:dyDescent="0.2">
      <c r="A65" s="118" t="s">
        <v>105</v>
      </c>
      <c r="B65" s="119" t="s">
        <v>106</v>
      </c>
      <c r="C65" s="113">
        <v>50.714804105659681</v>
      </c>
      <c r="D65" s="235">
        <v>132072</v>
      </c>
      <c r="E65" s="236">
        <v>132335</v>
      </c>
      <c r="F65" s="236">
        <v>132987</v>
      </c>
      <c r="G65" s="236">
        <v>131006</v>
      </c>
      <c r="H65" s="140">
        <v>130219</v>
      </c>
      <c r="I65" s="115">
        <v>1853</v>
      </c>
      <c r="J65" s="116">
        <v>1.422987428869827</v>
      </c>
    </row>
    <row r="66" spans="1:12" s="110" customFormat="1" ht="12" customHeight="1" x14ac:dyDescent="0.2">
      <c r="A66" s="118"/>
      <c r="B66" s="119" t="s">
        <v>107</v>
      </c>
      <c r="C66" s="113">
        <v>49.285195894340319</v>
      </c>
      <c r="D66" s="235">
        <v>128349</v>
      </c>
      <c r="E66" s="236">
        <v>128723</v>
      </c>
      <c r="F66" s="236">
        <v>128777</v>
      </c>
      <c r="G66" s="236">
        <v>127132</v>
      </c>
      <c r="H66" s="140">
        <v>126726</v>
      </c>
      <c r="I66" s="115">
        <v>1623</v>
      </c>
      <c r="J66" s="116">
        <v>1.2807158751953032</v>
      </c>
    </row>
    <row r="67" spans="1:12" s="110" customFormat="1" ht="12" customHeight="1" x14ac:dyDescent="0.2">
      <c r="A67" s="118" t="s">
        <v>105</v>
      </c>
      <c r="B67" s="121" t="s">
        <v>108</v>
      </c>
      <c r="C67" s="113">
        <v>7.4571559129256091</v>
      </c>
      <c r="D67" s="235">
        <v>19420</v>
      </c>
      <c r="E67" s="236">
        <v>19951</v>
      </c>
      <c r="F67" s="236">
        <v>19872</v>
      </c>
      <c r="G67" s="236">
        <v>17934</v>
      </c>
      <c r="H67" s="140">
        <v>18246</v>
      </c>
      <c r="I67" s="115">
        <v>1174</v>
      </c>
      <c r="J67" s="116">
        <v>6.4342869670064671</v>
      </c>
    </row>
    <row r="68" spans="1:12" s="110" customFormat="1" ht="12" customHeight="1" x14ac:dyDescent="0.2">
      <c r="A68" s="118"/>
      <c r="B68" s="121" t="s">
        <v>109</v>
      </c>
      <c r="C68" s="113">
        <v>68.65920951075374</v>
      </c>
      <c r="D68" s="235">
        <v>178803</v>
      </c>
      <c r="E68" s="236">
        <v>179338</v>
      </c>
      <c r="F68" s="236">
        <v>180364</v>
      </c>
      <c r="G68" s="236">
        <v>179705</v>
      </c>
      <c r="H68" s="140">
        <v>179254</v>
      </c>
      <c r="I68" s="115">
        <v>-451</v>
      </c>
      <c r="J68" s="116">
        <v>-0.25159829069365258</v>
      </c>
    </row>
    <row r="69" spans="1:12" s="110" customFormat="1" ht="12" customHeight="1" x14ac:dyDescent="0.2">
      <c r="A69" s="118"/>
      <c r="B69" s="121" t="s">
        <v>110</v>
      </c>
      <c r="C69" s="113">
        <v>22.798084639871593</v>
      </c>
      <c r="D69" s="235">
        <v>59371</v>
      </c>
      <c r="E69" s="236">
        <v>58947</v>
      </c>
      <c r="F69" s="236">
        <v>58717</v>
      </c>
      <c r="G69" s="236">
        <v>57870</v>
      </c>
      <c r="H69" s="140">
        <v>56944</v>
      </c>
      <c r="I69" s="115">
        <v>2427</v>
      </c>
      <c r="J69" s="116">
        <v>4.2620820455184036</v>
      </c>
    </row>
    <row r="70" spans="1:12" s="110" customFormat="1" ht="12" customHeight="1" x14ac:dyDescent="0.2">
      <c r="A70" s="120"/>
      <c r="B70" s="121" t="s">
        <v>111</v>
      </c>
      <c r="C70" s="113">
        <v>1.0855499364490575</v>
      </c>
      <c r="D70" s="235">
        <v>2827</v>
      </c>
      <c r="E70" s="236">
        <v>2822</v>
      </c>
      <c r="F70" s="236">
        <v>2811</v>
      </c>
      <c r="G70" s="236">
        <v>2629</v>
      </c>
      <c r="H70" s="140">
        <v>2501</v>
      </c>
      <c r="I70" s="115">
        <v>326</v>
      </c>
      <c r="J70" s="116">
        <v>13.034786085565774</v>
      </c>
    </row>
    <row r="71" spans="1:12" s="110" customFormat="1" ht="12" customHeight="1" x14ac:dyDescent="0.2">
      <c r="A71" s="120"/>
      <c r="B71" s="121" t="s">
        <v>112</v>
      </c>
      <c r="C71" s="113">
        <v>0.32985051128749215</v>
      </c>
      <c r="D71" s="235">
        <v>859</v>
      </c>
      <c r="E71" s="236">
        <v>863</v>
      </c>
      <c r="F71" s="236">
        <v>934</v>
      </c>
      <c r="G71" s="236">
        <v>799</v>
      </c>
      <c r="H71" s="140">
        <v>737</v>
      </c>
      <c r="I71" s="115">
        <v>122</v>
      </c>
      <c r="J71" s="116">
        <v>16.55359565807327</v>
      </c>
    </row>
    <row r="72" spans="1:12" s="110" customFormat="1" ht="12" customHeight="1" x14ac:dyDescent="0.2">
      <c r="A72" s="118" t="s">
        <v>113</v>
      </c>
      <c r="B72" s="119" t="s">
        <v>181</v>
      </c>
      <c r="C72" s="113">
        <v>69.825398105375527</v>
      </c>
      <c r="D72" s="235">
        <v>181840</v>
      </c>
      <c r="E72" s="236">
        <v>182515</v>
      </c>
      <c r="F72" s="236">
        <v>183463</v>
      </c>
      <c r="G72" s="236">
        <v>181487</v>
      </c>
      <c r="H72" s="140">
        <v>181218</v>
      </c>
      <c r="I72" s="115">
        <v>622</v>
      </c>
      <c r="J72" s="116">
        <v>0.34323301217318369</v>
      </c>
    </row>
    <row r="73" spans="1:12" s="110" customFormat="1" ht="12" customHeight="1" x14ac:dyDescent="0.2">
      <c r="A73" s="118"/>
      <c r="B73" s="119" t="s">
        <v>182</v>
      </c>
      <c r="C73" s="113">
        <v>30.174601894624473</v>
      </c>
      <c r="D73" s="115">
        <v>78581</v>
      </c>
      <c r="E73" s="114">
        <v>78543</v>
      </c>
      <c r="F73" s="114">
        <v>78301</v>
      </c>
      <c r="G73" s="114">
        <v>76651</v>
      </c>
      <c r="H73" s="140">
        <v>75727</v>
      </c>
      <c r="I73" s="115">
        <v>2854</v>
      </c>
      <c r="J73" s="116">
        <v>3.7688010881191647</v>
      </c>
    </row>
    <row r="74" spans="1:12" s="110" customFormat="1" ht="12" customHeight="1" x14ac:dyDescent="0.2">
      <c r="A74" s="118" t="s">
        <v>113</v>
      </c>
      <c r="B74" s="119" t="s">
        <v>116</v>
      </c>
      <c r="C74" s="113">
        <v>94.447452394392158</v>
      </c>
      <c r="D74" s="115">
        <v>245961</v>
      </c>
      <c r="E74" s="114">
        <v>247026</v>
      </c>
      <c r="F74" s="114">
        <v>248040</v>
      </c>
      <c r="G74" s="114">
        <v>244493</v>
      </c>
      <c r="H74" s="140">
        <v>243778</v>
      </c>
      <c r="I74" s="115">
        <v>2183</v>
      </c>
      <c r="J74" s="116">
        <v>0.895486877404852</v>
      </c>
    </row>
    <row r="75" spans="1:12" s="110" customFormat="1" ht="12" customHeight="1" x14ac:dyDescent="0.2">
      <c r="A75" s="142"/>
      <c r="B75" s="124" t="s">
        <v>117</v>
      </c>
      <c r="C75" s="125">
        <v>5.5118442829111327</v>
      </c>
      <c r="D75" s="143">
        <v>14354</v>
      </c>
      <c r="E75" s="144">
        <v>13923</v>
      </c>
      <c r="F75" s="144">
        <v>13611</v>
      </c>
      <c r="G75" s="144">
        <v>13503</v>
      </c>
      <c r="H75" s="145">
        <v>13037</v>
      </c>
      <c r="I75" s="143">
        <v>1317</v>
      </c>
      <c r="J75" s="146">
        <v>10.102017335276521</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245123</v>
      </c>
      <c r="G11" s="114">
        <v>243956</v>
      </c>
      <c r="H11" s="114">
        <v>245244</v>
      </c>
      <c r="I11" s="114">
        <v>242551</v>
      </c>
      <c r="J11" s="140">
        <v>241528</v>
      </c>
      <c r="K11" s="114">
        <v>3595</v>
      </c>
      <c r="L11" s="116">
        <v>1.4884402636547316</v>
      </c>
    </row>
    <row r="12" spans="1:17" s="110" customFormat="1" ht="24.95" customHeight="1" x14ac:dyDescent="0.2">
      <c r="A12" s="604" t="s">
        <v>185</v>
      </c>
      <c r="B12" s="605"/>
      <c r="C12" s="605"/>
      <c r="D12" s="606"/>
      <c r="E12" s="113">
        <v>51.589202155652465</v>
      </c>
      <c r="F12" s="115">
        <v>126457</v>
      </c>
      <c r="G12" s="114">
        <v>126052</v>
      </c>
      <c r="H12" s="114">
        <v>127200</v>
      </c>
      <c r="I12" s="114">
        <v>125915</v>
      </c>
      <c r="J12" s="140">
        <v>125340</v>
      </c>
      <c r="K12" s="114">
        <v>1117</v>
      </c>
      <c r="L12" s="116">
        <v>0.89117600127652785</v>
      </c>
    </row>
    <row r="13" spans="1:17" s="110" customFormat="1" ht="15" customHeight="1" x14ac:dyDescent="0.2">
      <c r="A13" s="120"/>
      <c r="B13" s="612" t="s">
        <v>107</v>
      </c>
      <c r="C13" s="612"/>
      <c r="E13" s="113">
        <v>48.410797844347535</v>
      </c>
      <c r="F13" s="115">
        <v>118666</v>
      </c>
      <c r="G13" s="114">
        <v>117904</v>
      </c>
      <c r="H13" s="114">
        <v>118044</v>
      </c>
      <c r="I13" s="114">
        <v>116636</v>
      </c>
      <c r="J13" s="140">
        <v>116188</v>
      </c>
      <c r="K13" s="114">
        <v>2478</v>
      </c>
      <c r="L13" s="116">
        <v>2.1327503700898545</v>
      </c>
    </row>
    <row r="14" spans="1:17" s="110" customFormat="1" ht="24.95" customHeight="1" x14ac:dyDescent="0.2">
      <c r="A14" s="604" t="s">
        <v>186</v>
      </c>
      <c r="B14" s="605"/>
      <c r="C14" s="605"/>
      <c r="D14" s="606"/>
      <c r="E14" s="113">
        <v>8.1342836045577123</v>
      </c>
      <c r="F14" s="115">
        <v>19939</v>
      </c>
      <c r="G14" s="114">
        <v>20368</v>
      </c>
      <c r="H14" s="114">
        <v>20403</v>
      </c>
      <c r="I14" s="114">
        <v>18706</v>
      </c>
      <c r="J14" s="140">
        <v>18965</v>
      </c>
      <c r="K14" s="114">
        <v>974</v>
      </c>
      <c r="L14" s="116">
        <v>5.1357764302662803</v>
      </c>
    </row>
    <row r="15" spans="1:17" s="110" customFormat="1" ht="15" customHeight="1" x14ac:dyDescent="0.2">
      <c r="A15" s="120"/>
      <c r="B15" s="119"/>
      <c r="C15" s="258" t="s">
        <v>106</v>
      </c>
      <c r="E15" s="113">
        <v>56.888509955363858</v>
      </c>
      <c r="F15" s="115">
        <v>11343</v>
      </c>
      <c r="G15" s="114">
        <v>11649</v>
      </c>
      <c r="H15" s="114">
        <v>11872</v>
      </c>
      <c r="I15" s="114">
        <v>10813</v>
      </c>
      <c r="J15" s="140">
        <v>11024</v>
      </c>
      <c r="K15" s="114">
        <v>319</v>
      </c>
      <c r="L15" s="116">
        <v>2.8936865021770681</v>
      </c>
    </row>
    <row r="16" spans="1:17" s="110" customFormat="1" ht="15" customHeight="1" x14ac:dyDescent="0.2">
      <c r="A16" s="120"/>
      <c r="B16" s="119"/>
      <c r="C16" s="258" t="s">
        <v>107</v>
      </c>
      <c r="E16" s="113">
        <v>43.111490044636142</v>
      </c>
      <c r="F16" s="115">
        <v>8596</v>
      </c>
      <c r="G16" s="114">
        <v>8719</v>
      </c>
      <c r="H16" s="114">
        <v>8531</v>
      </c>
      <c r="I16" s="114">
        <v>7893</v>
      </c>
      <c r="J16" s="140">
        <v>7941</v>
      </c>
      <c r="K16" s="114">
        <v>655</v>
      </c>
      <c r="L16" s="116">
        <v>8.2483314444024689</v>
      </c>
    </row>
    <row r="17" spans="1:12" s="110" customFormat="1" ht="15" customHeight="1" x14ac:dyDescent="0.2">
      <c r="A17" s="120"/>
      <c r="B17" s="121" t="s">
        <v>109</v>
      </c>
      <c r="C17" s="258"/>
      <c r="E17" s="113">
        <v>68.691636443744571</v>
      </c>
      <c r="F17" s="115">
        <v>168379</v>
      </c>
      <c r="G17" s="114">
        <v>167596</v>
      </c>
      <c r="H17" s="114">
        <v>168874</v>
      </c>
      <c r="I17" s="114">
        <v>168708</v>
      </c>
      <c r="J17" s="140">
        <v>168281</v>
      </c>
      <c r="K17" s="114">
        <v>98</v>
      </c>
      <c r="L17" s="116">
        <v>5.8235926812890346E-2</v>
      </c>
    </row>
    <row r="18" spans="1:12" s="110" customFormat="1" ht="15" customHeight="1" x14ac:dyDescent="0.2">
      <c r="A18" s="120"/>
      <c r="B18" s="119"/>
      <c r="C18" s="258" t="s">
        <v>106</v>
      </c>
      <c r="E18" s="113">
        <v>51.501671823683473</v>
      </c>
      <c r="F18" s="115">
        <v>86718</v>
      </c>
      <c r="G18" s="114">
        <v>86271</v>
      </c>
      <c r="H18" s="114">
        <v>87175</v>
      </c>
      <c r="I18" s="114">
        <v>87411</v>
      </c>
      <c r="J18" s="140">
        <v>87014</v>
      </c>
      <c r="K18" s="114">
        <v>-296</v>
      </c>
      <c r="L18" s="116">
        <v>-0.34017514422966422</v>
      </c>
    </row>
    <row r="19" spans="1:12" s="110" customFormat="1" ht="15" customHeight="1" x14ac:dyDescent="0.2">
      <c r="A19" s="120"/>
      <c r="B19" s="119"/>
      <c r="C19" s="258" t="s">
        <v>107</v>
      </c>
      <c r="E19" s="113">
        <v>48.498328176316527</v>
      </c>
      <c r="F19" s="115">
        <v>81661</v>
      </c>
      <c r="G19" s="114">
        <v>81325</v>
      </c>
      <c r="H19" s="114">
        <v>81699</v>
      </c>
      <c r="I19" s="114">
        <v>81297</v>
      </c>
      <c r="J19" s="140">
        <v>81267</v>
      </c>
      <c r="K19" s="114">
        <v>394</v>
      </c>
      <c r="L19" s="116">
        <v>0.48482163731896094</v>
      </c>
    </row>
    <row r="20" spans="1:12" s="110" customFormat="1" ht="15" customHeight="1" x14ac:dyDescent="0.2">
      <c r="A20" s="120"/>
      <c r="B20" s="121" t="s">
        <v>110</v>
      </c>
      <c r="C20" s="258"/>
      <c r="E20" s="113">
        <v>22.081975171648519</v>
      </c>
      <c r="F20" s="115">
        <v>54128</v>
      </c>
      <c r="G20" s="114">
        <v>53294</v>
      </c>
      <c r="H20" s="114">
        <v>53317</v>
      </c>
      <c r="I20" s="114">
        <v>52631</v>
      </c>
      <c r="J20" s="140">
        <v>51934</v>
      </c>
      <c r="K20" s="114">
        <v>2194</v>
      </c>
      <c r="L20" s="116">
        <v>4.2245927523395075</v>
      </c>
    </row>
    <row r="21" spans="1:12" s="110" customFormat="1" ht="15" customHeight="1" x14ac:dyDescent="0.2">
      <c r="A21" s="120"/>
      <c r="B21" s="119"/>
      <c r="C21" s="258" t="s">
        <v>106</v>
      </c>
      <c r="E21" s="113">
        <v>49.338604788649128</v>
      </c>
      <c r="F21" s="115">
        <v>26706</v>
      </c>
      <c r="G21" s="114">
        <v>26410</v>
      </c>
      <c r="H21" s="114">
        <v>26480</v>
      </c>
      <c r="I21" s="114">
        <v>26087</v>
      </c>
      <c r="J21" s="140">
        <v>25791</v>
      </c>
      <c r="K21" s="114">
        <v>915</v>
      </c>
      <c r="L21" s="116">
        <v>3.547749214842387</v>
      </c>
    </row>
    <row r="22" spans="1:12" s="110" customFormat="1" ht="15" customHeight="1" x14ac:dyDescent="0.2">
      <c r="A22" s="120"/>
      <c r="B22" s="119"/>
      <c r="C22" s="258" t="s">
        <v>107</v>
      </c>
      <c r="E22" s="113">
        <v>50.661395211350872</v>
      </c>
      <c r="F22" s="115">
        <v>27422</v>
      </c>
      <c r="G22" s="114">
        <v>26884</v>
      </c>
      <c r="H22" s="114">
        <v>26837</v>
      </c>
      <c r="I22" s="114">
        <v>26544</v>
      </c>
      <c r="J22" s="140">
        <v>26143</v>
      </c>
      <c r="K22" s="114">
        <v>1279</v>
      </c>
      <c r="L22" s="116">
        <v>4.8923229927705316</v>
      </c>
    </row>
    <row r="23" spans="1:12" s="110" customFormat="1" ht="15" customHeight="1" x14ac:dyDescent="0.2">
      <c r="A23" s="120"/>
      <c r="B23" s="121" t="s">
        <v>111</v>
      </c>
      <c r="C23" s="258"/>
      <c r="E23" s="113">
        <v>1.0921047800491999</v>
      </c>
      <c r="F23" s="115">
        <v>2677</v>
      </c>
      <c r="G23" s="114">
        <v>2698</v>
      </c>
      <c r="H23" s="114">
        <v>2650</v>
      </c>
      <c r="I23" s="114">
        <v>2506</v>
      </c>
      <c r="J23" s="140">
        <v>2348</v>
      </c>
      <c r="K23" s="114">
        <v>329</v>
      </c>
      <c r="L23" s="116">
        <v>14.011925042589437</v>
      </c>
    </row>
    <row r="24" spans="1:12" s="110" customFormat="1" ht="15" customHeight="1" x14ac:dyDescent="0.2">
      <c r="A24" s="120"/>
      <c r="B24" s="119"/>
      <c r="C24" s="258" t="s">
        <v>106</v>
      </c>
      <c r="E24" s="113">
        <v>63.130369816959281</v>
      </c>
      <c r="F24" s="115">
        <v>1690</v>
      </c>
      <c r="G24" s="114">
        <v>1722</v>
      </c>
      <c r="H24" s="114">
        <v>1673</v>
      </c>
      <c r="I24" s="114">
        <v>1604</v>
      </c>
      <c r="J24" s="140">
        <v>1511</v>
      </c>
      <c r="K24" s="114">
        <v>179</v>
      </c>
      <c r="L24" s="116">
        <v>11.846459298477829</v>
      </c>
    </row>
    <row r="25" spans="1:12" s="110" customFormat="1" ht="15" customHeight="1" x14ac:dyDescent="0.2">
      <c r="A25" s="120"/>
      <c r="B25" s="119"/>
      <c r="C25" s="258" t="s">
        <v>107</v>
      </c>
      <c r="E25" s="113">
        <v>36.869630183040719</v>
      </c>
      <c r="F25" s="115">
        <v>987</v>
      </c>
      <c r="G25" s="114">
        <v>976</v>
      </c>
      <c r="H25" s="114">
        <v>977</v>
      </c>
      <c r="I25" s="114">
        <v>902</v>
      </c>
      <c r="J25" s="140">
        <v>837</v>
      </c>
      <c r="K25" s="114">
        <v>150</v>
      </c>
      <c r="L25" s="116">
        <v>17.921146953405017</v>
      </c>
    </row>
    <row r="26" spans="1:12" s="110" customFormat="1" ht="15" customHeight="1" x14ac:dyDescent="0.2">
      <c r="A26" s="120"/>
      <c r="C26" s="121" t="s">
        <v>187</v>
      </c>
      <c r="D26" s="110" t="s">
        <v>188</v>
      </c>
      <c r="E26" s="113">
        <v>0.34268510094931931</v>
      </c>
      <c r="F26" s="115">
        <v>840</v>
      </c>
      <c r="G26" s="114">
        <v>849</v>
      </c>
      <c r="H26" s="114">
        <v>882</v>
      </c>
      <c r="I26" s="114">
        <v>768</v>
      </c>
      <c r="J26" s="140">
        <v>697</v>
      </c>
      <c r="K26" s="114">
        <v>143</v>
      </c>
      <c r="L26" s="116">
        <v>20.516499282639884</v>
      </c>
    </row>
    <row r="27" spans="1:12" s="110" customFormat="1" ht="15" customHeight="1" x14ac:dyDescent="0.2">
      <c r="A27" s="120"/>
      <c r="B27" s="119"/>
      <c r="D27" s="259" t="s">
        <v>106</v>
      </c>
      <c r="E27" s="113">
        <v>55</v>
      </c>
      <c r="F27" s="115">
        <v>462</v>
      </c>
      <c r="G27" s="114">
        <v>487</v>
      </c>
      <c r="H27" s="114">
        <v>477</v>
      </c>
      <c r="I27" s="114">
        <v>434</v>
      </c>
      <c r="J27" s="140">
        <v>399</v>
      </c>
      <c r="K27" s="114">
        <v>63</v>
      </c>
      <c r="L27" s="116">
        <v>15.789473684210526</v>
      </c>
    </row>
    <row r="28" spans="1:12" s="110" customFormat="1" ht="15" customHeight="1" x14ac:dyDescent="0.2">
      <c r="A28" s="120"/>
      <c r="B28" s="119"/>
      <c r="D28" s="259" t="s">
        <v>107</v>
      </c>
      <c r="E28" s="113">
        <v>45</v>
      </c>
      <c r="F28" s="115">
        <v>378</v>
      </c>
      <c r="G28" s="114">
        <v>362</v>
      </c>
      <c r="H28" s="114">
        <v>405</v>
      </c>
      <c r="I28" s="114">
        <v>334</v>
      </c>
      <c r="J28" s="140">
        <v>298</v>
      </c>
      <c r="K28" s="114">
        <v>80</v>
      </c>
      <c r="L28" s="116">
        <v>26.845637583892618</v>
      </c>
    </row>
    <row r="29" spans="1:12" s="110" customFormat="1" ht="24.95" customHeight="1" x14ac:dyDescent="0.2">
      <c r="A29" s="604" t="s">
        <v>189</v>
      </c>
      <c r="B29" s="605"/>
      <c r="C29" s="605"/>
      <c r="D29" s="606"/>
      <c r="E29" s="113">
        <v>90.536587753903149</v>
      </c>
      <c r="F29" s="115">
        <v>221926</v>
      </c>
      <c r="G29" s="114">
        <v>221262</v>
      </c>
      <c r="H29" s="114">
        <v>222490</v>
      </c>
      <c r="I29" s="114">
        <v>219651</v>
      </c>
      <c r="J29" s="140">
        <v>219167</v>
      </c>
      <c r="K29" s="114">
        <v>2759</v>
      </c>
      <c r="L29" s="116">
        <v>1.258857400977337</v>
      </c>
    </row>
    <row r="30" spans="1:12" s="110" customFormat="1" ht="15" customHeight="1" x14ac:dyDescent="0.2">
      <c r="A30" s="120"/>
      <c r="B30" s="119"/>
      <c r="C30" s="258" t="s">
        <v>106</v>
      </c>
      <c r="E30" s="113">
        <v>50.537115975595469</v>
      </c>
      <c r="F30" s="115">
        <v>112155</v>
      </c>
      <c r="G30" s="114">
        <v>112137</v>
      </c>
      <c r="H30" s="114">
        <v>113164</v>
      </c>
      <c r="I30" s="114">
        <v>111629</v>
      </c>
      <c r="J30" s="140">
        <v>111389</v>
      </c>
      <c r="K30" s="114">
        <v>766</v>
      </c>
      <c r="L30" s="116">
        <v>0.68768011203978852</v>
      </c>
    </row>
    <row r="31" spans="1:12" s="110" customFormat="1" ht="15" customHeight="1" x14ac:dyDescent="0.2">
      <c r="A31" s="120"/>
      <c r="B31" s="119"/>
      <c r="C31" s="258" t="s">
        <v>107</v>
      </c>
      <c r="E31" s="113">
        <v>49.462884024404531</v>
      </c>
      <c r="F31" s="115">
        <v>109771</v>
      </c>
      <c r="G31" s="114">
        <v>109125</v>
      </c>
      <c r="H31" s="114">
        <v>109326</v>
      </c>
      <c r="I31" s="114">
        <v>108022</v>
      </c>
      <c r="J31" s="140">
        <v>107778</v>
      </c>
      <c r="K31" s="114">
        <v>1993</v>
      </c>
      <c r="L31" s="116">
        <v>1.8491714450073298</v>
      </c>
    </row>
    <row r="32" spans="1:12" s="110" customFormat="1" ht="15" customHeight="1" x14ac:dyDescent="0.2">
      <c r="A32" s="120"/>
      <c r="B32" s="119" t="s">
        <v>117</v>
      </c>
      <c r="C32" s="258"/>
      <c r="E32" s="113">
        <v>9.4185368162106364</v>
      </c>
      <c r="F32" s="115">
        <v>23087</v>
      </c>
      <c r="G32" s="114">
        <v>22581</v>
      </c>
      <c r="H32" s="114">
        <v>22640</v>
      </c>
      <c r="I32" s="114">
        <v>22763</v>
      </c>
      <c r="J32" s="140">
        <v>22227</v>
      </c>
      <c r="K32" s="114">
        <v>860</v>
      </c>
      <c r="L32" s="116">
        <v>3.8691681288522966</v>
      </c>
    </row>
    <row r="33" spans="1:12" s="110" customFormat="1" ht="15" customHeight="1" x14ac:dyDescent="0.2">
      <c r="A33" s="120"/>
      <c r="B33" s="119"/>
      <c r="C33" s="258" t="s">
        <v>106</v>
      </c>
      <c r="E33" s="113">
        <v>61.597435786373282</v>
      </c>
      <c r="F33" s="115">
        <v>14221</v>
      </c>
      <c r="G33" s="114">
        <v>13830</v>
      </c>
      <c r="H33" s="114">
        <v>13949</v>
      </c>
      <c r="I33" s="114">
        <v>14185</v>
      </c>
      <c r="J33" s="140">
        <v>13854</v>
      </c>
      <c r="K33" s="114">
        <v>367</v>
      </c>
      <c r="L33" s="116">
        <v>2.6490544247148837</v>
      </c>
    </row>
    <row r="34" spans="1:12" s="110" customFormat="1" ht="15" customHeight="1" x14ac:dyDescent="0.2">
      <c r="A34" s="120"/>
      <c r="B34" s="119"/>
      <c r="C34" s="258" t="s">
        <v>107</v>
      </c>
      <c r="E34" s="113">
        <v>38.402564213626718</v>
      </c>
      <c r="F34" s="115">
        <v>8866</v>
      </c>
      <c r="G34" s="114">
        <v>8751</v>
      </c>
      <c r="H34" s="114">
        <v>8691</v>
      </c>
      <c r="I34" s="114">
        <v>8578</v>
      </c>
      <c r="J34" s="140">
        <v>8373</v>
      </c>
      <c r="K34" s="114">
        <v>493</v>
      </c>
      <c r="L34" s="116">
        <v>5.8879732473426492</v>
      </c>
    </row>
    <row r="35" spans="1:12" s="110" customFormat="1" ht="24.95" customHeight="1" x14ac:dyDescent="0.2">
      <c r="A35" s="604" t="s">
        <v>190</v>
      </c>
      <c r="B35" s="605"/>
      <c r="C35" s="605"/>
      <c r="D35" s="606"/>
      <c r="E35" s="113">
        <v>68.678173814778702</v>
      </c>
      <c r="F35" s="115">
        <v>168346</v>
      </c>
      <c r="G35" s="114">
        <v>168388</v>
      </c>
      <c r="H35" s="114">
        <v>169599</v>
      </c>
      <c r="I35" s="114">
        <v>168236</v>
      </c>
      <c r="J35" s="140">
        <v>168423</v>
      </c>
      <c r="K35" s="114">
        <v>-77</v>
      </c>
      <c r="L35" s="116">
        <v>-4.5718221383065256E-2</v>
      </c>
    </row>
    <row r="36" spans="1:12" s="110" customFormat="1" ht="15" customHeight="1" x14ac:dyDescent="0.2">
      <c r="A36" s="120"/>
      <c r="B36" s="119"/>
      <c r="C36" s="258" t="s">
        <v>106</v>
      </c>
      <c r="E36" s="113">
        <v>63.448492984686304</v>
      </c>
      <c r="F36" s="115">
        <v>106813</v>
      </c>
      <c r="G36" s="114">
        <v>106707</v>
      </c>
      <c r="H36" s="114">
        <v>107766</v>
      </c>
      <c r="I36" s="114">
        <v>106808</v>
      </c>
      <c r="J36" s="140">
        <v>106785</v>
      </c>
      <c r="K36" s="114">
        <v>28</v>
      </c>
      <c r="L36" s="116">
        <v>2.6220911176663388E-2</v>
      </c>
    </row>
    <row r="37" spans="1:12" s="110" customFormat="1" ht="15" customHeight="1" x14ac:dyDescent="0.2">
      <c r="A37" s="120"/>
      <c r="B37" s="119"/>
      <c r="C37" s="258" t="s">
        <v>107</v>
      </c>
      <c r="E37" s="113">
        <v>36.551507015313696</v>
      </c>
      <c r="F37" s="115">
        <v>61533</v>
      </c>
      <c r="G37" s="114">
        <v>61681</v>
      </c>
      <c r="H37" s="114">
        <v>61833</v>
      </c>
      <c r="I37" s="114">
        <v>61428</v>
      </c>
      <c r="J37" s="140">
        <v>61638</v>
      </c>
      <c r="K37" s="114">
        <v>-105</v>
      </c>
      <c r="L37" s="116">
        <v>-0.17034945974885624</v>
      </c>
    </row>
    <row r="38" spans="1:12" s="110" customFormat="1" ht="15" customHeight="1" x14ac:dyDescent="0.2">
      <c r="A38" s="120"/>
      <c r="B38" s="119" t="s">
        <v>182</v>
      </c>
      <c r="C38" s="258"/>
      <c r="E38" s="113">
        <v>31.321826185221298</v>
      </c>
      <c r="F38" s="115">
        <v>76777</v>
      </c>
      <c r="G38" s="114">
        <v>75568</v>
      </c>
      <c r="H38" s="114">
        <v>75645</v>
      </c>
      <c r="I38" s="114">
        <v>74315</v>
      </c>
      <c r="J38" s="140">
        <v>73105</v>
      </c>
      <c r="K38" s="114">
        <v>3672</v>
      </c>
      <c r="L38" s="116">
        <v>5.0229122495041381</v>
      </c>
    </row>
    <row r="39" spans="1:12" s="110" customFormat="1" ht="15" customHeight="1" x14ac:dyDescent="0.2">
      <c r="A39" s="120"/>
      <c r="B39" s="119"/>
      <c r="C39" s="258" t="s">
        <v>106</v>
      </c>
      <c r="E39" s="113">
        <v>25.585787410292145</v>
      </c>
      <c r="F39" s="115">
        <v>19644</v>
      </c>
      <c r="G39" s="114">
        <v>19345</v>
      </c>
      <c r="H39" s="114">
        <v>19434</v>
      </c>
      <c r="I39" s="114">
        <v>19107</v>
      </c>
      <c r="J39" s="140">
        <v>18555</v>
      </c>
      <c r="K39" s="114">
        <v>1089</v>
      </c>
      <c r="L39" s="116">
        <v>5.8690379951495553</v>
      </c>
    </row>
    <row r="40" spans="1:12" s="110" customFormat="1" ht="15" customHeight="1" x14ac:dyDescent="0.2">
      <c r="A40" s="120"/>
      <c r="B40" s="119"/>
      <c r="C40" s="258" t="s">
        <v>107</v>
      </c>
      <c r="E40" s="113">
        <v>74.414212589707859</v>
      </c>
      <c r="F40" s="115">
        <v>57133</v>
      </c>
      <c r="G40" s="114">
        <v>56223</v>
      </c>
      <c r="H40" s="114">
        <v>56211</v>
      </c>
      <c r="I40" s="114">
        <v>55208</v>
      </c>
      <c r="J40" s="140">
        <v>54550</v>
      </c>
      <c r="K40" s="114">
        <v>2583</v>
      </c>
      <c r="L40" s="116">
        <v>4.7351054078826769</v>
      </c>
    </row>
    <row r="41" spans="1:12" s="110" customFormat="1" ht="24.75" customHeight="1" x14ac:dyDescent="0.2">
      <c r="A41" s="604" t="s">
        <v>518</v>
      </c>
      <c r="B41" s="605"/>
      <c r="C41" s="605"/>
      <c r="D41" s="606"/>
      <c r="E41" s="113">
        <v>3.2518368329369336</v>
      </c>
      <c r="F41" s="115">
        <v>7971</v>
      </c>
      <c r="G41" s="114">
        <v>8614</v>
      </c>
      <c r="H41" s="114">
        <v>8264</v>
      </c>
      <c r="I41" s="114">
        <v>6685</v>
      </c>
      <c r="J41" s="140">
        <v>7471</v>
      </c>
      <c r="K41" s="114">
        <v>500</v>
      </c>
      <c r="L41" s="116">
        <v>6.6925445054209609</v>
      </c>
    </row>
    <row r="42" spans="1:12" s="110" customFormat="1" ht="15" customHeight="1" x14ac:dyDescent="0.2">
      <c r="A42" s="120"/>
      <c r="B42" s="119"/>
      <c r="C42" s="258" t="s">
        <v>106</v>
      </c>
      <c r="E42" s="113">
        <v>57.39555890101618</v>
      </c>
      <c r="F42" s="115">
        <v>4575</v>
      </c>
      <c r="G42" s="114">
        <v>5064</v>
      </c>
      <c r="H42" s="114">
        <v>4960</v>
      </c>
      <c r="I42" s="114">
        <v>3935</v>
      </c>
      <c r="J42" s="140">
        <v>4350</v>
      </c>
      <c r="K42" s="114">
        <v>225</v>
      </c>
      <c r="L42" s="116">
        <v>5.1724137931034484</v>
      </c>
    </row>
    <row r="43" spans="1:12" s="110" customFormat="1" ht="15" customHeight="1" x14ac:dyDescent="0.2">
      <c r="A43" s="123"/>
      <c r="B43" s="124"/>
      <c r="C43" s="260" t="s">
        <v>107</v>
      </c>
      <c r="D43" s="261"/>
      <c r="E43" s="125">
        <v>42.60444109898382</v>
      </c>
      <c r="F43" s="143">
        <v>3396</v>
      </c>
      <c r="G43" s="144">
        <v>3550</v>
      </c>
      <c r="H43" s="144">
        <v>3304</v>
      </c>
      <c r="I43" s="144">
        <v>2750</v>
      </c>
      <c r="J43" s="145">
        <v>3121</v>
      </c>
      <c r="K43" s="144">
        <v>275</v>
      </c>
      <c r="L43" s="146">
        <v>8.8112784363985899</v>
      </c>
    </row>
    <row r="44" spans="1:12" s="110" customFormat="1" ht="45.75" customHeight="1" x14ac:dyDescent="0.2">
      <c r="A44" s="604" t="s">
        <v>191</v>
      </c>
      <c r="B44" s="605"/>
      <c r="C44" s="605"/>
      <c r="D44" s="606"/>
      <c r="E44" s="113">
        <v>1.1789999306470629</v>
      </c>
      <c r="F44" s="115">
        <v>2890</v>
      </c>
      <c r="G44" s="114">
        <v>2942</v>
      </c>
      <c r="H44" s="114">
        <v>2955</v>
      </c>
      <c r="I44" s="114">
        <v>2802</v>
      </c>
      <c r="J44" s="140">
        <v>2851</v>
      </c>
      <c r="K44" s="114">
        <v>39</v>
      </c>
      <c r="L44" s="116">
        <v>1.3679410733076114</v>
      </c>
    </row>
    <row r="45" spans="1:12" s="110" customFormat="1" ht="15" customHeight="1" x14ac:dyDescent="0.2">
      <c r="A45" s="120"/>
      <c r="B45" s="119"/>
      <c r="C45" s="258" t="s">
        <v>106</v>
      </c>
      <c r="E45" s="113">
        <v>60.553633217993081</v>
      </c>
      <c r="F45" s="115">
        <v>1750</v>
      </c>
      <c r="G45" s="114">
        <v>1776</v>
      </c>
      <c r="H45" s="114">
        <v>1785</v>
      </c>
      <c r="I45" s="114">
        <v>1702</v>
      </c>
      <c r="J45" s="140">
        <v>1727</v>
      </c>
      <c r="K45" s="114">
        <v>23</v>
      </c>
      <c r="L45" s="116">
        <v>1.3317892298784018</v>
      </c>
    </row>
    <row r="46" spans="1:12" s="110" customFormat="1" ht="15" customHeight="1" x14ac:dyDescent="0.2">
      <c r="A46" s="123"/>
      <c r="B46" s="124"/>
      <c r="C46" s="260" t="s">
        <v>107</v>
      </c>
      <c r="D46" s="261"/>
      <c r="E46" s="125">
        <v>39.446366782006919</v>
      </c>
      <c r="F46" s="143">
        <v>1140</v>
      </c>
      <c r="G46" s="144">
        <v>1166</v>
      </c>
      <c r="H46" s="144">
        <v>1170</v>
      </c>
      <c r="I46" s="144">
        <v>1100</v>
      </c>
      <c r="J46" s="145">
        <v>1124</v>
      </c>
      <c r="K46" s="144">
        <v>16</v>
      </c>
      <c r="L46" s="146">
        <v>1.4234875444839858</v>
      </c>
    </row>
    <row r="47" spans="1:12" s="110" customFormat="1" ht="39" customHeight="1" x14ac:dyDescent="0.2">
      <c r="A47" s="604" t="s">
        <v>519</v>
      </c>
      <c r="B47" s="607"/>
      <c r="C47" s="607"/>
      <c r="D47" s="608"/>
      <c r="E47" s="113">
        <v>0.37491381877669577</v>
      </c>
      <c r="F47" s="115">
        <v>919</v>
      </c>
      <c r="G47" s="114">
        <v>955</v>
      </c>
      <c r="H47" s="114">
        <v>903</v>
      </c>
      <c r="I47" s="114">
        <v>892</v>
      </c>
      <c r="J47" s="140">
        <v>953</v>
      </c>
      <c r="K47" s="114">
        <v>-34</v>
      </c>
      <c r="L47" s="116">
        <v>-3.5676810073452256</v>
      </c>
    </row>
    <row r="48" spans="1:12" s="110" customFormat="1" ht="15" customHeight="1" x14ac:dyDescent="0.2">
      <c r="A48" s="120"/>
      <c r="B48" s="119"/>
      <c r="C48" s="258" t="s">
        <v>106</v>
      </c>
      <c r="E48" s="113">
        <v>46.137105549510338</v>
      </c>
      <c r="F48" s="115">
        <v>424</v>
      </c>
      <c r="G48" s="114">
        <v>450</v>
      </c>
      <c r="H48" s="114">
        <v>436</v>
      </c>
      <c r="I48" s="114">
        <v>410</v>
      </c>
      <c r="J48" s="140">
        <v>433</v>
      </c>
      <c r="K48" s="114">
        <v>-9</v>
      </c>
      <c r="L48" s="116">
        <v>-2.0785219399538106</v>
      </c>
    </row>
    <row r="49" spans="1:12" s="110" customFormat="1" ht="15" customHeight="1" x14ac:dyDescent="0.2">
      <c r="A49" s="123"/>
      <c r="B49" s="124"/>
      <c r="C49" s="260" t="s">
        <v>107</v>
      </c>
      <c r="D49" s="261"/>
      <c r="E49" s="125">
        <v>53.862894450489662</v>
      </c>
      <c r="F49" s="143">
        <v>495</v>
      </c>
      <c r="G49" s="144">
        <v>505</v>
      </c>
      <c r="H49" s="144">
        <v>467</v>
      </c>
      <c r="I49" s="144">
        <v>482</v>
      </c>
      <c r="J49" s="145">
        <v>520</v>
      </c>
      <c r="K49" s="144">
        <v>-25</v>
      </c>
      <c r="L49" s="146">
        <v>-4.8076923076923075</v>
      </c>
    </row>
    <row r="50" spans="1:12" s="110" customFormat="1" ht="24.95" customHeight="1" x14ac:dyDescent="0.2">
      <c r="A50" s="609" t="s">
        <v>192</v>
      </c>
      <c r="B50" s="610"/>
      <c r="C50" s="610"/>
      <c r="D50" s="611"/>
      <c r="E50" s="262">
        <v>9.2790150251098424</v>
      </c>
      <c r="F50" s="263">
        <v>22745</v>
      </c>
      <c r="G50" s="264">
        <v>23301</v>
      </c>
      <c r="H50" s="264">
        <v>23029</v>
      </c>
      <c r="I50" s="264">
        <v>21622</v>
      </c>
      <c r="J50" s="265">
        <v>21456</v>
      </c>
      <c r="K50" s="263">
        <v>1289</v>
      </c>
      <c r="L50" s="266">
        <v>6.0076435495898579</v>
      </c>
    </row>
    <row r="51" spans="1:12" s="110" customFormat="1" ht="15" customHeight="1" x14ac:dyDescent="0.2">
      <c r="A51" s="120"/>
      <c r="B51" s="119"/>
      <c r="C51" s="258" t="s">
        <v>106</v>
      </c>
      <c r="E51" s="113">
        <v>59.287755550670475</v>
      </c>
      <c r="F51" s="115">
        <v>13485</v>
      </c>
      <c r="G51" s="114">
        <v>13763</v>
      </c>
      <c r="H51" s="114">
        <v>13723</v>
      </c>
      <c r="I51" s="114">
        <v>12845</v>
      </c>
      <c r="J51" s="140">
        <v>12721</v>
      </c>
      <c r="K51" s="114">
        <v>764</v>
      </c>
      <c r="L51" s="116">
        <v>6.0058171527395645</v>
      </c>
    </row>
    <row r="52" spans="1:12" s="110" customFormat="1" ht="15" customHeight="1" x14ac:dyDescent="0.2">
      <c r="A52" s="120"/>
      <c r="B52" s="119"/>
      <c r="C52" s="258" t="s">
        <v>107</v>
      </c>
      <c r="E52" s="113">
        <v>40.712244449329525</v>
      </c>
      <c r="F52" s="115">
        <v>9260</v>
      </c>
      <c r="G52" s="114">
        <v>9538</v>
      </c>
      <c r="H52" s="114">
        <v>9306</v>
      </c>
      <c r="I52" s="114">
        <v>8777</v>
      </c>
      <c r="J52" s="140">
        <v>8735</v>
      </c>
      <c r="K52" s="114">
        <v>525</v>
      </c>
      <c r="L52" s="116">
        <v>6.0103033772180883</v>
      </c>
    </row>
    <row r="53" spans="1:12" s="110" customFormat="1" ht="15" customHeight="1" x14ac:dyDescent="0.2">
      <c r="A53" s="120"/>
      <c r="B53" s="119"/>
      <c r="C53" s="258" t="s">
        <v>187</v>
      </c>
      <c r="D53" s="110" t="s">
        <v>193</v>
      </c>
      <c r="E53" s="113">
        <v>25.223125961749837</v>
      </c>
      <c r="F53" s="115">
        <v>5737</v>
      </c>
      <c r="G53" s="114">
        <v>6407</v>
      </c>
      <c r="H53" s="114">
        <v>6132</v>
      </c>
      <c r="I53" s="114">
        <v>4793</v>
      </c>
      <c r="J53" s="140">
        <v>5247</v>
      </c>
      <c r="K53" s="114">
        <v>490</v>
      </c>
      <c r="L53" s="116">
        <v>9.3386697160282068</v>
      </c>
    </row>
    <row r="54" spans="1:12" s="110" customFormat="1" ht="15" customHeight="1" x14ac:dyDescent="0.2">
      <c r="A54" s="120"/>
      <c r="B54" s="119"/>
      <c r="D54" s="267" t="s">
        <v>194</v>
      </c>
      <c r="E54" s="113">
        <v>59.543315321596651</v>
      </c>
      <c r="F54" s="115">
        <v>3416</v>
      </c>
      <c r="G54" s="114">
        <v>3841</v>
      </c>
      <c r="H54" s="114">
        <v>3815</v>
      </c>
      <c r="I54" s="114">
        <v>2941</v>
      </c>
      <c r="J54" s="140">
        <v>3181</v>
      </c>
      <c r="K54" s="114">
        <v>235</v>
      </c>
      <c r="L54" s="116">
        <v>7.3876139578748825</v>
      </c>
    </row>
    <row r="55" spans="1:12" s="110" customFormat="1" ht="15" customHeight="1" x14ac:dyDescent="0.2">
      <c r="A55" s="120"/>
      <c r="B55" s="119"/>
      <c r="D55" s="267" t="s">
        <v>195</v>
      </c>
      <c r="E55" s="113">
        <v>40.456684678403349</v>
      </c>
      <c r="F55" s="115">
        <v>2321</v>
      </c>
      <c r="G55" s="114">
        <v>2566</v>
      </c>
      <c r="H55" s="114">
        <v>2317</v>
      </c>
      <c r="I55" s="114">
        <v>1852</v>
      </c>
      <c r="J55" s="140">
        <v>2066</v>
      </c>
      <c r="K55" s="114">
        <v>255</v>
      </c>
      <c r="L55" s="116">
        <v>12.342691190706679</v>
      </c>
    </row>
    <row r="56" spans="1:12" s="110" customFormat="1" ht="15" customHeight="1" x14ac:dyDescent="0.2">
      <c r="A56" s="120"/>
      <c r="B56" s="119" t="s">
        <v>196</v>
      </c>
      <c r="C56" s="258"/>
      <c r="E56" s="113">
        <v>62.260579382595679</v>
      </c>
      <c r="F56" s="115">
        <v>152615</v>
      </c>
      <c r="G56" s="114">
        <v>150913</v>
      </c>
      <c r="H56" s="114">
        <v>151973</v>
      </c>
      <c r="I56" s="114">
        <v>151394</v>
      </c>
      <c r="J56" s="140">
        <v>151140</v>
      </c>
      <c r="K56" s="114">
        <v>1475</v>
      </c>
      <c r="L56" s="116">
        <v>0.97591636892946931</v>
      </c>
    </row>
    <row r="57" spans="1:12" s="110" customFormat="1" ht="15" customHeight="1" x14ac:dyDescent="0.2">
      <c r="A57" s="120"/>
      <c r="B57" s="119"/>
      <c r="C57" s="258" t="s">
        <v>106</v>
      </c>
      <c r="E57" s="113">
        <v>50.178553877403928</v>
      </c>
      <c r="F57" s="115">
        <v>76580</v>
      </c>
      <c r="G57" s="114">
        <v>76052</v>
      </c>
      <c r="H57" s="114">
        <v>76728</v>
      </c>
      <c r="I57" s="114">
        <v>76542</v>
      </c>
      <c r="J57" s="140">
        <v>76428</v>
      </c>
      <c r="K57" s="114">
        <v>152</v>
      </c>
      <c r="L57" s="116">
        <v>0.19887999162610562</v>
      </c>
    </row>
    <row r="58" spans="1:12" s="110" customFormat="1" ht="15" customHeight="1" x14ac:dyDescent="0.2">
      <c r="A58" s="120"/>
      <c r="B58" s="119"/>
      <c r="C58" s="258" t="s">
        <v>107</v>
      </c>
      <c r="E58" s="113">
        <v>49.821446122596072</v>
      </c>
      <c r="F58" s="115">
        <v>76035</v>
      </c>
      <c r="G58" s="114">
        <v>74861</v>
      </c>
      <c r="H58" s="114">
        <v>75245</v>
      </c>
      <c r="I58" s="114">
        <v>74852</v>
      </c>
      <c r="J58" s="140">
        <v>74712</v>
      </c>
      <c r="K58" s="114">
        <v>1323</v>
      </c>
      <c r="L58" s="116">
        <v>1.7707998715065854</v>
      </c>
    </row>
    <row r="59" spans="1:12" s="110" customFormat="1" ht="15" customHeight="1" x14ac:dyDescent="0.2">
      <c r="A59" s="120"/>
      <c r="B59" s="119"/>
      <c r="C59" s="258" t="s">
        <v>105</v>
      </c>
      <c r="D59" s="110" t="s">
        <v>197</v>
      </c>
      <c r="E59" s="113">
        <v>91.380270615601347</v>
      </c>
      <c r="F59" s="115">
        <v>139460</v>
      </c>
      <c r="G59" s="114">
        <v>137734</v>
      </c>
      <c r="H59" s="114">
        <v>138783</v>
      </c>
      <c r="I59" s="114">
        <v>138259</v>
      </c>
      <c r="J59" s="140">
        <v>138067</v>
      </c>
      <c r="K59" s="114">
        <v>1393</v>
      </c>
      <c r="L59" s="116">
        <v>1.008930446812055</v>
      </c>
    </row>
    <row r="60" spans="1:12" s="110" customFormat="1" ht="15" customHeight="1" x14ac:dyDescent="0.2">
      <c r="A60" s="120"/>
      <c r="B60" s="119"/>
      <c r="C60" s="258"/>
      <c r="D60" s="267" t="s">
        <v>198</v>
      </c>
      <c r="E60" s="113">
        <v>50.253836225440985</v>
      </c>
      <c r="F60" s="115">
        <v>70084</v>
      </c>
      <c r="G60" s="114">
        <v>69547</v>
      </c>
      <c r="H60" s="114">
        <v>70212</v>
      </c>
      <c r="I60" s="114">
        <v>70069</v>
      </c>
      <c r="J60" s="140">
        <v>70012</v>
      </c>
      <c r="K60" s="114">
        <v>72</v>
      </c>
      <c r="L60" s="116">
        <v>0.10283951322630407</v>
      </c>
    </row>
    <row r="61" spans="1:12" s="110" customFormat="1" ht="15" customHeight="1" x14ac:dyDescent="0.2">
      <c r="A61" s="120"/>
      <c r="B61" s="119"/>
      <c r="C61" s="258"/>
      <c r="D61" s="267" t="s">
        <v>199</v>
      </c>
      <c r="E61" s="113">
        <v>49.746163774559015</v>
      </c>
      <c r="F61" s="115">
        <v>69376</v>
      </c>
      <c r="G61" s="114">
        <v>68187</v>
      </c>
      <c r="H61" s="114">
        <v>68571</v>
      </c>
      <c r="I61" s="114">
        <v>68190</v>
      </c>
      <c r="J61" s="140">
        <v>68055</v>
      </c>
      <c r="K61" s="114">
        <v>1321</v>
      </c>
      <c r="L61" s="116">
        <v>1.941077070016898</v>
      </c>
    </row>
    <row r="62" spans="1:12" s="110" customFormat="1" ht="15" customHeight="1" x14ac:dyDescent="0.2">
      <c r="A62" s="120"/>
      <c r="B62" s="119"/>
      <c r="C62" s="258"/>
      <c r="D62" s="258" t="s">
        <v>200</v>
      </c>
      <c r="E62" s="113">
        <v>8.6197293843986493</v>
      </c>
      <c r="F62" s="115">
        <v>13155</v>
      </c>
      <c r="G62" s="114">
        <v>13179</v>
      </c>
      <c r="H62" s="114">
        <v>13190</v>
      </c>
      <c r="I62" s="114">
        <v>13135</v>
      </c>
      <c r="J62" s="140">
        <v>13073</v>
      </c>
      <c r="K62" s="114">
        <v>82</v>
      </c>
      <c r="L62" s="116">
        <v>0.6272469976287004</v>
      </c>
    </row>
    <row r="63" spans="1:12" s="110" customFormat="1" ht="15" customHeight="1" x14ac:dyDescent="0.2">
      <c r="A63" s="120"/>
      <c r="B63" s="119"/>
      <c r="C63" s="258"/>
      <c r="D63" s="267" t="s">
        <v>198</v>
      </c>
      <c r="E63" s="113">
        <v>49.380463702014445</v>
      </c>
      <c r="F63" s="115">
        <v>6496</v>
      </c>
      <c r="G63" s="114">
        <v>6505</v>
      </c>
      <c r="H63" s="114">
        <v>6516</v>
      </c>
      <c r="I63" s="114">
        <v>6473</v>
      </c>
      <c r="J63" s="140">
        <v>6416</v>
      </c>
      <c r="K63" s="114">
        <v>80</v>
      </c>
      <c r="L63" s="116">
        <v>1.2468827930174564</v>
      </c>
    </row>
    <row r="64" spans="1:12" s="110" customFormat="1" ht="15" customHeight="1" x14ac:dyDescent="0.2">
      <c r="A64" s="120"/>
      <c r="B64" s="119"/>
      <c r="C64" s="258"/>
      <c r="D64" s="267" t="s">
        <v>199</v>
      </c>
      <c r="E64" s="113">
        <v>50.619536297985555</v>
      </c>
      <c r="F64" s="115">
        <v>6659</v>
      </c>
      <c r="G64" s="114">
        <v>6674</v>
      </c>
      <c r="H64" s="114">
        <v>6674</v>
      </c>
      <c r="I64" s="114">
        <v>6662</v>
      </c>
      <c r="J64" s="140">
        <v>6657</v>
      </c>
      <c r="K64" s="114">
        <v>2</v>
      </c>
      <c r="L64" s="116">
        <v>3.0043563166591559E-2</v>
      </c>
    </row>
    <row r="65" spans="1:12" s="110" customFormat="1" ht="15" customHeight="1" x14ac:dyDescent="0.2">
      <c r="A65" s="120"/>
      <c r="B65" s="119" t="s">
        <v>201</v>
      </c>
      <c r="C65" s="258"/>
      <c r="E65" s="113">
        <v>18.497244240646534</v>
      </c>
      <c r="F65" s="115">
        <v>45341</v>
      </c>
      <c r="G65" s="114">
        <v>45131</v>
      </c>
      <c r="H65" s="114">
        <v>44773</v>
      </c>
      <c r="I65" s="114">
        <v>44255</v>
      </c>
      <c r="J65" s="140">
        <v>43827</v>
      </c>
      <c r="K65" s="114">
        <v>1514</v>
      </c>
      <c r="L65" s="116">
        <v>3.4544915234900859</v>
      </c>
    </row>
    <row r="66" spans="1:12" s="110" customFormat="1" ht="15" customHeight="1" x14ac:dyDescent="0.2">
      <c r="A66" s="120"/>
      <c r="B66" s="119"/>
      <c r="C66" s="258" t="s">
        <v>106</v>
      </c>
      <c r="E66" s="113">
        <v>48.115392249840099</v>
      </c>
      <c r="F66" s="115">
        <v>21816</v>
      </c>
      <c r="G66" s="114">
        <v>21705</v>
      </c>
      <c r="H66" s="114">
        <v>21555</v>
      </c>
      <c r="I66" s="114">
        <v>21419</v>
      </c>
      <c r="J66" s="140">
        <v>21216</v>
      </c>
      <c r="K66" s="114">
        <v>600</v>
      </c>
      <c r="L66" s="116">
        <v>2.8280542986425341</v>
      </c>
    </row>
    <row r="67" spans="1:12" s="110" customFormat="1" ht="15" customHeight="1" x14ac:dyDescent="0.2">
      <c r="A67" s="120"/>
      <c r="B67" s="119"/>
      <c r="C67" s="258" t="s">
        <v>107</v>
      </c>
      <c r="E67" s="113">
        <v>51.884607750159901</v>
      </c>
      <c r="F67" s="115">
        <v>23525</v>
      </c>
      <c r="G67" s="114">
        <v>23426</v>
      </c>
      <c r="H67" s="114">
        <v>23218</v>
      </c>
      <c r="I67" s="114">
        <v>22836</v>
      </c>
      <c r="J67" s="140">
        <v>22611</v>
      </c>
      <c r="K67" s="114">
        <v>914</v>
      </c>
      <c r="L67" s="116">
        <v>4.04228030604573</v>
      </c>
    </row>
    <row r="68" spans="1:12" s="110" customFormat="1" ht="15" customHeight="1" x14ac:dyDescent="0.2">
      <c r="A68" s="120"/>
      <c r="B68" s="119"/>
      <c r="C68" s="258" t="s">
        <v>105</v>
      </c>
      <c r="D68" s="110" t="s">
        <v>202</v>
      </c>
      <c r="E68" s="113">
        <v>15.998764914757063</v>
      </c>
      <c r="F68" s="115">
        <v>7254</v>
      </c>
      <c r="G68" s="114">
        <v>7113</v>
      </c>
      <c r="H68" s="114">
        <v>6938</v>
      </c>
      <c r="I68" s="114">
        <v>6808</v>
      </c>
      <c r="J68" s="140">
        <v>6537</v>
      </c>
      <c r="K68" s="114">
        <v>717</v>
      </c>
      <c r="L68" s="116">
        <v>10.968334098210189</v>
      </c>
    </row>
    <row r="69" spans="1:12" s="110" customFormat="1" ht="15" customHeight="1" x14ac:dyDescent="0.2">
      <c r="A69" s="120"/>
      <c r="B69" s="119"/>
      <c r="C69" s="258"/>
      <c r="D69" s="267" t="s">
        <v>198</v>
      </c>
      <c r="E69" s="113">
        <v>45.726495726495727</v>
      </c>
      <c r="F69" s="115">
        <v>3317</v>
      </c>
      <c r="G69" s="114">
        <v>3236</v>
      </c>
      <c r="H69" s="114">
        <v>3180</v>
      </c>
      <c r="I69" s="114">
        <v>3167</v>
      </c>
      <c r="J69" s="140">
        <v>3054</v>
      </c>
      <c r="K69" s="114">
        <v>263</v>
      </c>
      <c r="L69" s="116">
        <v>8.6116568434839547</v>
      </c>
    </row>
    <row r="70" spans="1:12" s="110" customFormat="1" ht="15" customHeight="1" x14ac:dyDescent="0.2">
      <c r="A70" s="120"/>
      <c r="B70" s="119"/>
      <c r="C70" s="258"/>
      <c r="D70" s="267" t="s">
        <v>199</v>
      </c>
      <c r="E70" s="113">
        <v>54.273504273504273</v>
      </c>
      <c r="F70" s="115">
        <v>3937</v>
      </c>
      <c r="G70" s="114">
        <v>3877</v>
      </c>
      <c r="H70" s="114">
        <v>3758</v>
      </c>
      <c r="I70" s="114">
        <v>3641</v>
      </c>
      <c r="J70" s="140">
        <v>3483</v>
      </c>
      <c r="K70" s="114">
        <v>454</v>
      </c>
      <c r="L70" s="116">
        <v>13.034740166523113</v>
      </c>
    </row>
    <row r="71" spans="1:12" s="110" customFormat="1" ht="15" customHeight="1" x14ac:dyDescent="0.2">
      <c r="A71" s="120"/>
      <c r="B71" s="119"/>
      <c r="C71" s="258"/>
      <c r="D71" s="110" t="s">
        <v>203</v>
      </c>
      <c r="E71" s="113">
        <v>74.925564059019436</v>
      </c>
      <c r="F71" s="115">
        <v>33972</v>
      </c>
      <c r="G71" s="114">
        <v>33915</v>
      </c>
      <c r="H71" s="114">
        <v>33800</v>
      </c>
      <c r="I71" s="114">
        <v>33532</v>
      </c>
      <c r="J71" s="140">
        <v>33442</v>
      </c>
      <c r="K71" s="114">
        <v>530</v>
      </c>
      <c r="L71" s="116">
        <v>1.5848334429758986</v>
      </c>
    </row>
    <row r="72" spans="1:12" s="110" customFormat="1" ht="15" customHeight="1" x14ac:dyDescent="0.2">
      <c r="A72" s="120"/>
      <c r="B72" s="119"/>
      <c r="C72" s="258"/>
      <c r="D72" s="267" t="s">
        <v>198</v>
      </c>
      <c r="E72" s="113">
        <v>47.653950312021664</v>
      </c>
      <c r="F72" s="115">
        <v>16189</v>
      </c>
      <c r="G72" s="114">
        <v>16149</v>
      </c>
      <c r="H72" s="114">
        <v>16091</v>
      </c>
      <c r="I72" s="114">
        <v>16032</v>
      </c>
      <c r="J72" s="140">
        <v>15979</v>
      </c>
      <c r="K72" s="114">
        <v>210</v>
      </c>
      <c r="L72" s="116">
        <v>1.3142249202077727</v>
      </c>
    </row>
    <row r="73" spans="1:12" s="110" customFormat="1" ht="15" customHeight="1" x14ac:dyDescent="0.2">
      <c r="A73" s="120"/>
      <c r="B73" s="119"/>
      <c r="C73" s="258"/>
      <c r="D73" s="267" t="s">
        <v>199</v>
      </c>
      <c r="E73" s="113">
        <v>52.346049687978336</v>
      </c>
      <c r="F73" s="115">
        <v>17783</v>
      </c>
      <c r="G73" s="114">
        <v>17766</v>
      </c>
      <c r="H73" s="114">
        <v>17709</v>
      </c>
      <c r="I73" s="114">
        <v>17500</v>
      </c>
      <c r="J73" s="140">
        <v>17463</v>
      </c>
      <c r="K73" s="114">
        <v>320</v>
      </c>
      <c r="L73" s="116">
        <v>1.8324457424268454</v>
      </c>
    </row>
    <row r="74" spans="1:12" s="110" customFormat="1" ht="15" customHeight="1" x14ac:dyDescent="0.2">
      <c r="A74" s="120"/>
      <c r="B74" s="119"/>
      <c r="C74" s="258"/>
      <c r="D74" s="110" t="s">
        <v>204</v>
      </c>
      <c r="E74" s="113">
        <v>9.0756710262235067</v>
      </c>
      <c r="F74" s="115">
        <v>4115</v>
      </c>
      <c r="G74" s="114">
        <v>4103</v>
      </c>
      <c r="H74" s="114">
        <v>4035</v>
      </c>
      <c r="I74" s="114">
        <v>3915</v>
      </c>
      <c r="J74" s="140">
        <v>3848</v>
      </c>
      <c r="K74" s="114">
        <v>267</v>
      </c>
      <c r="L74" s="116">
        <v>6.9386694386694385</v>
      </c>
    </row>
    <row r="75" spans="1:12" s="110" customFormat="1" ht="15" customHeight="1" x14ac:dyDescent="0.2">
      <c r="A75" s="120"/>
      <c r="B75" s="119"/>
      <c r="C75" s="258"/>
      <c r="D75" s="267" t="s">
        <v>198</v>
      </c>
      <c r="E75" s="113">
        <v>56.136087484811668</v>
      </c>
      <c r="F75" s="115">
        <v>2310</v>
      </c>
      <c r="G75" s="114">
        <v>2320</v>
      </c>
      <c r="H75" s="114">
        <v>2284</v>
      </c>
      <c r="I75" s="114">
        <v>2220</v>
      </c>
      <c r="J75" s="140">
        <v>2183</v>
      </c>
      <c r="K75" s="114">
        <v>127</v>
      </c>
      <c r="L75" s="116">
        <v>5.8176820888685299</v>
      </c>
    </row>
    <row r="76" spans="1:12" s="110" customFormat="1" ht="15" customHeight="1" x14ac:dyDescent="0.2">
      <c r="A76" s="120"/>
      <c r="B76" s="119"/>
      <c r="C76" s="258"/>
      <c r="D76" s="267" t="s">
        <v>199</v>
      </c>
      <c r="E76" s="113">
        <v>43.863912515188332</v>
      </c>
      <c r="F76" s="115">
        <v>1805</v>
      </c>
      <c r="G76" s="114">
        <v>1783</v>
      </c>
      <c r="H76" s="114">
        <v>1751</v>
      </c>
      <c r="I76" s="114">
        <v>1695</v>
      </c>
      <c r="J76" s="140">
        <v>1665</v>
      </c>
      <c r="K76" s="114">
        <v>140</v>
      </c>
      <c r="L76" s="116">
        <v>8.408408408408409</v>
      </c>
    </row>
    <row r="77" spans="1:12" s="110" customFormat="1" ht="15" customHeight="1" x14ac:dyDescent="0.2">
      <c r="A77" s="534"/>
      <c r="B77" s="119" t="s">
        <v>205</v>
      </c>
      <c r="C77" s="268"/>
      <c r="D77" s="182"/>
      <c r="E77" s="113">
        <v>9.9631613516479476</v>
      </c>
      <c r="F77" s="115">
        <v>24422</v>
      </c>
      <c r="G77" s="114">
        <v>24611</v>
      </c>
      <c r="H77" s="114">
        <v>25469</v>
      </c>
      <c r="I77" s="114">
        <v>25280</v>
      </c>
      <c r="J77" s="140">
        <v>25105</v>
      </c>
      <c r="K77" s="114">
        <v>-683</v>
      </c>
      <c r="L77" s="116">
        <v>-2.7205735909181437</v>
      </c>
    </row>
    <row r="78" spans="1:12" s="110" customFormat="1" ht="15" customHeight="1" x14ac:dyDescent="0.2">
      <c r="A78" s="120"/>
      <c r="B78" s="119"/>
      <c r="C78" s="268" t="s">
        <v>106</v>
      </c>
      <c r="D78" s="182"/>
      <c r="E78" s="113">
        <v>59.683891573171728</v>
      </c>
      <c r="F78" s="115">
        <v>14576</v>
      </c>
      <c r="G78" s="114">
        <v>14532</v>
      </c>
      <c r="H78" s="114">
        <v>15194</v>
      </c>
      <c r="I78" s="114">
        <v>15109</v>
      </c>
      <c r="J78" s="140">
        <v>14975</v>
      </c>
      <c r="K78" s="114">
        <v>-399</v>
      </c>
      <c r="L78" s="116">
        <v>-2.664440734557596</v>
      </c>
    </row>
    <row r="79" spans="1:12" s="110" customFormat="1" ht="15" customHeight="1" x14ac:dyDescent="0.2">
      <c r="A79" s="123"/>
      <c r="B79" s="124"/>
      <c r="C79" s="260" t="s">
        <v>107</v>
      </c>
      <c r="D79" s="261"/>
      <c r="E79" s="125">
        <v>40.316108426828272</v>
      </c>
      <c r="F79" s="143">
        <v>9846</v>
      </c>
      <c r="G79" s="144">
        <v>10079</v>
      </c>
      <c r="H79" s="144">
        <v>10275</v>
      </c>
      <c r="I79" s="144">
        <v>10171</v>
      </c>
      <c r="J79" s="145">
        <v>10130</v>
      </c>
      <c r="K79" s="144">
        <v>-284</v>
      </c>
      <c r="L79" s="146">
        <v>-2.8035538005923</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245123</v>
      </c>
      <c r="E11" s="114">
        <v>243956</v>
      </c>
      <c r="F11" s="114">
        <v>245244</v>
      </c>
      <c r="G11" s="114">
        <v>242551</v>
      </c>
      <c r="H11" s="140">
        <v>241528</v>
      </c>
      <c r="I11" s="115">
        <v>3595</v>
      </c>
      <c r="J11" s="116">
        <v>1.4884402636547316</v>
      </c>
    </row>
    <row r="12" spans="1:15" s="110" customFormat="1" ht="24.95" customHeight="1" x14ac:dyDescent="0.2">
      <c r="A12" s="193" t="s">
        <v>132</v>
      </c>
      <c r="B12" s="194" t="s">
        <v>133</v>
      </c>
      <c r="C12" s="113">
        <v>1.3744120298788771</v>
      </c>
      <c r="D12" s="115">
        <v>3369</v>
      </c>
      <c r="E12" s="114">
        <v>3258</v>
      </c>
      <c r="F12" s="114">
        <v>3509</v>
      </c>
      <c r="G12" s="114">
        <v>3490</v>
      </c>
      <c r="H12" s="140">
        <v>3444</v>
      </c>
      <c r="I12" s="115">
        <v>-75</v>
      </c>
      <c r="J12" s="116">
        <v>-2.1777003484320558</v>
      </c>
    </row>
    <row r="13" spans="1:15" s="110" customFormat="1" ht="24.95" customHeight="1" x14ac:dyDescent="0.2">
      <c r="A13" s="193" t="s">
        <v>134</v>
      </c>
      <c r="B13" s="199" t="s">
        <v>214</v>
      </c>
      <c r="C13" s="113">
        <v>1.8774248030580565</v>
      </c>
      <c r="D13" s="115">
        <v>4602</v>
      </c>
      <c r="E13" s="114">
        <v>4546</v>
      </c>
      <c r="F13" s="114">
        <v>4513</v>
      </c>
      <c r="G13" s="114">
        <v>4377</v>
      </c>
      <c r="H13" s="140">
        <v>4330</v>
      </c>
      <c r="I13" s="115">
        <v>272</v>
      </c>
      <c r="J13" s="116">
        <v>6.2817551963048501</v>
      </c>
    </row>
    <row r="14" spans="1:15" s="287" customFormat="1" ht="24" customHeight="1" x14ac:dyDescent="0.2">
      <c r="A14" s="193" t="s">
        <v>215</v>
      </c>
      <c r="B14" s="199" t="s">
        <v>137</v>
      </c>
      <c r="C14" s="113">
        <v>11.773273009876673</v>
      </c>
      <c r="D14" s="115">
        <v>28859</v>
      </c>
      <c r="E14" s="114">
        <v>29012</v>
      </c>
      <c r="F14" s="114">
        <v>29343</v>
      </c>
      <c r="G14" s="114">
        <v>29114</v>
      </c>
      <c r="H14" s="140">
        <v>29625</v>
      </c>
      <c r="I14" s="115">
        <v>-766</v>
      </c>
      <c r="J14" s="116">
        <v>-2.5856540084388184</v>
      </c>
      <c r="K14" s="110"/>
      <c r="L14" s="110"/>
      <c r="M14" s="110"/>
      <c r="N14" s="110"/>
      <c r="O14" s="110"/>
    </row>
    <row r="15" spans="1:15" s="110" customFormat="1" ht="24.75" customHeight="1" x14ac:dyDescent="0.2">
      <c r="A15" s="193" t="s">
        <v>216</v>
      </c>
      <c r="B15" s="199" t="s">
        <v>217</v>
      </c>
      <c r="C15" s="113">
        <v>1.7476940148415285</v>
      </c>
      <c r="D15" s="115">
        <v>4284</v>
      </c>
      <c r="E15" s="114">
        <v>4267</v>
      </c>
      <c r="F15" s="114">
        <v>4413</v>
      </c>
      <c r="G15" s="114">
        <v>4389</v>
      </c>
      <c r="H15" s="140">
        <v>4614</v>
      </c>
      <c r="I15" s="115">
        <v>-330</v>
      </c>
      <c r="J15" s="116">
        <v>-7.1521456436931077</v>
      </c>
    </row>
    <row r="16" spans="1:15" s="287" customFormat="1" ht="24.95" customHeight="1" x14ac:dyDescent="0.2">
      <c r="A16" s="193" t="s">
        <v>218</v>
      </c>
      <c r="B16" s="199" t="s">
        <v>141</v>
      </c>
      <c r="C16" s="113">
        <v>8.4320932756208116</v>
      </c>
      <c r="D16" s="115">
        <v>20669</v>
      </c>
      <c r="E16" s="114">
        <v>20816</v>
      </c>
      <c r="F16" s="114">
        <v>20996</v>
      </c>
      <c r="G16" s="114">
        <v>20779</v>
      </c>
      <c r="H16" s="140">
        <v>21071</v>
      </c>
      <c r="I16" s="115">
        <v>-402</v>
      </c>
      <c r="J16" s="116">
        <v>-1.9078354136016327</v>
      </c>
      <c r="K16" s="110"/>
      <c r="L16" s="110"/>
      <c r="M16" s="110"/>
      <c r="N16" s="110"/>
      <c r="O16" s="110"/>
    </row>
    <row r="17" spans="1:15" s="110" customFormat="1" ht="24.95" customHeight="1" x14ac:dyDescent="0.2">
      <c r="A17" s="193" t="s">
        <v>219</v>
      </c>
      <c r="B17" s="199" t="s">
        <v>220</v>
      </c>
      <c r="C17" s="113">
        <v>1.5934857194143348</v>
      </c>
      <c r="D17" s="115">
        <v>3906</v>
      </c>
      <c r="E17" s="114">
        <v>3929</v>
      </c>
      <c r="F17" s="114">
        <v>3934</v>
      </c>
      <c r="G17" s="114">
        <v>3946</v>
      </c>
      <c r="H17" s="140">
        <v>3940</v>
      </c>
      <c r="I17" s="115">
        <v>-34</v>
      </c>
      <c r="J17" s="116">
        <v>-0.86294416243654826</v>
      </c>
    </row>
    <row r="18" spans="1:15" s="287" customFormat="1" ht="24.95" customHeight="1" x14ac:dyDescent="0.2">
      <c r="A18" s="201" t="s">
        <v>144</v>
      </c>
      <c r="B18" s="202" t="s">
        <v>145</v>
      </c>
      <c r="C18" s="113">
        <v>6.1099937582356612</v>
      </c>
      <c r="D18" s="115">
        <v>14977</v>
      </c>
      <c r="E18" s="114">
        <v>14805</v>
      </c>
      <c r="F18" s="114">
        <v>15229</v>
      </c>
      <c r="G18" s="114">
        <v>14966</v>
      </c>
      <c r="H18" s="140">
        <v>14749</v>
      </c>
      <c r="I18" s="115">
        <v>228</v>
      </c>
      <c r="J18" s="116">
        <v>1.5458675164417928</v>
      </c>
      <c r="K18" s="110"/>
      <c r="L18" s="110"/>
      <c r="M18" s="110"/>
      <c r="N18" s="110"/>
      <c r="O18" s="110"/>
    </row>
    <row r="19" spans="1:15" s="110" customFormat="1" ht="24.95" customHeight="1" x14ac:dyDescent="0.2">
      <c r="A19" s="193" t="s">
        <v>146</v>
      </c>
      <c r="B19" s="199" t="s">
        <v>147</v>
      </c>
      <c r="C19" s="113">
        <v>12.411727989621538</v>
      </c>
      <c r="D19" s="115">
        <v>30424</v>
      </c>
      <c r="E19" s="114">
        <v>30590</v>
      </c>
      <c r="F19" s="114">
        <v>30710</v>
      </c>
      <c r="G19" s="114">
        <v>30454</v>
      </c>
      <c r="H19" s="140">
        <v>30425</v>
      </c>
      <c r="I19" s="115">
        <v>-1</v>
      </c>
      <c r="J19" s="116">
        <v>-3.286770747740345E-3</v>
      </c>
    </row>
    <row r="20" spans="1:15" s="287" customFormat="1" ht="24.95" customHeight="1" x14ac:dyDescent="0.2">
      <c r="A20" s="193" t="s">
        <v>148</v>
      </c>
      <c r="B20" s="199" t="s">
        <v>149</v>
      </c>
      <c r="C20" s="113">
        <v>7.6565642554962201</v>
      </c>
      <c r="D20" s="115">
        <v>18768</v>
      </c>
      <c r="E20" s="114">
        <v>19320</v>
      </c>
      <c r="F20" s="114">
        <v>19134</v>
      </c>
      <c r="G20" s="114">
        <v>19284</v>
      </c>
      <c r="H20" s="140">
        <v>19715</v>
      </c>
      <c r="I20" s="115">
        <v>-947</v>
      </c>
      <c r="J20" s="116">
        <v>-4.8034491503931021</v>
      </c>
      <c r="K20" s="110"/>
      <c r="L20" s="110"/>
      <c r="M20" s="110"/>
      <c r="N20" s="110"/>
      <c r="O20" s="110"/>
    </row>
    <row r="21" spans="1:15" s="110" customFormat="1" ht="24.95" customHeight="1" x14ac:dyDescent="0.2">
      <c r="A21" s="201" t="s">
        <v>150</v>
      </c>
      <c r="B21" s="202" t="s">
        <v>151</v>
      </c>
      <c r="C21" s="113">
        <v>3.3819755796069728</v>
      </c>
      <c r="D21" s="115">
        <v>8290</v>
      </c>
      <c r="E21" s="114">
        <v>8463</v>
      </c>
      <c r="F21" s="114">
        <v>8811</v>
      </c>
      <c r="G21" s="114">
        <v>8721</v>
      </c>
      <c r="H21" s="140">
        <v>8380</v>
      </c>
      <c r="I21" s="115">
        <v>-90</v>
      </c>
      <c r="J21" s="116">
        <v>-1.0739856801909309</v>
      </c>
    </row>
    <row r="22" spans="1:15" s="110" customFormat="1" ht="24.95" customHeight="1" x14ac:dyDescent="0.2">
      <c r="A22" s="201" t="s">
        <v>152</v>
      </c>
      <c r="B22" s="199" t="s">
        <v>153</v>
      </c>
      <c r="C22" s="113">
        <v>3.0168527637145433</v>
      </c>
      <c r="D22" s="115">
        <v>7395</v>
      </c>
      <c r="E22" s="114">
        <v>7242</v>
      </c>
      <c r="F22" s="114">
        <v>7416</v>
      </c>
      <c r="G22" s="114">
        <v>7082</v>
      </c>
      <c r="H22" s="140">
        <v>7012</v>
      </c>
      <c r="I22" s="115">
        <v>383</v>
      </c>
      <c r="J22" s="116">
        <v>5.4620650313747863</v>
      </c>
    </row>
    <row r="23" spans="1:15" s="110" customFormat="1" ht="24.95" customHeight="1" x14ac:dyDescent="0.2">
      <c r="A23" s="193" t="s">
        <v>154</v>
      </c>
      <c r="B23" s="199" t="s">
        <v>155</v>
      </c>
      <c r="C23" s="113">
        <v>1.9520812000505869</v>
      </c>
      <c r="D23" s="115">
        <v>4785</v>
      </c>
      <c r="E23" s="114">
        <v>4825</v>
      </c>
      <c r="F23" s="114">
        <v>4896</v>
      </c>
      <c r="G23" s="114">
        <v>4851</v>
      </c>
      <c r="H23" s="140">
        <v>4882</v>
      </c>
      <c r="I23" s="115">
        <v>-97</v>
      </c>
      <c r="J23" s="116">
        <v>-1.9868906185989348</v>
      </c>
    </row>
    <row r="24" spans="1:15" s="110" customFormat="1" ht="24.95" customHeight="1" x14ac:dyDescent="0.2">
      <c r="A24" s="193" t="s">
        <v>156</v>
      </c>
      <c r="B24" s="199" t="s">
        <v>221</v>
      </c>
      <c r="C24" s="113">
        <v>7.720613732697462</v>
      </c>
      <c r="D24" s="115">
        <v>18925</v>
      </c>
      <c r="E24" s="114">
        <v>17302</v>
      </c>
      <c r="F24" s="114">
        <v>17241</v>
      </c>
      <c r="G24" s="114">
        <v>16992</v>
      </c>
      <c r="H24" s="140">
        <v>16874</v>
      </c>
      <c r="I24" s="115">
        <v>2051</v>
      </c>
      <c r="J24" s="116">
        <v>12.154794358184189</v>
      </c>
    </row>
    <row r="25" spans="1:15" s="110" customFormat="1" ht="24.95" customHeight="1" x14ac:dyDescent="0.2">
      <c r="A25" s="193" t="s">
        <v>222</v>
      </c>
      <c r="B25" s="204" t="s">
        <v>159</v>
      </c>
      <c r="C25" s="113">
        <v>7.5109230875927597</v>
      </c>
      <c r="D25" s="115">
        <v>18411</v>
      </c>
      <c r="E25" s="114">
        <v>18369</v>
      </c>
      <c r="F25" s="114">
        <v>18722</v>
      </c>
      <c r="G25" s="114">
        <v>18529</v>
      </c>
      <c r="H25" s="140">
        <v>18036</v>
      </c>
      <c r="I25" s="115">
        <v>375</v>
      </c>
      <c r="J25" s="116">
        <v>2.0791749833666002</v>
      </c>
    </row>
    <row r="26" spans="1:15" s="110" customFormat="1" ht="24.95" customHeight="1" x14ac:dyDescent="0.2">
      <c r="A26" s="201">
        <v>782.78300000000002</v>
      </c>
      <c r="B26" s="203" t="s">
        <v>160</v>
      </c>
      <c r="C26" s="113">
        <v>2.3412735647001708</v>
      </c>
      <c r="D26" s="115">
        <v>5739</v>
      </c>
      <c r="E26" s="114">
        <v>6004</v>
      </c>
      <c r="F26" s="114">
        <v>6207</v>
      </c>
      <c r="G26" s="114">
        <v>6664</v>
      </c>
      <c r="H26" s="140">
        <v>6413</v>
      </c>
      <c r="I26" s="115">
        <v>-674</v>
      </c>
      <c r="J26" s="116">
        <v>-10.509901762045844</v>
      </c>
    </row>
    <row r="27" spans="1:15" s="110" customFormat="1" ht="24.95" customHeight="1" x14ac:dyDescent="0.2">
      <c r="A27" s="193" t="s">
        <v>161</v>
      </c>
      <c r="B27" s="199" t="s">
        <v>223</v>
      </c>
      <c r="C27" s="113">
        <v>8.6283212917596472</v>
      </c>
      <c r="D27" s="115">
        <v>21150</v>
      </c>
      <c r="E27" s="114">
        <v>21248</v>
      </c>
      <c r="F27" s="114">
        <v>21160</v>
      </c>
      <c r="G27" s="114">
        <v>20816</v>
      </c>
      <c r="H27" s="140">
        <v>20883</v>
      </c>
      <c r="I27" s="115">
        <v>267</v>
      </c>
      <c r="J27" s="116">
        <v>1.2785519321936503</v>
      </c>
    </row>
    <row r="28" spans="1:15" s="110" customFormat="1" ht="24.95" customHeight="1" x14ac:dyDescent="0.2">
      <c r="A28" s="193" t="s">
        <v>163</v>
      </c>
      <c r="B28" s="199" t="s">
        <v>164</v>
      </c>
      <c r="C28" s="113">
        <v>4.7971834548369596</v>
      </c>
      <c r="D28" s="115">
        <v>11759</v>
      </c>
      <c r="E28" s="114">
        <v>11777</v>
      </c>
      <c r="F28" s="114">
        <v>11625</v>
      </c>
      <c r="G28" s="114">
        <v>11240</v>
      </c>
      <c r="H28" s="140">
        <v>11173</v>
      </c>
      <c r="I28" s="115">
        <v>586</v>
      </c>
      <c r="J28" s="116">
        <v>5.2447865389778929</v>
      </c>
    </row>
    <row r="29" spans="1:15" s="110" customFormat="1" ht="24.95" customHeight="1" x14ac:dyDescent="0.2">
      <c r="A29" s="193">
        <v>86</v>
      </c>
      <c r="B29" s="199" t="s">
        <v>165</v>
      </c>
      <c r="C29" s="113">
        <v>7.1066362601632651</v>
      </c>
      <c r="D29" s="115">
        <v>17420</v>
      </c>
      <c r="E29" s="114">
        <v>17423</v>
      </c>
      <c r="F29" s="114">
        <v>16885</v>
      </c>
      <c r="G29" s="114">
        <v>16705</v>
      </c>
      <c r="H29" s="140">
        <v>16655</v>
      </c>
      <c r="I29" s="115">
        <v>765</v>
      </c>
      <c r="J29" s="116">
        <v>4.5932152506754731</v>
      </c>
    </row>
    <row r="30" spans="1:15" s="110" customFormat="1" ht="24.95" customHeight="1" x14ac:dyDescent="0.2">
      <c r="A30" s="193">
        <v>87.88</v>
      </c>
      <c r="B30" s="204" t="s">
        <v>166</v>
      </c>
      <c r="C30" s="113">
        <v>7.7483549075362168</v>
      </c>
      <c r="D30" s="115">
        <v>18993</v>
      </c>
      <c r="E30" s="114">
        <v>18655</v>
      </c>
      <c r="F30" s="114">
        <v>18788</v>
      </c>
      <c r="G30" s="114">
        <v>18387</v>
      </c>
      <c r="H30" s="140">
        <v>18454</v>
      </c>
      <c r="I30" s="115">
        <v>539</v>
      </c>
      <c r="J30" s="116">
        <v>2.9207759835266067</v>
      </c>
    </row>
    <row r="31" spans="1:15" s="110" customFormat="1" ht="24.95" customHeight="1" x14ac:dyDescent="0.2">
      <c r="A31" s="193" t="s">
        <v>167</v>
      </c>
      <c r="B31" s="199" t="s">
        <v>168</v>
      </c>
      <c r="C31" s="113">
        <v>4.5923883111743899</v>
      </c>
      <c r="D31" s="115">
        <v>11257</v>
      </c>
      <c r="E31" s="114">
        <v>11117</v>
      </c>
      <c r="F31" s="114">
        <v>11055</v>
      </c>
      <c r="G31" s="114">
        <v>10879</v>
      </c>
      <c r="H31" s="140">
        <v>10478</v>
      </c>
      <c r="I31" s="115">
        <v>779</v>
      </c>
      <c r="J31" s="116">
        <v>7.4346249284214547</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1.3744120298788771</v>
      </c>
      <c r="D34" s="115">
        <v>3369</v>
      </c>
      <c r="E34" s="114">
        <v>3258</v>
      </c>
      <c r="F34" s="114">
        <v>3509</v>
      </c>
      <c r="G34" s="114">
        <v>3490</v>
      </c>
      <c r="H34" s="140">
        <v>3444</v>
      </c>
      <c r="I34" s="115">
        <v>-75</v>
      </c>
      <c r="J34" s="116">
        <v>-2.1777003484320558</v>
      </c>
    </row>
    <row r="35" spans="1:10" s="110" customFormat="1" ht="24.95" customHeight="1" x14ac:dyDescent="0.2">
      <c r="A35" s="292" t="s">
        <v>171</v>
      </c>
      <c r="B35" s="293" t="s">
        <v>172</v>
      </c>
      <c r="C35" s="113">
        <v>19.760691571170391</v>
      </c>
      <c r="D35" s="115">
        <v>48438</v>
      </c>
      <c r="E35" s="114">
        <v>48363</v>
      </c>
      <c r="F35" s="114">
        <v>49085</v>
      </c>
      <c r="G35" s="114">
        <v>48457</v>
      </c>
      <c r="H35" s="140">
        <v>48704</v>
      </c>
      <c r="I35" s="115">
        <v>-266</v>
      </c>
      <c r="J35" s="116">
        <v>-0.5461563731931669</v>
      </c>
    </row>
    <row r="36" spans="1:10" s="110" customFormat="1" ht="24.95" customHeight="1" x14ac:dyDescent="0.2">
      <c r="A36" s="294" t="s">
        <v>173</v>
      </c>
      <c r="B36" s="295" t="s">
        <v>174</v>
      </c>
      <c r="C36" s="125">
        <v>78.864896398950734</v>
      </c>
      <c r="D36" s="143">
        <v>193316</v>
      </c>
      <c r="E36" s="144">
        <v>192335</v>
      </c>
      <c r="F36" s="144">
        <v>192650</v>
      </c>
      <c r="G36" s="144">
        <v>190604</v>
      </c>
      <c r="H36" s="145">
        <v>189380</v>
      </c>
      <c r="I36" s="143">
        <v>3936</v>
      </c>
      <c r="J36" s="146">
        <v>2.0783609673671983</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245123</v>
      </c>
      <c r="F11" s="238">
        <v>243956</v>
      </c>
      <c r="G11" s="238">
        <v>245244</v>
      </c>
      <c r="H11" s="238">
        <v>242551</v>
      </c>
      <c r="I11" s="265">
        <v>241528</v>
      </c>
      <c r="J11" s="263">
        <v>3595</v>
      </c>
      <c r="K11" s="266">
        <v>1.4884402636547316</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16.27917412890671</v>
      </c>
      <c r="E13" s="115">
        <v>39904</v>
      </c>
      <c r="F13" s="114">
        <v>38651</v>
      </c>
      <c r="G13" s="114">
        <v>39374</v>
      </c>
      <c r="H13" s="114">
        <v>39417</v>
      </c>
      <c r="I13" s="140">
        <v>39078</v>
      </c>
      <c r="J13" s="115">
        <v>826</v>
      </c>
      <c r="K13" s="116">
        <v>2.1137212753979222</v>
      </c>
    </row>
    <row r="14" spans="1:255" ht="14.1" customHeight="1" x14ac:dyDescent="0.2">
      <c r="A14" s="306" t="s">
        <v>230</v>
      </c>
      <c r="B14" s="307"/>
      <c r="C14" s="308"/>
      <c r="D14" s="113">
        <v>56.889398383668606</v>
      </c>
      <c r="E14" s="115">
        <v>139449</v>
      </c>
      <c r="F14" s="114">
        <v>139096</v>
      </c>
      <c r="G14" s="114">
        <v>140053</v>
      </c>
      <c r="H14" s="114">
        <v>138272</v>
      </c>
      <c r="I14" s="140">
        <v>138023</v>
      </c>
      <c r="J14" s="115">
        <v>1426</v>
      </c>
      <c r="K14" s="116">
        <v>1.0331611398100318</v>
      </c>
    </row>
    <row r="15" spans="1:255" ht="14.1" customHeight="1" x14ac:dyDescent="0.2">
      <c r="A15" s="306" t="s">
        <v>231</v>
      </c>
      <c r="B15" s="307"/>
      <c r="C15" s="308"/>
      <c r="D15" s="113">
        <v>12.749109630675212</v>
      </c>
      <c r="E15" s="115">
        <v>31251</v>
      </c>
      <c r="F15" s="114">
        <v>31083</v>
      </c>
      <c r="G15" s="114">
        <v>30914</v>
      </c>
      <c r="H15" s="114">
        <v>30581</v>
      </c>
      <c r="I15" s="140">
        <v>30348</v>
      </c>
      <c r="J15" s="115">
        <v>903</v>
      </c>
      <c r="K15" s="116">
        <v>2.9754843811783314</v>
      </c>
    </row>
    <row r="16" spans="1:255" ht="14.1" customHeight="1" x14ac:dyDescent="0.2">
      <c r="A16" s="306" t="s">
        <v>232</v>
      </c>
      <c r="B16" s="307"/>
      <c r="C16" s="308"/>
      <c r="D16" s="113">
        <v>13.683334489215618</v>
      </c>
      <c r="E16" s="115">
        <v>33541</v>
      </c>
      <c r="F16" s="114">
        <v>33398</v>
      </c>
      <c r="G16" s="114">
        <v>33177</v>
      </c>
      <c r="H16" s="114">
        <v>32570</v>
      </c>
      <c r="I16" s="140">
        <v>32337</v>
      </c>
      <c r="J16" s="115">
        <v>1204</v>
      </c>
      <c r="K16" s="116">
        <v>3.7232891115440516</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1.4107203322413646</v>
      </c>
      <c r="E18" s="115">
        <v>3458</v>
      </c>
      <c r="F18" s="114">
        <v>3431</v>
      </c>
      <c r="G18" s="114">
        <v>3580</v>
      </c>
      <c r="H18" s="114">
        <v>3511</v>
      </c>
      <c r="I18" s="140">
        <v>3550</v>
      </c>
      <c r="J18" s="115">
        <v>-92</v>
      </c>
      <c r="K18" s="116">
        <v>-2.591549295774648</v>
      </c>
    </row>
    <row r="19" spans="1:255" ht="14.1" customHeight="1" x14ac:dyDescent="0.2">
      <c r="A19" s="306" t="s">
        <v>235</v>
      </c>
      <c r="B19" s="307" t="s">
        <v>236</v>
      </c>
      <c r="C19" s="308"/>
      <c r="D19" s="113">
        <v>0.69189753715481617</v>
      </c>
      <c r="E19" s="115">
        <v>1696</v>
      </c>
      <c r="F19" s="114">
        <v>1626</v>
      </c>
      <c r="G19" s="114">
        <v>1744</v>
      </c>
      <c r="H19" s="114">
        <v>1688</v>
      </c>
      <c r="I19" s="140">
        <v>1638</v>
      </c>
      <c r="J19" s="115">
        <v>58</v>
      </c>
      <c r="K19" s="116">
        <v>3.5409035409035408</v>
      </c>
    </row>
    <row r="20" spans="1:255" ht="14.1" customHeight="1" x14ac:dyDescent="0.2">
      <c r="A20" s="306">
        <v>12</v>
      </c>
      <c r="B20" s="307" t="s">
        <v>237</v>
      </c>
      <c r="C20" s="308"/>
      <c r="D20" s="113">
        <v>1.110462910457199</v>
      </c>
      <c r="E20" s="115">
        <v>2722</v>
      </c>
      <c r="F20" s="114">
        <v>2491</v>
      </c>
      <c r="G20" s="114">
        <v>2773</v>
      </c>
      <c r="H20" s="114">
        <v>2714</v>
      </c>
      <c r="I20" s="140">
        <v>2536</v>
      </c>
      <c r="J20" s="115">
        <v>186</v>
      </c>
      <c r="K20" s="116">
        <v>7.3343848580441637</v>
      </c>
    </row>
    <row r="21" spans="1:255" ht="14.1" customHeight="1" x14ac:dyDescent="0.2">
      <c r="A21" s="306">
        <v>21</v>
      </c>
      <c r="B21" s="307" t="s">
        <v>238</v>
      </c>
      <c r="C21" s="308"/>
      <c r="D21" s="113">
        <v>0.34023735022825274</v>
      </c>
      <c r="E21" s="115">
        <v>834</v>
      </c>
      <c r="F21" s="114">
        <v>815</v>
      </c>
      <c r="G21" s="114">
        <v>814</v>
      </c>
      <c r="H21" s="114">
        <v>819</v>
      </c>
      <c r="I21" s="140">
        <v>805</v>
      </c>
      <c r="J21" s="115">
        <v>29</v>
      </c>
      <c r="K21" s="116">
        <v>3.6024844720496896</v>
      </c>
    </row>
    <row r="22" spans="1:255" ht="14.1" customHeight="1" x14ac:dyDescent="0.2">
      <c r="A22" s="306">
        <v>22</v>
      </c>
      <c r="B22" s="307" t="s">
        <v>239</v>
      </c>
      <c r="C22" s="308"/>
      <c r="D22" s="113">
        <v>0.97583662079853783</v>
      </c>
      <c r="E22" s="115">
        <v>2392</v>
      </c>
      <c r="F22" s="114">
        <v>2397</v>
      </c>
      <c r="G22" s="114">
        <v>2432</v>
      </c>
      <c r="H22" s="114">
        <v>2419</v>
      </c>
      <c r="I22" s="140">
        <v>2386</v>
      </c>
      <c r="J22" s="115">
        <v>6</v>
      </c>
      <c r="K22" s="116">
        <v>0.25146689019279128</v>
      </c>
    </row>
    <row r="23" spans="1:255" ht="14.1" customHeight="1" x14ac:dyDescent="0.2">
      <c r="A23" s="306">
        <v>23</v>
      </c>
      <c r="B23" s="307" t="s">
        <v>240</v>
      </c>
      <c r="C23" s="308"/>
      <c r="D23" s="113">
        <v>0.51565948523802341</v>
      </c>
      <c r="E23" s="115">
        <v>1264</v>
      </c>
      <c r="F23" s="114">
        <v>1256</v>
      </c>
      <c r="G23" s="114">
        <v>1273</v>
      </c>
      <c r="H23" s="114">
        <v>1236</v>
      </c>
      <c r="I23" s="140">
        <v>1232</v>
      </c>
      <c r="J23" s="115">
        <v>32</v>
      </c>
      <c r="K23" s="116">
        <v>2.5974025974025974</v>
      </c>
    </row>
    <row r="24" spans="1:255" ht="14.1" customHeight="1" x14ac:dyDescent="0.2">
      <c r="A24" s="306">
        <v>24</v>
      </c>
      <c r="B24" s="307" t="s">
        <v>241</v>
      </c>
      <c r="C24" s="308"/>
      <c r="D24" s="113">
        <v>2.3853330776793693</v>
      </c>
      <c r="E24" s="115">
        <v>5847</v>
      </c>
      <c r="F24" s="114">
        <v>5831</v>
      </c>
      <c r="G24" s="114">
        <v>5947</v>
      </c>
      <c r="H24" s="114">
        <v>6037</v>
      </c>
      <c r="I24" s="140">
        <v>6106</v>
      </c>
      <c r="J24" s="115">
        <v>-259</v>
      </c>
      <c r="K24" s="116">
        <v>-4.2417294464461186</v>
      </c>
    </row>
    <row r="25" spans="1:255" ht="14.1" customHeight="1" x14ac:dyDescent="0.2">
      <c r="A25" s="306">
        <v>25</v>
      </c>
      <c r="B25" s="307" t="s">
        <v>242</v>
      </c>
      <c r="C25" s="308"/>
      <c r="D25" s="113">
        <v>5.1696495228925885</v>
      </c>
      <c r="E25" s="115">
        <v>12672</v>
      </c>
      <c r="F25" s="114">
        <v>12580</v>
      </c>
      <c r="G25" s="114">
        <v>12633</v>
      </c>
      <c r="H25" s="114">
        <v>12391</v>
      </c>
      <c r="I25" s="140">
        <v>12419</v>
      </c>
      <c r="J25" s="115">
        <v>253</v>
      </c>
      <c r="K25" s="116">
        <v>2.0372010628875112</v>
      </c>
    </row>
    <row r="26" spans="1:255" ht="14.1" customHeight="1" x14ac:dyDescent="0.2">
      <c r="A26" s="306">
        <v>26</v>
      </c>
      <c r="B26" s="307" t="s">
        <v>243</v>
      </c>
      <c r="C26" s="308"/>
      <c r="D26" s="113">
        <v>2.5815610938182054</v>
      </c>
      <c r="E26" s="115">
        <v>6328</v>
      </c>
      <c r="F26" s="114">
        <v>6384</v>
      </c>
      <c r="G26" s="114">
        <v>6382</v>
      </c>
      <c r="H26" s="114">
        <v>6260</v>
      </c>
      <c r="I26" s="140">
        <v>6314</v>
      </c>
      <c r="J26" s="115">
        <v>14</v>
      </c>
      <c r="K26" s="116">
        <v>0.22172949002217296</v>
      </c>
    </row>
    <row r="27" spans="1:255" ht="14.1" customHeight="1" x14ac:dyDescent="0.2">
      <c r="A27" s="306">
        <v>27</v>
      </c>
      <c r="B27" s="307" t="s">
        <v>244</v>
      </c>
      <c r="C27" s="308"/>
      <c r="D27" s="113">
        <v>1.9051659778968111</v>
      </c>
      <c r="E27" s="115">
        <v>4670</v>
      </c>
      <c r="F27" s="114">
        <v>4623</v>
      </c>
      <c r="G27" s="114">
        <v>4636</v>
      </c>
      <c r="H27" s="114">
        <v>4526</v>
      </c>
      <c r="I27" s="140">
        <v>4522</v>
      </c>
      <c r="J27" s="115">
        <v>148</v>
      </c>
      <c r="K27" s="116">
        <v>3.2728881026094649</v>
      </c>
    </row>
    <row r="28" spans="1:255" ht="14.1" customHeight="1" x14ac:dyDescent="0.2">
      <c r="A28" s="306">
        <v>28</v>
      </c>
      <c r="B28" s="307" t="s">
        <v>245</v>
      </c>
      <c r="C28" s="308"/>
      <c r="D28" s="113">
        <v>0.16889479975359309</v>
      </c>
      <c r="E28" s="115">
        <v>414</v>
      </c>
      <c r="F28" s="114">
        <v>406</v>
      </c>
      <c r="G28" s="114">
        <v>410</v>
      </c>
      <c r="H28" s="114">
        <v>416</v>
      </c>
      <c r="I28" s="140">
        <v>418</v>
      </c>
      <c r="J28" s="115">
        <v>-4</v>
      </c>
      <c r="K28" s="116">
        <v>-0.9569377990430622</v>
      </c>
    </row>
    <row r="29" spans="1:255" ht="14.1" customHeight="1" x14ac:dyDescent="0.2">
      <c r="A29" s="306">
        <v>29</v>
      </c>
      <c r="B29" s="307" t="s">
        <v>246</v>
      </c>
      <c r="C29" s="308"/>
      <c r="D29" s="113">
        <v>2.3465770245958151</v>
      </c>
      <c r="E29" s="115">
        <v>5752</v>
      </c>
      <c r="F29" s="114">
        <v>5732</v>
      </c>
      <c r="G29" s="114">
        <v>5931</v>
      </c>
      <c r="H29" s="114">
        <v>5875</v>
      </c>
      <c r="I29" s="140">
        <v>5827</v>
      </c>
      <c r="J29" s="115">
        <v>-75</v>
      </c>
      <c r="K29" s="116">
        <v>-1.2871117212974086</v>
      </c>
    </row>
    <row r="30" spans="1:255" ht="14.1" customHeight="1" x14ac:dyDescent="0.2">
      <c r="A30" s="306" t="s">
        <v>247</v>
      </c>
      <c r="B30" s="307" t="s">
        <v>248</v>
      </c>
      <c r="C30" s="308"/>
      <c r="D30" s="113">
        <v>0.53156986492495606</v>
      </c>
      <c r="E30" s="115">
        <v>1303</v>
      </c>
      <c r="F30" s="114">
        <v>1320</v>
      </c>
      <c r="G30" s="114">
        <v>1448</v>
      </c>
      <c r="H30" s="114">
        <v>1420</v>
      </c>
      <c r="I30" s="140">
        <v>1432</v>
      </c>
      <c r="J30" s="115">
        <v>-129</v>
      </c>
      <c r="K30" s="116">
        <v>-9.0083798882681556</v>
      </c>
    </row>
    <row r="31" spans="1:255" ht="14.1" customHeight="1" x14ac:dyDescent="0.2">
      <c r="A31" s="306" t="s">
        <v>249</v>
      </c>
      <c r="B31" s="307" t="s">
        <v>250</v>
      </c>
      <c r="C31" s="308"/>
      <c r="D31" s="113">
        <v>1.7383109704107733</v>
      </c>
      <c r="E31" s="115">
        <v>4261</v>
      </c>
      <c r="F31" s="114">
        <v>4223</v>
      </c>
      <c r="G31" s="114">
        <v>4290</v>
      </c>
      <c r="H31" s="114">
        <v>4264</v>
      </c>
      <c r="I31" s="140">
        <v>4207</v>
      </c>
      <c r="J31" s="115">
        <v>54</v>
      </c>
      <c r="K31" s="116">
        <v>1.2835749940575232</v>
      </c>
    </row>
    <row r="32" spans="1:255" ht="14.1" customHeight="1" x14ac:dyDescent="0.2">
      <c r="A32" s="306">
        <v>31</v>
      </c>
      <c r="B32" s="307" t="s">
        <v>251</v>
      </c>
      <c r="C32" s="308"/>
      <c r="D32" s="113">
        <v>0.84610583258200989</v>
      </c>
      <c r="E32" s="115">
        <v>2074</v>
      </c>
      <c r="F32" s="114">
        <v>2060</v>
      </c>
      <c r="G32" s="114">
        <v>2061</v>
      </c>
      <c r="H32" s="114">
        <v>2058</v>
      </c>
      <c r="I32" s="140">
        <v>2047</v>
      </c>
      <c r="J32" s="115">
        <v>27</v>
      </c>
      <c r="K32" s="116">
        <v>1.3190034196384954</v>
      </c>
    </row>
    <row r="33" spans="1:11" ht="14.1" customHeight="1" x14ac:dyDescent="0.2">
      <c r="A33" s="306">
        <v>32</v>
      </c>
      <c r="B33" s="307" t="s">
        <v>252</v>
      </c>
      <c r="C33" s="308"/>
      <c r="D33" s="113">
        <v>1.9688074966445417</v>
      </c>
      <c r="E33" s="115">
        <v>4826</v>
      </c>
      <c r="F33" s="114">
        <v>4775</v>
      </c>
      <c r="G33" s="114">
        <v>4981</v>
      </c>
      <c r="H33" s="114">
        <v>4944</v>
      </c>
      <c r="I33" s="140">
        <v>4920</v>
      </c>
      <c r="J33" s="115">
        <v>-94</v>
      </c>
      <c r="K33" s="116">
        <v>-1.910569105691057</v>
      </c>
    </row>
    <row r="34" spans="1:11" ht="14.1" customHeight="1" x14ac:dyDescent="0.2">
      <c r="A34" s="306">
        <v>33</v>
      </c>
      <c r="B34" s="307" t="s">
        <v>253</v>
      </c>
      <c r="C34" s="308"/>
      <c r="D34" s="113">
        <v>0.95543869812298321</v>
      </c>
      <c r="E34" s="115">
        <v>2342</v>
      </c>
      <c r="F34" s="114">
        <v>2299</v>
      </c>
      <c r="G34" s="114">
        <v>2396</v>
      </c>
      <c r="H34" s="114">
        <v>2353</v>
      </c>
      <c r="I34" s="140">
        <v>2273</v>
      </c>
      <c r="J34" s="115">
        <v>69</v>
      </c>
      <c r="K34" s="116">
        <v>3.0356357237131544</v>
      </c>
    </row>
    <row r="35" spans="1:11" ht="14.1" customHeight="1" x14ac:dyDescent="0.2">
      <c r="A35" s="306">
        <v>34</v>
      </c>
      <c r="B35" s="307" t="s">
        <v>254</v>
      </c>
      <c r="C35" s="308"/>
      <c r="D35" s="113">
        <v>2.4636611007534994</v>
      </c>
      <c r="E35" s="115">
        <v>6039</v>
      </c>
      <c r="F35" s="114">
        <v>6017</v>
      </c>
      <c r="G35" s="114">
        <v>6079</v>
      </c>
      <c r="H35" s="114">
        <v>6013</v>
      </c>
      <c r="I35" s="140">
        <v>5967</v>
      </c>
      <c r="J35" s="115">
        <v>72</v>
      </c>
      <c r="K35" s="116">
        <v>1.2066365007541477</v>
      </c>
    </row>
    <row r="36" spans="1:11" ht="14.1" customHeight="1" x14ac:dyDescent="0.2">
      <c r="A36" s="306">
        <v>41</v>
      </c>
      <c r="B36" s="307" t="s">
        <v>255</v>
      </c>
      <c r="C36" s="308"/>
      <c r="D36" s="113">
        <v>0.85263316783818732</v>
      </c>
      <c r="E36" s="115">
        <v>2090</v>
      </c>
      <c r="F36" s="114">
        <v>2101</v>
      </c>
      <c r="G36" s="114">
        <v>2097</v>
      </c>
      <c r="H36" s="114">
        <v>2042</v>
      </c>
      <c r="I36" s="140">
        <v>2100</v>
      </c>
      <c r="J36" s="115">
        <v>-10</v>
      </c>
      <c r="K36" s="116">
        <v>-0.47619047619047616</v>
      </c>
    </row>
    <row r="37" spans="1:11" ht="14.1" customHeight="1" x14ac:dyDescent="0.2">
      <c r="A37" s="306">
        <v>42</v>
      </c>
      <c r="B37" s="307" t="s">
        <v>256</v>
      </c>
      <c r="C37" s="308"/>
      <c r="D37" s="113">
        <v>0.39775949217331708</v>
      </c>
      <c r="E37" s="115">
        <v>975</v>
      </c>
      <c r="F37" s="114">
        <v>997</v>
      </c>
      <c r="G37" s="114">
        <v>984</v>
      </c>
      <c r="H37" s="114">
        <v>960</v>
      </c>
      <c r="I37" s="140">
        <v>964</v>
      </c>
      <c r="J37" s="115">
        <v>11</v>
      </c>
      <c r="K37" s="116">
        <v>1.1410788381742738</v>
      </c>
    </row>
    <row r="38" spans="1:11" ht="14.1" customHeight="1" x14ac:dyDescent="0.2">
      <c r="A38" s="306">
        <v>43</v>
      </c>
      <c r="B38" s="307" t="s">
        <v>257</v>
      </c>
      <c r="C38" s="308"/>
      <c r="D38" s="113">
        <v>1.6567192797085544</v>
      </c>
      <c r="E38" s="115">
        <v>4061</v>
      </c>
      <c r="F38" s="114">
        <v>4002</v>
      </c>
      <c r="G38" s="114">
        <v>3956</v>
      </c>
      <c r="H38" s="114">
        <v>3896</v>
      </c>
      <c r="I38" s="140">
        <v>3925</v>
      </c>
      <c r="J38" s="115">
        <v>136</v>
      </c>
      <c r="K38" s="116">
        <v>3.4649681528662422</v>
      </c>
    </row>
    <row r="39" spans="1:11" ht="14.1" customHeight="1" x14ac:dyDescent="0.2">
      <c r="A39" s="306">
        <v>51</v>
      </c>
      <c r="B39" s="307" t="s">
        <v>258</v>
      </c>
      <c r="C39" s="308"/>
      <c r="D39" s="113">
        <v>8.3635562554309466</v>
      </c>
      <c r="E39" s="115">
        <v>20501</v>
      </c>
      <c r="F39" s="114">
        <v>20842</v>
      </c>
      <c r="G39" s="114">
        <v>20951</v>
      </c>
      <c r="H39" s="114">
        <v>21423</v>
      </c>
      <c r="I39" s="140">
        <v>21812</v>
      </c>
      <c r="J39" s="115">
        <v>-1311</v>
      </c>
      <c r="K39" s="116">
        <v>-6.010452961672474</v>
      </c>
    </row>
    <row r="40" spans="1:11" ht="14.1" customHeight="1" x14ac:dyDescent="0.2">
      <c r="A40" s="306" t="s">
        <v>259</v>
      </c>
      <c r="B40" s="307" t="s">
        <v>260</v>
      </c>
      <c r="C40" s="308"/>
      <c r="D40" s="113">
        <v>7.3085756946512568</v>
      </c>
      <c r="E40" s="115">
        <v>17915</v>
      </c>
      <c r="F40" s="114">
        <v>18236</v>
      </c>
      <c r="G40" s="114">
        <v>18343</v>
      </c>
      <c r="H40" s="114">
        <v>18863</v>
      </c>
      <c r="I40" s="140">
        <v>19187</v>
      </c>
      <c r="J40" s="115">
        <v>-1272</v>
      </c>
      <c r="K40" s="116">
        <v>-6.6294887163183409</v>
      </c>
    </row>
    <row r="41" spans="1:11" ht="14.1" customHeight="1" x14ac:dyDescent="0.2">
      <c r="A41" s="306"/>
      <c r="B41" s="307" t="s">
        <v>261</v>
      </c>
      <c r="C41" s="308"/>
      <c r="D41" s="113">
        <v>6.3237639878754743</v>
      </c>
      <c r="E41" s="115">
        <v>15501</v>
      </c>
      <c r="F41" s="114">
        <v>15788</v>
      </c>
      <c r="G41" s="114">
        <v>15913</v>
      </c>
      <c r="H41" s="114">
        <v>16263</v>
      </c>
      <c r="I41" s="140">
        <v>16556</v>
      </c>
      <c r="J41" s="115">
        <v>-1055</v>
      </c>
      <c r="K41" s="116">
        <v>-6.3723121526938877</v>
      </c>
    </row>
    <row r="42" spans="1:11" ht="14.1" customHeight="1" x14ac:dyDescent="0.2">
      <c r="A42" s="306">
        <v>52</v>
      </c>
      <c r="B42" s="307" t="s">
        <v>262</v>
      </c>
      <c r="C42" s="308"/>
      <c r="D42" s="113">
        <v>4.1856537330238286</v>
      </c>
      <c r="E42" s="115">
        <v>10260</v>
      </c>
      <c r="F42" s="114">
        <v>10307</v>
      </c>
      <c r="G42" s="114">
        <v>10466</v>
      </c>
      <c r="H42" s="114">
        <v>10362</v>
      </c>
      <c r="I42" s="140">
        <v>10253</v>
      </c>
      <c r="J42" s="115">
        <v>7</v>
      </c>
      <c r="K42" s="116">
        <v>6.8272700672973766E-2</v>
      </c>
    </row>
    <row r="43" spans="1:11" ht="14.1" customHeight="1" x14ac:dyDescent="0.2">
      <c r="A43" s="306" t="s">
        <v>263</v>
      </c>
      <c r="B43" s="307" t="s">
        <v>264</v>
      </c>
      <c r="C43" s="308"/>
      <c r="D43" s="113">
        <v>3.4399056800055483</v>
      </c>
      <c r="E43" s="115">
        <v>8432</v>
      </c>
      <c r="F43" s="114">
        <v>8522</v>
      </c>
      <c r="G43" s="114">
        <v>8644</v>
      </c>
      <c r="H43" s="114">
        <v>8526</v>
      </c>
      <c r="I43" s="140">
        <v>8449</v>
      </c>
      <c r="J43" s="115">
        <v>-17</v>
      </c>
      <c r="K43" s="116">
        <v>-0.2012072434607646</v>
      </c>
    </row>
    <row r="44" spans="1:11" ht="14.1" customHeight="1" x14ac:dyDescent="0.2">
      <c r="A44" s="306">
        <v>53</v>
      </c>
      <c r="B44" s="307" t="s">
        <v>265</v>
      </c>
      <c r="C44" s="308"/>
      <c r="D44" s="113">
        <v>1.5110781118050938</v>
      </c>
      <c r="E44" s="115">
        <v>3704</v>
      </c>
      <c r="F44" s="114">
        <v>3593</v>
      </c>
      <c r="G44" s="114">
        <v>3600</v>
      </c>
      <c r="H44" s="114">
        <v>3630</v>
      </c>
      <c r="I44" s="140">
        <v>3537</v>
      </c>
      <c r="J44" s="115">
        <v>167</v>
      </c>
      <c r="K44" s="116">
        <v>4.7215154085383091</v>
      </c>
    </row>
    <row r="45" spans="1:11" ht="14.1" customHeight="1" x14ac:dyDescent="0.2">
      <c r="A45" s="306" t="s">
        <v>266</v>
      </c>
      <c r="B45" s="307" t="s">
        <v>267</v>
      </c>
      <c r="C45" s="308"/>
      <c r="D45" s="113">
        <v>1.4441729254292743</v>
      </c>
      <c r="E45" s="115">
        <v>3540</v>
      </c>
      <c r="F45" s="114">
        <v>3414</v>
      </c>
      <c r="G45" s="114">
        <v>3418</v>
      </c>
      <c r="H45" s="114">
        <v>3449</v>
      </c>
      <c r="I45" s="140">
        <v>3365</v>
      </c>
      <c r="J45" s="115">
        <v>175</v>
      </c>
      <c r="K45" s="116">
        <v>5.2005943536404162</v>
      </c>
    </row>
    <row r="46" spans="1:11" ht="14.1" customHeight="1" x14ac:dyDescent="0.2">
      <c r="A46" s="306">
        <v>54</v>
      </c>
      <c r="B46" s="307" t="s">
        <v>268</v>
      </c>
      <c r="C46" s="308"/>
      <c r="D46" s="113">
        <v>2.4408154273568781</v>
      </c>
      <c r="E46" s="115">
        <v>5983</v>
      </c>
      <c r="F46" s="114">
        <v>5831</v>
      </c>
      <c r="G46" s="114">
        <v>5904</v>
      </c>
      <c r="H46" s="114">
        <v>5956</v>
      </c>
      <c r="I46" s="140">
        <v>5881</v>
      </c>
      <c r="J46" s="115">
        <v>102</v>
      </c>
      <c r="K46" s="116">
        <v>1.7343989117497025</v>
      </c>
    </row>
    <row r="47" spans="1:11" ht="14.1" customHeight="1" x14ac:dyDescent="0.2">
      <c r="A47" s="306">
        <v>61</v>
      </c>
      <c r="B47" s="307" t="s">
        <v>269</v>
      </c>
      <c r="C47" s="308"/>
      <c r="D47" s="113">
        <v>2.3804375762372358</v>
      </c>
      <c r="E47" s="115">
        <v>5835</v>
      </c>
      <c r="F47" s="114">
        <v>5723</v>
      </c>
      <c r="G47" s="114">
        <v>5737</v>
      </c>
      <c r="H47" s="114">
        <v>5450</v>
      </c>
      <c r="I47" s="140">
        <v>5401</v>
      </c>
      <c r="J47" s="115">
        <v>434</v>
      </c>
      <c r="K47" s="116">
        <v>8.0355489724125171</v>
      </c>
    </row>
    <row r="48" spans="1:11" ht="14.1" customHeight="1" x14ac:dyDescent="0.2">
      <c r="A48" s="306">
        <v>62</v>
      </c>
      <c r="B48" s="307" t="s">
        <v>270</v>
      </c>
      <c r="C48" s="308"/>
      <c r="D48" s="113">
        <v>6.1038743814329948</v>
      </c>
      <c r="E48" s="115">
        <v>14962</v>
      </c>
      <c r="F48" s="114">
        <v>15206</v>
      </c>
      <c r="G48" s="114">
        <v>15209</v>
      </c>
      <c r="H48" s="114">
        <v>15127</v>
      </c>
      <c r="I48" s="140">
        <v>15085</v>
      </c>
      <c r="J48" s="115">
        <v>-123</v>
      </c>
      <c r="K48" s="116">
        <v>-0.8153795160755718</v>
      </c>
    </row>
    <row r="49" spans="1:11" ht="14.1" customHeight="1" x14ac:dyDescent="0.2">
      <c r="A49" s="306">
        <v>63</v>
      </c>
      <c r="B49" s="307" t="s">
        <v>271</v>
      </c>
      <c r="C49" s="308"/>
      <c r="D49" s="113">
        <v>2.5693223402128726</v>
      </c>
      <c r="E49" s="115">
        <v>6298</v>
      </c>
      <c r="F49" s="114">
        <v>6434</v>
      </c>
      <c r="G49" s="114">
        <v>6715</v>
      </c>
      <c r="H49" s="114">
        <v>6640</v>
      </c>
      <c r="I49" s="140">
        <v>6371</v>
      </c>
      <c r="J49" s="115">
        <v>-73</v>
      </c>
      <c r="K49" s="116">
        <v>-1.1458169832051484</v>
      </c>
    </row>
    <row r="50" spans="1:11" ht="14.1" customHeight="1" x14ac:dyDescent="0.2">
      <c r="A50" s="306" t="s">
        <v>272</v>
      </c>
      <c r="B50" s="307" t="s">
        <v>273</v>
      </c>
      <c r="C50" s="308"/>
      <c r="D50" s="113">
        <v>0.53442557409953373</v>
      </c>
      <c r="E50" s="115">
        <v>1310</v>
      </c>
      <c r="F50" s="114">
        <v>1303</v>
      </c>
      <c r="G50" s="114">
        <v>1355</v>
      </c>
      <c r="H50" s="114">
        <v>1343</v>
      </c>
      <c r="I50" s="140">
        <v>1378</v>
      </c>
      <c r="J50" s="115">
        <v>-68</v>
      </c>
      <c r="K50" s="116">
        <v>-4.9346879535558781</v>
      </c>
    </row>
    <row r="51" spans="1:11" ht="14.1" customHeight="1" x14ac:dyDescent="0.2">
      <c r="A51" s="306" t="s">
        <v>274</v>
      </c>
      <c r="B51" s="307" t="s">
        <v>275</v>
      </c>
      <c r="C51" s="308"/>
      <c r="D51" s="113">
        <v>1.6750774101165538</v>
      </c>
      <c r="E51" s="115">
        <v>4106</v>
      </c>
      <c r="F51" s="114">
        <v>4235</v>
      </c>
      <c r="G51" s="114">
        <v>4411</v>
      </c>
      <c r="H51" s="114">
        <v>4400</v>
      </c>
      <c r="I51" s="140">
        <v>4103</v>
      </c>
      <c r="J51" s="115">
        <v>3</v>
      </c>
      <c r="K51" s="116">
        <v>7.3117231294174995E-2</v>
      </c>
    </row>
    <row r="52" spans="1:11" ht="14.1" customHeight="1" x14ac:dyDescent="0.2">
      <c r="A52" s="306">
        <v>71</v>
      </c>
      <c r="B52" s="307" t="s">
        <v>276</v>
      </c>
      <c r="C52" s="308"/>
      <c r="D52" s="113">
        <v>11.98745119797</v>
      </c>
      <c r="E52" s="115">
        <v>29384</v>
      </c>
      <c r="F52" s="114">
        <v>29391</v>
      </c>
      <c r="G52" s="114">
        <v>29369</v>
      </c>
      <c r="H52" s="114">
        <v>28851</v>
      </c>
      <c r="I52" s="140">
        <v>28669</v>
      </c>
      <c r="J52" s="115">
        <v>715</v>
      </c>
      <c r="K52" s="116">
        <v>2.4939830478914509</v>
      </c>
    </row>
    <row r="53" spans="1:11" ht="14.1" customHeight="1" x14ac:dyDescent="0.2">
      <c r="A53" s="306" t="s">
        <v>277</v>
      </c>
      <c r="B53" s="307" t="s">
        <v>278</v>
      </c>
      <c r="C53" s="308"/>
      <c r="D53" s="113">
        <v>4.9444564565544642</v>
      </c>
      <c r="E53" s="115">
        <v>12120</v>
      </c>
      <c r="F53" s="114">
        <v>12182</v>
      </c>
      <c r="G53" s="114">
        <v>12154</v>
      </c>
      <c r="H53" s="114">
        <v>11910</v>
      </c>
      <c r="I53" s="140">
        <v>11913</v>
      </c>
      <c r="J53" s="115">
        <v>207</v>
      </c>
      <c r="K53" s="116">
        <v>1.7375975824729288</v>
      </c>
    </row>
    <row r="54" spans="1:11" ht="14.1" customHeight="1" x14ac:dyDescent="0.2">
      <c r="A54" s="306" t="s">
        <v>279</v>
      </c>
      <c r="B54" s="307" t="s">
        <v>280</v>
      </c>
      <c r="C54" s="308"/>
      <c r="D54" s="113">
        <v>5.7032591800850998</v>
      </c>
      <c r="E54" s="115">
        <v>13980</v>
      </c>
      <c r="F54" s="114">
        <v>13946</v>
      </c>
      <c r="G54" s="114">
        <v>13957</v>
      </c>
      <c r="H54" s="114">
        <v>13767</v>
      </c>
      <c r="I54" s="140">
        <v>13575</v>
      </c>
      <c r="J54" s="115">
        <v>405</v>
      </c>
      <c r="K54" s="116">
        <v>2.9834254143646408</v>
      </c>
    </row>
    <row r="55" spans="1:11" ht="14.1" customHeight="1" x14ac:dyDescent="0.2">
      <c r="A55" s="306">
        <v>72</v>
      </c>
      <c r="B55" s="307" t="s">
        <v>281</v>
      </c>
      <c r="C55" s="308"/>
      <c r="D55" s="113">
        <v>2.893649310754193</v>
      </c>
      <c r="E55" s="115">
        <v>7093</v>
      </c>
      <c r="F55" s="114">
        <v>7171</v>
      </c>
      <c r="G55" s="114">
        <v>7192</v>
      </c>
      <c r="H55" s="114">
        <v>7097</v>
      </c>
      <c r="I55" s="140">
        <v>7116</v>
      </c>
      <c r="J55" s="115">
        <v>-23</v>
      </c>
      <c r="K55" s="116">
        <v>-0.32321528948847666</v>
      </c>
    </row>
    <row r="56" spans="1:11" ht="14.1" customHeight="1" x14ac:dyDescent="0.2">
      <c r="A56" s="306" t="s">
        <v>282</v>
      </c>
      <c r="B56" s="307" t="s">
        <v>283</v>
      </c>
      <c r="C56" s="308"/>
      <c r="D56" s="113">
        <v>1.3009795082468802</v>
      </c>
      <c r="E56" s="115">
        <v>3189</v>
      </c>
      <c r="F56" s="114">
        <v>3214</v>
      </c>
      <c r="G56" s="114">
        <v>3243</v>
      </c>
      <c r="H56" s="114">
        <v>3193</v>
      </c>
      <c r="I56" s="140">
        <v>3218</v>
      </c>
      <c r="J56" s="115">
        <v>-29</v>
      </c>
      <c r="K56" s="116">
        <v>-0.90118085767557488</v>
      </c>
    </row>
    <row r="57" spans="1:11" ht="14.1" customHeight="1" x14ac:dyDescent="0.2">
      <c r="A57" s="306" t="s">
        <v>284</v>
      </c>
      <c r="B57" s="307" t="s">
        <v>285</v>
      </c>
      <c r="C57" s="308"/>
      <c r="D57" s="113">
        <v>1.2642632474308817</v>
      </c>
      <c r="E57" s="115">
        <v>3099</v>
      </c>
      <c r="F57" s="114">
        <v>3145</v>
      </c>
      <c r="G57" s="114">
        <v>3132</v>
      </c>
      <c r="H57" s="114">
        <v>3109</v>
      </c>
      <c r="I57" s="140">
        <v>3106</v>
      </c>
      <c r="J57" s="115">
        <v>-7</v>
      </c>
      <c r="K57" s="116">
        <v>-0.22537025112685125</v>
      </c>
    </row>
    <row r="58" spans="1:11" ht="14.1" customHeight="1" x14ac:dyDescent="0.2">
      <c r="A58" s="306">
        <v>73</v>
      </c>
      <c r="B58" s="307" t="s">
        <v>286</v>
      </c>
      <c r="C58" s="308"/>
      <c r="D58" s="113">
        <v>5.558433929088662</v>
      </c>
      <c r="E58" s="115">
        <v>13625</v>
      </c>
      <c r="F58" s="114">
        <v>13640</v>
      </c>
      <c r="G58" s="114">
        <v>13628</v>
      </c>
      <c r="H58" s="114">
        <v>13466</v>
      </c>
      <c r="I58" s="140">
        <v>13457</v>
      </c>
      <c r="J58" s="115">
        <v>168</v>
      </c>
      <c r="K58" s="116">
        <v>1.2484208961878576</v>
      </c>
    </row>
    <row r="59" spans="1:11" ht="14.1" customHeight="1" x14ac:dyDescent="0.2">
      <c r="A59" s="306" t="s">
        <v>287</v>
      </c>
      <c r="B59" s="307" t="s">
        <v>288</v>
      </c>
      <c r="C59" s="308"/>
      <c r="D59" s="113">
        <v>4.7690343215446935</v>
      </c>
      <c r="E59" s="115">
        <v>11690</v>
      </c>
      <c r="F59" s="114">
        <v>11675</v>
      </c>
      <c r="G59" s="114">
        <v>11646</v>
      </c>
      <c r="H59" s="114">
        <v>11563</v>
      </c>
      <c r="I59" s="140">
        <v>11561</v>
      </c>
      <c r="J59" s="115">
        <v>129</v>
      </c>
      <c r="K59" s="116">
        <v>1.1158204307585848</v>
      </c>
    </row>
    <row r="60" spans="1:11" ht="14.1" customHeight="1" x14ac:dyDescent="0.2">
      <c r="A60" s="306">
        <v>81</v>
      </c>
      <c r="B60" s="307" t="s">
        <v>289</v>
      </c>
      <c r="C60" s="308"/>
      <c r="D60" s="113">
        <v>7.5729327725264461</v>
      </c>
      <c r="E60" s="115">
        <v>18563</v>
      </c>
      <c r="F60" s="114">
        <v>18457</v>
      </c>
      <c r="G60" s="114">
        <v>17930</v>
      </c>
      <c r="H60" s="114">
        <v>17781</v>
      </c>
      <c r="I60" s="140">
        <v>17739</v>
      </c>
      <c r="J60" s="115">
        <v>824</v>
      </c>
      <c r="K60" s="116">
        <v>4.6451321945994701</v>
      </c>
    </row>
    <row r="61" spans="1:11" ht="14.1" customHeight="1" x14ac:dyDescent="0.2">
      <c r="A61" s="306" t="s">
        <v>290</v>
      </c>
      <c r="B61" s="307" t="s">
        <v>291</v>
      </c>
      <c r="C61" s="308"/>
      <c r="D61" s="113">
        <v>1.5877743010651795</v>
      </c>
      <c r="E61" s="115">
        <v>3892</v>
      </c>
      <c r="F61" s="114">
        <v>3868</v>
      </c>
      <c r="G61" s="114">
        <v>3884</v>
      </c>
      <c r="H61" s="114">
        <v>3796</v>
      </c>
      <c r="I61" s="140">
        <v>3810</v>
      </c>
      <c r="J61" s="115">
        <v>82</v>
      </c>
      <c r="K61" s="116">
        <v>2.1522309711286089</v>
      </c>
    </row>
    <row r="62" spans="1:11" ht="14.1" customHeight="1" x14ac:dyDescent="0.2">
      <c r="A62" s="306" t="s">
        <v>292</v>
      </c>
      <c r="B62" s="307" t="s">
        <v>293</v>
      </c>
      <c r="C62" s="308"/>
      <c r="D62" s="113">
        <v>3.4084928790851938</v>
      </c>
      <c r="E62" s="115">
        <v>8355</v>
      </c>
      <c r="F62" s="114">
        <v>8345</v>
      </c>
      <c r="G62" s="114">
        <v>8120</v>
      </c>
      <c r="H62" s="114">
        <v>8104</v>
      </c>
      <c r="I62" s="140">
        <v>8087</v>
      </c>
      <c r="J62" s="115">
        <v>268</v>
      </c>
      <c r="K62" s="116">
        <v>3.3139606776307655</v>
      </c>
    </row>
    <row r="63" spans="1:11" ht="14.1" customHeight="1" x14ac:dyDescent="0.2">
      <c r="A63" s="306"/>
      <c r="B63" s="307" t="s">
        <v>294</v>
      </c>
      <c r="C63" s="308"/>
      <c r="D63" s="113">
        <v>2.96341020630459</v>
      </c>
      <c r="E63" s="115">
        <v>7264</v>
      </c>
      <c r="F63" s="114">
        <v>7265</v>
      </c>
      <c r="G63" s="114">
        <v>7077</v>
      </c>
      <c r="H63" s="114">
        <v>7060</v>
      </c>
      <c r="I63" s="140">
        <v>7044</v>
      </c>
      <c r="J63" s="115">
        <v>220</v>
      </c>
      <c r="K63" s="116">
        <v>3.1232254400908577</v>
      </c>
    </row>
    <row r="64" spans="1:11" ht="14.1" customHeight="1" x14ac:dyDescent="0.2">
      <c r="A64" s="306" t="s">
        <v>295</v>
      </c>
      <c r="B64" s="307" t="s">
        <v>296</v>
      </c>
      <c r="C64" s="308"/>
      <c r="D64" s="113">
        <v>0.87384700742076427</v>
      </c>
      <c r="E64" s="115">
        <v>2142</v>
      </c>
      <c r="F64" s="114">
        <v>2120</v>
      </c>
      <c r="G64" s="114">
        <v>2099</v>
      </c>
      <c r="H64" s="114">
        <v>2072</v>
      </c>
      <c r="I64" s="140">
        <v>2065</v>
      </c>
      <c r="J64" s="115">
        <v>77</v>
      </c>
      <c r="K64" s="116">
        <v>3.7288135593220337</v>
      </c>
    </row>
    <row r="65" spans="1:11" ht="14.1" customHeight="1" x14ac:dyDescent="0.2">
      <c r="A65" s="306" t="s">
        <v>297</v>
      </c>
      <c r="B65" s="307" t="s">
        <v>298</v>
      </c>
      <c r="C65" s="308"/>
      <c r="D65" s="113">
        <v>0.91219510205080712</v>
      </c>
      <c r="E65" s="115">
        <v>2236</v>
      </c>
      <c r="F65" s="114">
        <v>2174</v>
      </c>
      <c r="G65" s="114">
        <v>1998</v>
      </c>
      <c r="H65" s="114">
        <v>1993</v>
      </c>
      <c r="I65" s="140">
        <v>1983</v>
      </c>
      <c r="J65" s="115">
        <v>253</v>
      </c>
      <c r="K65" s="116">
        <v>12.75844679778114</v>
      </c>
    </row>
    <row r="66" spans="1:11" ht="14.1" customHeight="1" x14ac:dyDescent="0.2">
      <c r="A66" s="306">
        <v>82</v>
      </c>
      <c r="B66" s="307" t="s">
        <v>299</v>
      </c>
      <c r="C66" s="308"/>
      <c r="D66" s="113">
        <v>3.2783541324151551</v>
      </c>
      <c r="E66" s="115">
        <v>8036</v>
      </c>
      <c r="F66" s="114">
        <v>6815</v>
      </c>
      <c r="G66" s="114">
        <v>6960</v>
      </c>
      <c r="H66" s="114">
        <v>6817</v>
      </c>
      <c r="I66" s="140">
        <v>6753</v>
      </c>
      <c r="J66" s="115">
        <v>1283</v>
      </c>
      <c r="K66" s="116">
        <v>18.998963423663557</v>
      </c>
    </row>
    <row r="67" spans="1:11" ht="14.1" customHeight="1" x14ac:dyDescent="0.2">
      <c r="A67" s="306" t="s">
        <v>300</v>
      </c>
      <c r="B67" s="307" t="s">
        <v>301</v>
      </c>
      <c r="C67" s="308"/>
      <c r="D67" s="113">
        <v>2.2751842952313734</v>
      </c>
      <c r="E67" s="115">
        <v>5577</v>
      </c>
      <c r="F67" s="114">
        <v>4336</v>
      </c>
      <c r="G67" s="114">
        <v>4513</v>
      </c>
      <c r="H67" s="114">
        <v>4419</v>
      </c>
      <c r="I67" s="140">
        <v>4375</v>
      </c>
      <c r="J67" s="115">
        <v>1202</v>
      </c>
      <c r="K67" s="116">
        <v>27.474285714285713</v>
      </c>
    </row>
    <row r="68" spans="1:11" ht="14.1" customHeight="1" x14ac:dyDescent="0.2">
      <c r="A68" s="306" t="s">
        <v>302</v>
      </c>
      <c r="B68" s="307" t="s">
        <v>303</v>
      </c>
      <c r="C68" s="308"/>
      <c r="D68" s="113">
        <v>0.54748024461188871</v>
      </c>
      <c r="E68" s="115">
        <v>1342</v>
      </c>
      <c r="F68" s="114">
        <v>1357</v>
      </c>
      <c r="G68" s="114">
        <v>1345</v>
      </c>
      <c r="H68" s="114">
        <v>1333</v>
      </c>
      <c r="I68" s="140">
        <v>1315</v>
      </c>
      <c r="J68" s="115">
        <v>27</v>
      </c>
      <c r="K68" s="116">
        <v>2.0532319391634979</v>
      </c>
    </row>
    <row r="69" spans="1:11" ht="14.1" customHeight="1" x14ac:dyDescent="0.2">
      <c r="A69" s="306">
        <v>83</v>
      </c>
      <c r="B69" s="307" t="s">
        <v>304</v>
      </c>
      <c r="C69" s="308"/>
      <c r="D69" s="113">
        <v>6.2083117455318346</v>
      </c>
      <c r="E69" s="115">
        <v>15218</v>
      </c>
      <c r="F69" s="114">
        <v>14866</v>
      </c>
      <c r="G69" s="114">
        <v>14779</v>
      </c>
      <c r="H69" s="114">
        <v>14284</v>
      </c>
      <c r="I69" s="140">
        <v>14282</v>
      </c>
      <c r="J69" s="115">
        <v>936</v>
      </c>
      <c r="K69" s="116">
        <v>6.5537039630303875</v>
      </c>
    </row>
    <row r="70" spans="1:11" ht="14.1" customHeight="1" x14ac:dyDescent="0.2">
      <c r="A70" s="306" t="s">
        <v>305</v>
      </c>
      <c r="B70" s="307" t="s">
        <v>306</v>
      </c>
      <c r="C70" s="308"/>
      <c r="D70" s="113">
        <v>5.6538962072102574</v>
      </c>
      <c r="E70" s="115">
        <v>13859</v>
      </c>
      <c r="F70" s="114">
        <v>13706</v>
      </c>
      <c r="G70" s="114">
        <v>13620</v>
      </c>
      <c r="H70" s="114">
        <v>13130</v>
      </c>
      <c r="I70" s="140">
        <v>13162</v>
      </c>
      <c r="J70" s="115">
        <v>697</v>
      </c>
      <c r="K70" s="116">
        <v>5.2955477890898042</v>
      </c>
    </row>
    <row r="71" spans="1:11" ht="14.1" customHeight="1" x14ac:dyDescent="0.2">
      <c r="A71" s="306"/>
      <c r="B71" s="307" t="s">
        <v>307</v>
      </c>
      <c r="C71" s="308"/>
      <c r="D71" s="113">
        <v>3.2950804290091096</v>
      </c>
      <c r="E71" s="115">
        <v>8077</v>
      </c>
      <c r="F71" s="114">
        <v>8123</v>
      </c>
      <c r="G71" s="114">
        <v>8073</v>
      </c>
      <c r="H71" s="114">
        <v>7739</v>
      </c>
      <c r="I71" s="140">
        <v>7718</v>
      </c>
      <c r="J71" s="115">
        <v>359</v>
      </c>
      <c r="K71" s="116">
        <v>4.6514641098730243</v>
      </c>
    </row>
    <row r="72" spans="1:11" ht="14.1" customHeight="1" x14ac:dyDescent="0.2">
      <c r="A72" s="306">
        <v>84</v>
      </c>
      <c r="B72" s="307" t="s">
        <v>308</v>
      </c>
      <c r="C72" s="308"/>
      <c r="D72" s="113">
        <v>3.1951306078988915</v>
      </c>
      <c r="E72" s="115">
        <v>7832</v>
      </c>
      <c r="F72" s="114">
        <v>7853</v>
      </c>
      <c r="G72" s="114">
        <v>7682</v>
      </c>
      <c r="H72" s="114">
        <v>7659</v>
      </c>
      <c r="I72" s="140">
        <v>7563</v>
      </c>
      <c r="J72" s="115">
        <v>269</v>
      </c>
      <c r="K72" s="116">
        <v>3.5567896337432234</v>
      </c>
    </row>
    <row r="73" spans="1:11" ht="14.1" customHeight="1" x14ac:dyDescent="0.2">
      <c r="A73" s="306" t="s">
        <v>309</v>
      </c>
      <c r="B73" s="307" t="s">
        <v>310</v>
      </c>
      <c r="C73" s="308"/>
      <c r="D73" s="113">
        <v>0.74615601147179167</v>
      </c>
      <c r="E73" s="115">
        <v>1829</v>
      </c>
      <c r="F73" s="114">
        <v>1815</v>
      </c>
      <c r="G73" s="114">
        <v>1794</v>
      </c>
      <c r="H73" s="114">
        <v>1763</v>
      </c>
      <c r="I73" s="140">
        <v>1864</v>
      </c>
      <c r="J73" s="115">
        <v>-35</v>
      </c>
      <c r="K73" s="116">
        <v>-1.8776824034334765</v>
      </c>
    </row>
    <row r="74" spans="1:11" ht="14.1" customHeight="1" x14ac:dyDescent="0.2">
      <c r="A74" s="306" t="s">
        <v>311</v>
      </c>
      <c r="B74" s="307" t="s">
        <v>312</v>
      </c>
      <c r="C74" s="308"/>
      <c r="D74" s="113">
        <v>0.33411797342558636</v>
      </c>
      <c r="E74" s="115">
        <v>819</v>
      </c>
      <c r="F74" s="114">
        <v>810</v>
      </c>
      <c r="G74" s="114">
        <v>803</v>
      </c>
      <c r="H74" s="114">
        <v>777</v>
      </c>
      <c r="I74" s="140">
        <v>775</v>
      </c>
      <c r="J74" s="115">
        <v>44</v>
      </c>
      <c r="K74" s="116">
        <v>5.67741935483871</v>
      </c>
    </row>
    <row r="75" spans="1:11" ht="14.1" customHeight="1" x14ac:dyDescent="0.2">
      <c r="A75" s="306" t="s">
        <v>313</v>
      </c>
      <c r="B75" s="307" t="s">
        <v>314</v>
      </c>
      <c r="C75" s="308"/>
      <c r="D75" s="113">
        <v>1.6714057840349539</v>
      </c>
      <c r="E75" s="115">
        <v>4097</v>
      </c>
      <c r="F75" s="114">
        <v>4153</v>
      </c>
      <c r="G75" s="114">
        <v>4015</v>
      </c>
      <c r="H75" s="114">
        <v>4080</v>
      </c>
      <c r="I75" s="140">
        <v>3899</v>
      </c>
      <c r="J75" s="115">
        <v>198</v>
      </c>
      <c r="K75" s="116">
        <v>5.0782251859451142</v>
      </c>
    </row>
    <row r="76" spans="1:11" ht="14.1" customHeight="1" x14ac:dyDescent="0.2">
      <c r="A76" s="306">
        <v>91</v>
      </c>
      <c r="B76" s="307" t="s">
        <v>315</v>
      </c>
      <c r="C76" s="308"/>
      <c r="D76" s="113">
        <v>0.23906365375750133</v>
      </c>
      <c r="E76" s="115">
        <v>586</v>
      </c>
      <c r="F76" s="114">
        <v>586</v>
      </c>
      <c r="G76" s="114">
        <v>588</v>
      </c>
      <c r="H76" s="114">
        <v>573</v>
      </c>
      <c r="I76" s="140">
        <v>585</v>
      </c>
      <c r="J76" s="115">
        <v>1</v>
      </c>
      <c r="K76" s="116">
        <v>0.17094017094017094</v>
      </c>
    </row>
    <row r="77" spans="1:11" ht="14.1" customHeight="1" x14ac:dyDescent="0.2">
      <c r="A77" s="306">
        <v>92</v>
      </c>
      <c r="B77" s="307" t="s">
        <v>316</v>
      </c>
      <c r="C77" s="308"/>
      <c r="D77" s="113">
        <v>2.1323988365024906</v>
      </c>
      <c r="E77" s="115">
        <v>5227</v>
      </c>
      <c r="F77" s="114">
        <v>5267</v>
      </c>
      <c r="G77" s="114">
        <v>5181</v>
      </c>
      <c r="H77" s="114">
        <v>5252</v>
      </c>
      <c r="I77" s="140">
        <v>5212</v>
      </c>
      <c r="J77" s="115">
        <v>15</v>
      </c>
      <c r="K77" s="116">
        <v>0.28779739063699156</v>
      </c>
    </row>
    <row r="78" spans="1:11" ht="14.1" customHeight="1" x14ac:dyDescent="0.2">
      <c r="A78" s="306">
        <v>93</v>
      </c>
      <c r="B78" s="307" t="s">
        <v>317</v>
      </c>
      <c r="C78" s="308"/>
      <c r="D78" s="113">
        <v>0.15339237852017151</v>
      </c>
      <c r="E78" s="115">
        <v>376</v>
      </c>
      <c r="F78" s="114">
        <v>387</v>
      </c>
      <c r="G78" s="114">
        <v>393</v>
      </c>
      <c r="H78" s="114">
        <v>395</v>
      </c>
      <c r="I78" s="140">
        <v>404</v>
      </c>
      <c r="J78" s="115">
        <v>-28</v>
      </c>
      <c r="K78" s="116">
        <v>-6.9306930693069306</v>
      </c>
    </row>
    <row r="79" spans="1:11" ht="14.1" customHeight="1" x14ac:dyDescent="0.2">
      <c r="A79" s="306">
        <v>94</v>
      </c>
      <c r="B79" s="307" t="s">
        <v>318</v>
      </c>
      <c r="C79" s="308"/>
      <c r="D79" s="113">
        <v>0.77022556022894628</v>
      </c>
      <c r="E79" s="115">
        <v>1888</v>
      </c>
      <c r="F79" s="114">
        <v>1648</v>
      </c>
      <c r="G79" s="114">
        <v>1855</v>
      </c>
      <c r="H79" s="114">
        <v>1593</v>
      </c>
      <c r="I79" s="140">
        <v>1339</v>
      </c>
      <c r="J79" s="115">
        <v>549</v>
      </c>
      <c r="K79" s="116">
        <v>41.000746825989545</v>
      </c>
    </row>
    <row r="80" spans="1:11" ht="14.1" customHeight="1" x14ac:dyDescent="0.2">
      <c r="A80" s="306" t="s">
        <v>319</v>
      </c>
      <c r="B80" s="307" t="s">
        <v>320</v>
      </c>
      <c r="C80" s="308"/>
      <c r="D80" s="113">
        <v>5.7114183491553221E-3</v>
      </c>
      <c r="E80" s="115">
        <v>14</v>
      </c>
      <c r="F80" s="114">
        <v>14</v>
      </c>
      <c r="G80" s="114">
        <v>14</v>
      </c>
      <c r="H80" s="114">
        <v>14</v>
      </c>
      <c r="I80" s="140">
        <v>16</v>
      </c>
      <c r="J80" s="115">
        <v>-2</v>
      </c>
      <c r="K80" s="116">
        <v>-12.5</v>
      </c>
    </row>
    <row r="81" spans="1:11" ht="14.1" customHeight="1" x14ac:dyDescent="0.2">
      <c r="A81" s="310" t="s">
        <v>321</v>
      </c>
      <c r="B81" s="311" t="s">
        <v>224</v>
      </c>
      <c r="C81" s="312"/>
      <c r="D81" s="125">
        <v>0.39898336753385033</v>
      </c>
      <c r="E81" s="143">
        <v>978</v>
      </c>
      <c r="F81" s="144">
        <v>1728</v>
      </c>
      <c r="G81" s="144">
        <v>1726</v>
      </c>
      <c r="H81" s="144">
        <v>1711</v>
      </c>
      <c r="I81" s="145">
        <v>1742</v>
      </c>
      <c r="J81" s="143">
        <v>-764</v>
      </c>
      <c r="K81" s="146">
        <v>-43.857634902411021</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37739</v>
      </c>
      <c r="E12" s="114">
        <v>39013</v>
      </c>
      <c r="F12" s="114">
        <v>38751</v>
      </c>
      <c r="G12" s="114">
        <v>39308</v>
      </c>
      <c r="H12" s="140">
        <v>38115</v>
      </c>
      <c r="I12" s="115">
        <v>-376</v>
      </c>
      <c r="J12" s="116">
        <v>-0.98648825921553196</v>
      </c>
      <c r="K12"/>
      <c r="L12"/>
      <c r="M12"/>
      <c r="N12"/>
      <c r="O12"/>
      <c r="P12"/>
    </row>
    <row r="13" spans="1:16" s="110" customFormat="1" ht="14.45" customHeight="1" x14ac:dyDescent="0.2">
      <c r="A13" s="120" t="s">
        <v>105</v>
      </c>
      <c r="B13" s="119" t="s">
        <v>106</v>
      </c>
      <c r="C13" s="113">
        <v>41.537931582712844</v>
      </c>
      <c r="D13" s="115">
        <v>15676</v>
      </c>
      <c r="E13" s="114">
        <v>16192</v>
      </c>
      <c r="F13" s="114">
        <v>16098</v>
      </c>
      <c r="G13" s="114">
        <v>16432</v>
      </c>
      <c r="H13" s="140">
        <v>15867</v>
      </c>
      <c r="I13" s="115">
        <v>-191</v>
      </c>
      <c r="J13" s="116">
        <v>-1.2037562236087478</v>
      </c>
      <c r="K13"/>
      <c r="L13"/>
      <c r="M13"/>
      <c r="N13"/>
      <c r="O13"/>
      <c r="P13"/>
    </row>
    <row r="14" spans="1:16" s="110" customFormat="1" ht="14.45" customHeight="1" x14ac:dyDescent="0.2">
      <c r="A14" s="120"/>
      <c r="B14" s="119" t="s">
        <v>107</v>
      </c>
      <c r="C14" s="113">
        <v>58.462068417287156</v>
      </c>
      <c r="D14" s="115">
        <v>22063</v>
      </c>
      <c r="E14" s="114">
        <v>22821</v>
      </c>
      <c r="F14" s="114">
        <v>22653</v>
      </c>
      <c r="G14" s="114">
        <v>22876</v>
      </c>
      <c r="H14" s="140">
        <v>22248</v>
      </c>
      <c r="I14" s="115">
        <v>-185</v>
      </c>
      <c r="J14" s="116">
        <v>-0.83153541891405969</v>
      </c>
      <c r="K14"/>
      <c r="L14"/>
      <c r="M14"/>
      <c r="N14"/>
      <c r="O14"/>
      <c r="P14"/>
    </row>
    <row r="15" spans="1:16" s="110" customFormat="1" ht="14.45" customHeight="1" x14ac:dyDescent="0.2">
      <c r="A15" s="118" t="s">
        <v>105</v>
      </c>
      <c r="B15" s="121" t="s">
        <v>108</v>
      </c>
      <c r="C15" s="113">
        <v>19.11550385542807</v>
      </c>
      <c r="D15" s="115">
        <v>7214</v>
      </c>
      <c r="E15" s="114">
        <v>7586</v>
      </c>
      <c r="F15" s="114">
        <v>7383</v>
      </c>
      <c r="G15" s="114">
        <v>7701</v>
      </c>
      <c r="H15" s="140">
        <v>6903</v>
      </c>
      <c r="I15" s="115">
        <v>311</v>
      </c>
      <c r="J15" s="116">
        <v>4.5052875561350136</v>
      </c>
      <c r="K15"/>
      <c r="L15"/>
      <c r="M15"/>
      <c r="N15"/>
      <c r="O15"/>
      <c r="P15"/>
    </row>
    <row r="16" spans="1:16" s="110" customFormat="1" ht="14.45" customHeight="1" x14ac:dyDescent="0.2">
      <c r="A16" s="118"/>
      <c r="B16" s="121" t="s">
        <v>109</v>
      </c>
      <c r="C16" s="113">
        <v>44.556029571530779</v>
      </c>
      <c r="D16" s="115">
        <v>16815</v>
      </c>
      <c r="E16" s="114">
        <v>17392</v>
      </c>
      <c r="F16" s="114">
        <v>17308</v>
      </c>
      <c r="G16" s="114">
        <v>17455</v>
      </c>
      <c r="H16" s="140">
        <v>17424</v>
      </c>
      <c r="I16" s="115">
        <v>-609</v>
      </c>
      <c r="J16" s="116">
        <v>-3.4951790633608817</v>
      </c>
      <c r="K16"/>
      <c r="L16"/>
      <c r="M16"/>
      <c r="N16"/>
      <c r="O16"/>
      <c r="P16"/>
    </row>
    <row r="17" spans="1:16" s="110" customFormat="1" ht="14.45" customHeight="1" x14ac:dyDescent="0.2">
      <c r="A17" s="118"/>
      <c r="B17" s="121" t="s">
        <v>110</v>
      </c>
      <c r="C17" s="113">
        <v>18.03704390683378</v>
      </c>
      <c r="D17" s="115">
        <v>6807</v>
      </c>
      <c r="E17" s="114">
        <v>6979</v>
      </c>
      <c r="F17" s="114">
        <v>6970</v>
      </c>
      <c r="G17" s="114">
        <v>7092</v>
      </c>
      <c r="H17" s="140">
        <v>7044</v>
      </c>
      <c r="I17" s="115">
        <v>-237</v>
      </c>
      <c r="J17" s="116">
        <v>-3.364565587734242</v>
      </c>
      <c r="K17"/>
      <c r="L17"/>
      <c r="M17"/>
      <c r="N17"/>
      <c r="O17"/>
      <c r="P17"/>
    </row>
    <row r="18" spans="1:16" s="110" customFormat="1" ht="14.45" customHeight="1" x14ac:dyDescent="0.2">
      <c r="A18" s="120"/>
      <c r="B18" s="121" t="s">
        <v>111</v>
      </c>
      <c r="C18" s="113">
        <v>18.291422666207371</v>
      </c>
      <c r="D18" s="115">
        <v>6903</v>
      </c>
      <c r="E18" s="114">
        <v>7056</v>
      </c>
      <c r="F18" s="114">
        <v>7090</v>
      </c>
      <c r="G18" s="114">
        <v>7060</v>
      </c>
      <c r="H18" s="140">
        <v>6744</v>
      </c>
      <c r="I18" s="115">
        <v>159</v>
      </c>
      <c r="J18" s="116">
        <v>2.3576512455516014</v>
      </c>
      <c r="K18"/>
      <c r="L18"/>
      <c r="M18"/>
      <c r="N18"/>
      <c r="O18"/>
      <c r="P18"/>
    </row>
    <row r="19" spans="1:16" s="110" customFormat="1" ht="14.45" customHeight="1" x14ac:dyDescent="0.2">
      <c r="A19" s="120"/>
      <c r="B19" s="121" t="s">
        <v>112</v>
      </c>
      <c r="C19" s="113">
        <v>2.045629189962638</v>
      </c>
      <c r="D19" s="115">
        <v>772</v>
      </c>
      <c r="E19" s="114">
        <v>770</v>
      </c>
      <c r="F19" s="114">
        <v>810</v>
      </c>
      <c r="G19" s="114">
        <v>711</v>
      </c>
      <c r="H19" s="140">
        <v>711</v>
      </c>
      <c r="I19" s="115">
        <v>61</v>
      </c>
      <c r="J19" s="116">
        <v>8.5794655414908583</v>
      </c>
      <c r="K19"/>
      <c r="L19"/>
      <c r="M19"/>
      <c r="N19"/>
      <c r="O19"/>
      <c r="P19"/>
    </row>
    <row r="20" spans="1:16" s="110" customFormat="1" ht="14.45" customHeight="1" x14ac:dyDescent="0.2">
      <c r="A20" s="120" t="s">
        <v>113</v>
      </c>
      <c r="B20" s="119" t="s">
        <v>116</v>
      </c>
      <c r="C20" s="113">
        <v>91.284877712710994</v>
      </c>
      <c r="D20" s="115">
        <v>34450</v>
      </c>
      <c r="E20" s="114">
        <v>35433</v>
      </c>
      <c r="F20" s="114">
        <v>35636</v>
      </c>
      <c r="G20" s="114">
        <v>36178</v>
      </c>
      <c r="H20" s="140">
        <v>35228</v>
      </c>
      <c r="I20" s="115">
        <v>-778</v>
      </c>
      <c r="J20" s="116">
        <v>-2.2084705348018621</v>
      </c>
      <c r="K20"/>
      <c r="L20"/>
      <c r="M20"/>
      <c r="N20"/>
      <c r="O20"/>
      <c r="P20"/>
    </row>
    <row r="21" spans="1:16" s="110" customFormat="1" ht="14.45" customHeight="1" x14ac:dyDescent="0.2">
      <c r="A21" s="123"/>
      <c r="B21" s="124" t="s">
        <v>117</v>
      </c>
      <c r="C21" s="125">
        <v>8.5163888815283926</v>
      </c>
      <c r="D21" s="143">
        <v>3214</v>
      </c>
      <c r="E21" s="144">
        <v>3504</v>
      </c>
      <c r="F21" s="144">
        <v>3042</v>
      </c>
      <c r="G21" s="144">
        <v>3059</v>
      </c>
      <c r="H21" s="145">
        <v>2811</v>
      </c>
      <c r="I21" s="143">
        <v>403</v>
      </c>
      <c r="J21" s="146">
        <v>14.336535040910707</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325738</v>
      </c>
      <c r="E23" s="114">
        <v>343276</v>
      </c>
      <c r="F23" s="114">
        <v>342860</v>
      </c>
      <c r="G23" s="114">
        <v>346165</v>
      </c>
      <c r="H23" s="140">
        <v>340083</v>
      </c>
      <c r="I23" s="115">
        <v>-14345</v>
      </c>
      <c r="J23" s="116">
        <v>-4.2180879373564686</v>
      </c>
      <c r="K23"/>
      <c r="L23"/>
      <c r="M23"/>
      <c r="N23"/>
      <c r="O23"/>
      <c r="P23"/>
    </row>
    <row r="24" spans="1:16" s="110" customFormat="1" ht="14.45" customHeight="1" x14ac:dyDescent="0.2">
      <c r="A24" s="120" t="s">
        <v>105</v>
      </c>
      <c r="B24" s="119" t="s">
        <v>106</v>
      </c>
      <c r="C24" s="113">
        <v>45.642203243097214</v>
      </c>
      <c r="D24" s="115">
        <v>148674</v>
      </c>
      <c r="E24" s="114">
        <v>156249</v>
      </c>
      <c r="F24" s="114">
        <v>155967</v>
      </c>
      <c r="G24" s="114">
        <v>157190</v>
      </c>
      <c r="H24" s="140">
        <v>154939</v>
      </c>
      <c r="I24" s="115">
        <v>-6265</v>
      </c>
      <c r="J24" s="116">
        <v>-4.0435268073241728</v>
      </c>
      <c r="K24"/>
      <c r="L24"/>
      <c r="M24"/>
      <c r="N24"/>
      <c r="O24"/>
      <c r="P24"/>
    </row>
    <row r="25" spans="1:16" s="110" customFormat="1" ht="14.45" customHeight="1" x14ac:dyDescent="0.2">
      <c r="A25" s="120"/>
      <c r="B25" s="119" t="s">
        <v>107</v>
      </c>
      <c r="C25" s="113">
        <v>54.357796756902786</v>
      </c>
      <c r="D25" s="115">
        <v>177064</v>
      </c>
      <c r="E25" s="114">
        <v>187027</v>
      </c>
      <c r="F25" s="114">
        <v>186893</v>
      </c>
      <c r="G25" s="114">
        <v>188975</v>
      </c>
      <c r="H25" s="140">
        <v>185144</v>
      </c>
      <c r="I25" s="115">
        <v>-8080</v>
      </c>
      <c r="J25" s="116">
        <v>-4.3641705915395583</v>
      </c>
      <c r="K25"/>
      <c r="L25"/>
      <c r="M25"/>
      <c r="N25"/>
      <c r="O25"/>
      <c r="P25"/>
    </row>
    <row r="26" spans="1:16" s="110" customFormat="1" ht="14.45" customHeight="1" x14ac:dyDescent="0.2">
      <c r="A26" s="118" t="s">
        <v>105</v>
      </c>
      <c r="B26" s="121" t="s">
        <v>108</v>
      </c>
      <c r="C26" s="113">
        <v>17.971805561524906</v>
      </c>
      <c r="D26" s="115">
        <v>58541</v>
      </c>
      <c r="E26" s="114">
        <v>63342</v>
      </c>
      <c r="F26" s="114">
        <v>63219</v>
      </c>
      <c r="G26" s="114">
        <v>66076</v>
      </c>
      <c r="H26" s="140">
        <v>61878</v>
      </c>
      <c r="I26" s="115">
        <v>-3337</v>
      </c>
      <c r="J26" s="116">
        <v>-5.3928698406541908</v>
      </c>
      <c r="K26"/>
      <c r="L26"/>
      <c r="M26"/>
      <c r="N26"/>
      <c r="O26"/>
      <c r="P26"/>
    </row>
    <row r="27" spans="1:16" s="110" customFormat="1" ht="14.45" customHeight="1" x14ac:dyDescent="0.2">
      <c r="A27" s="118"/>
      <c r="B27" s="121" t="s">
        <v>109</v>
      </c>
      <c r="C27" s="113">
        <v>47.150470623630035</v>
      </c>
      <c r="D27" s="115">
        <v>153587</v>
      </c>
      <c r="E27" s="114">
        <v>163155</v>
      </c>
      <c r="F27" s="114">
        <v>162818</v>
      </c>
      <c r="G27" s="114">
        <v>163490</v>
      </c>
      <c r="H27" s="140">
        <v>163032</v>
      </c>
      <c r="I27" s="115">
        <v>-9445</v>
      </c>
      <c r="J27" s="116">
        <v>-5.7933411845527258</v>
      </c>
      <c r="K27"/>
      <c r="L27"/>
      <c r="M27"/>
      <c r="N27"/>
      <c r="O27"/>
      <c r="P27"/>
    </row>
    <row r="28" spans="1:16" s="110" customFormat="1" ht="14.45" customHeight="1" x14ac:dyDescent="0.2">
      <c r="A28" s="118"/>
      <c r="B28" s="121" t="s">
        <v>110</v>
      </c>
      <c r="C28" s="113">
        <v>17.555827075747995</v>
      </c>
      <c r="D28" s="115">
        <v>57186</v>
      </c>
      <c r="E28" s="114">
        <v>58684</v>
      </c>
      <c r="F28" s="114">
        <v>58999</v>
      </c>
      <c r="G28" s="114">
        <v>59519</v>
      </c>
      <c r="H28" s="140">
        <v>59634</v>
      </c>
      <c r="I28" s="115">
        <v>-2448</v>
      </c>
      <c r="J28" s="116">
        <v>-4.1050407485662541</v>
      </c>
      <c r="K28"/>
      <c r="L28"/>
      <c r="M28"/>
      <c r="N28"/>
      <c r="O28"/>
      <c r="P28"/>
    </row>
    <row r="29" spans="1:16" s="110" customFormat="1" ht="14.45" customHeight="1" x14ac:dyDescent="0.2">
      <c r="A29" s="118"/>
      <c r="B29" s="121" t="s">
        <v>111</v>
      </c>
      <c r="C29" s="113">
        <v>17.320668758327244</v>
      </c>
      <c r="D29" s="115">
        <v>56420</v>
      </c>
      <c r="E29" s="114">
        <v>58092</v>
      </c>
      <c r="F29" s="114">
        <v>57822</v>
      </c>
      <c r="G29" s="114">
        <v>57078</v>
      </c>
      <c r="H29" s="140">
        <v>55538</v>
      </c>
      <c r="I29" s="115">
        <v>882</v>
      </c>
      <c r="J29" s="116">
        <v>1.5881018401814972</v>
      </c>
      <c r="K29"/>
      <c r="L29"/>
      <c r="M29"/>
      <c r="N29"/>
      <c r="O29"/>
      <c r="P29"/>
    </row>
    <row r="30" spans="1:16" s="110" customFormat="1" ht="14.45" customHeight="1" x14ac:dyDescent="0.2">
      <c r="A30" s="120"/>
      <c r="B30" s="121" t="s">
        <v>112</v>
      </c>
      <c r="C30" s="113">
        <v>1.7667573325801718</v>
      </c>
      <c r="D30" s="115">
        <v>5755</v>
      </c>
      <c r="E30" s="114">
        <v>6082</v>
      </c>
      <c r="F30" s="114">
        <v>6198</v>
      </c>
      <c r="G30" s="114">
        <v>5332</v>
      </c>
      <c r="H30" s="140">
        <v>5216</v>
      </c>
      <c r="I30" s="115">
        <v>539</v>
      </c>
      <c r="J30" s="116">
        <v>10.333588957055214</v>
      </c>
      <c r="K30"/>
      <c r="L30"/>
      <c r="M30"/>
      <c r="N30"/>
      <c r="O30"/>
      <c r="P30"/>
    </row>
    <row r="31" spans="1:16" s="110" customFormat="1" ht="14.45" customHeight="1" x14ac:dyDescent="0.2">
      <c r="A31" s="120" t="s">
        <v>113</v>
      </c>
      <c r="B31" s="119" t="s">
        <v>116</v>
      </c>
      <c r="C31" s="113">
        <v>86.199645113557523</v>
      </c>
      <c r="D31" s="115">
        <v>280785</v>
      </c>
      <c r="E31" s="114">
        <v>294284</v>
      </c>
      <c r="F31" s="114">
        <v>295101</v>
      </c>
      <c r="G31" s="114">
        <v>297661</v>
      </c>
      <c r="H31" s="140">
        <v>293103</v>
      </c>
      <c r="I31" s="115">
        <v>-12318</v>
      </c>
      <c r="J31" s="116">
        <v>-4.202618192239588</v>
      </c>
      <c r="K31"/>
      <c r="L31"/>
      <c r="M31"/>
      <c r="N31"/>
      <c r="O31"/>
      <c r="P31"/>
    </row>
    <row r="32" spans="1:16" s="110" customFormat="1" ht="14.45" customHeight="1" x14ac:dyDescent="0.2">
      <c r="A32" s="123"/>
      <c r="B32" s="124" t="s">
        <v>117</v>
      </c>
      <c r="C32" s="125">
        <v>13.302408684280005</v>
      </c>
      <c r="D32" s="143">
        <v>43331</v>
      </c>
      <c r="E32" s="144">
        <v>47216</v>
      </c>
      <c r="F32" s="144">
        <v>46046</v>
      </c>
      <c r="G32" s="144">
        <v>46703</v>
      </c>
      <c r="H32" s="145">
        <v>45238</v>
      </c>
      <c r="I32" s="143">
        <v>-1907</v>
      </c>
      <c r="J32" s="146">
        <v>-4.2154825589106499</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827771</v>
      </c>
      <c r="E34" s="114">
        <v>869191</v>
      </c>
      <c r="F34" s="114">
        <v>869265</v>
      </c>
      <c r="G34" s="114">
        <v>877801</v>
      </c>
      <c r="H34" s="140">
        <v>858933</v>
      </c>
      <c r="I34" s="115">
        <v>-31162</v>
      </c>
      <c r="J34" s="116">
        <v>-3.6279896103654186</v>
      </c>
      <c r="K34"/>
      <c r="L34"/>
      <c r="M34"/>
      <c r="N34"/>
      <c r="O34"/>
      <c r="P34"/>
    </row>
    <row r="35" spans="1:16" s="110" customFormat="1" ht="14.45" customHeight="1" x14ac:dyDescent="0.2">
      <c r="A35" s="120" t="s">
        <v>105</v>
      </c>
      <c r="B35" s="119" t="s">
        <v>106</v>
      </c>
      <c r="C35" s="113">
        <v>45.495674528341773</v>
      </c>
      <c r="D35" s="115">
        <v>376600</v>
      </c>
      <c r="E35" s="114">
        <v>392372</v>
      </c>
      <c r="F35" s="114">
        <v>392701</v>
      </c>
      <c r="G35" s="114">
        <v>395154</v>
      </c>
      <c r="H35" s="140">
        <v>387560</v>
      </c>
      <c r="I35" s="115">
        <v>-10960</v>
      </c>
      <c r="J35" s="116">
        <v>-2.827949220765817</v>
      </c>
      <c r="K35"/>
      <c r="L35"/>
      <c r="M35"/>
      <c r="N35"/>
      <c r="O35"/>
      <c r="P35"/>
    </row>
    <row r="36" spans="1:16" s="110" customFormat="1" ht="14.45" customHeight="1" x14ac:dyDescent="0.2">
      <c r="A36" s="120"/>
      <c r="B36" s="119" t="s">
        <v>107</v>
      </c>
      <c r="C36" s="113">
        <v>54.504325471658227</v>
      </c>
      <c r="D36" s="115">
        <v>451171</v>
      </c>
      <c r="E36" s="114">
        <v>476819</v>
      </c>
      <c r="F36" s="114">
        <v>476564</v>
      </c>
      <c r="G36" s="114">
        <v>482647</v>
      </c>
      <c r="H36" s="140">
        <v>471373</v>
      </c>
      <c r="I36" s="115">
        <v>-20202</v>
      </c>
      <c r="J36" s="116">
        <v>-4.2857779295801839</v>
      </c>
      <c r="K36"/>
      <c r="L36"/>
      <c r="M36"/>
      <c r="N36"/>
      <c r="O36"/>
      <c r="P36"/>
    </row>
    <row r="37" spans="1:16" s="110" customFormat="1" ht="14.45" customHeight="1" x14ac:dyDescent="0.2">
      <c r="A37" s="118" t="s">
        <v>105</v>
      </c>
      <c r="B37" s="121" t="s">
        <v>108</v>
      </c>
      <c r="C37" s="113">
        <v>16.494175321435517</v>
      </c>
      <c r="D37" s="115">
        <v>136534</v>
      </c>
      <c r="E37" s="114">
        <v>146803</v>
      </c>
      <c r="F37" s="114">
        <v>145061</v>
      </c>
      <c r="G37" s="114">
        <v>151205</v>
      </c>
      <c r="H37" s="140">
        <v>138643</v>
      </c>
      <c r="I37" s="115">
        <v>-2109</v>
      </c>
      <c r="J37" s="116">
        <v>-1.5211730848293818</v>
      </c>
      <c r="K37"/>
      <c r="L37"/>
      <c r="M37"/>
      <c r="N37"/>
      <c r="O37"/>
      <c r="P37"/>
    </row>
    <row r="38" spans="1:16" s="110" customFormat="1" ht="14.45" customHeight="1" x14ac:dyDescent="0.2">
      <c r="A38" s="118"/>
      <c r="B38" s="121" t="s">
        <v>109</v>
      </c>
      <c r="C38" s="113">
        <v>42.641865926687451</v>
      </c>
      <c r="D38" s="115">
        <v>352977</v>
      </c>
      <c r="E38" s="114">
        <v>373475</v>
      </c>
      <c r="F38" s="114">
        <v>373209</v>
      </c>
      <c r="G38" s="114">
        <v>376102</v>
      </c>
      <c r="H38" s="140">
        <v>374802</v>
      </c>
      <c r="I38" s="115">
        <v>-21825</v>
      </c>
      <c r="J38" s="116">
        <v>-5.8230745833800244</v>
      </c>
      <c r="K38"/>
      <c r="L38"/>
      <c r="M38"/>
      <c r="N38"/>
      <c r="O38"/>
      <c r="P38"/>
    </row>
    <row r="39" spans="1:16" s="110" customFormat="1" ht="14.45" customHeight="1" x14ac:dyDescent="0.2">
      <c r="A39" s="118"/>
      <c r="B39" s="121" t="s">
        <v>110</v>
      </c>
      <c r="C39" s="113">
        <v>19.618106940204477</v>
      </c>
      <c r="D39" s="115">
        <v>162393</v>
      </c>
      <c r="E39" s="114">
        <v>167462</v>
      </c>
      <c r="F39" s="114">
        <v>169905</v>
      </c>
      <c r="G39" s="114">
        <v>172292</v>
      </c>
      <c r="H39" s="140">
        <v>173029</v>
      </c>
      <c r="I39" s="115">
        <v>-10636</v>
      </c>
      <c r="J39" s="116">
        <v>-6.1469464656213697</v>
      </c>
      <c r="K39"/>
      <c r="L39"/>
      <c r="M39"/>
      <c r="N39"/>
      <c r="O39"/>
      <c r="P39"/>
    </row>
    <row r="40" spans="1:16" s="110" customFormat="1" ht="14.45" customHeight="1" x14ac:dyDescent="0.2">
      <c r="A40" s="120"/>
      <c r="B40" s="121" t="s">
        <v>111</v>
      </c>
      <c r="C40" s="113">
        <v>21.245247779881151</v>
      </c>
      <c r="D40" s="115">
        <v>175862</v>
      </c>
      <c r="E40" s="114">
        <v>181447</v>
      </c>
      <c r="F40" s="114">
        <v>181087</v>
      </c>
      <c r="G40" s="114">
        <v>178200</v>
      </c>
      <c r="H40" s="140">
        <v>172458</v>
      </c>
      <c r="I40" s="115">
        <v>3404</v>
      </c>
      <c r="J40" s="116">
        <v>1.9738139141124216</v>
      </c>
      <c r="K40"/>
      <c r="L40"/>
      <c r="M40"/>
      <c r="N40"/>
      <c r="O40"/>
      <c r="P40"/>
    </row>
    <row r="41" spans="1:16" s="110" customFormat="1" ht="14.45" customHeight="1" x14ac:dyDescent="0.2">
      <c r="A41" s="120"/>
      <c r="B41" s="121" t="s">
        <v>112</v>
      </c>
      <c r="C41" s="113">
        <v>2.4011471771782293</v>
      </c>
      <c r="D41" s="115">
        <v>19876</v>
      </c>
      <c r="E41" s="114">
        <v>20815</v>
      </c>
      <c r="F41" s="114">
        <v>21300</v>
      </c>
      <c r="G41" s="114">
        <v>18510</v>
      </c>
      <c r="H41" s="140">
        <v>17987</v>
      </c>
      <c r="I41" s="115">
        <v>1889</v>
      </c>
      <c r="J41" s="116">
        <v>10.502029243342413</v>
      </c>
      <c r="K41"/>
      <c r="L41"/>
      <c r="M41"/>
      <c r="N41"/>
      <c r="O41"/>
      <c r="P41"/>
    </row>
    <row r="42" spans="1:16" s="110" customFormat="1" ht="14.45" customHeight="1" x14ac:dyDescent="0.2">
      <c r="A42" s="120" t="s">
        <v>113</v>
      </c>
      <c r="B42" s="119" t="s">
        <v>116</v>
      </c>
      <c r="C42" s="113">
        <v>91.496802859728106</v>
      </c>
      <c r="D42" s="115">
        <v>757384</v>
      </c>
      <c r="E42" s="114">
        <v>792993</v>
      </c>
      <c r="F42" s="114">
        <v>794963</v>
      </c>
      <c r="G42" s="114">
        <v>802459</v>
      </c>
      <c r="H42" s="140">
        <v>786548</v>
      </c>
      <c r="I42" s="115">
        <v>-29164</v>
      </c>
      <c r="J42" s="116">
        <v>-3.7078474549550693</v>
      </c>
      <c r="K42"/>
      <c r="L42"/>
      <c r="M42"/>
      <c r="N42"/>
      <c r="O42"/>
      <c r="P42"/>
    </row>
    <row r="43" spans="1:16" s="110" customFormat="1" ht="14.45" customHeight="1" x14ac:dyDescent="0.2">
      <c r="A43" s="123"/>
      <c r="B43" s="124" t="s">
        <v>117</v>
      </c>
      <c r="C43" s="125">
        <v>8.251919915048969</v>
      </c>
      <c r="D43" s="143">
        <v>68307</v>
      </c>
      <c r="E43" s="144">
        <v>73923</v>
      </c>
      <c r="F43" s="144">
        <v>72110</v>
      </c>
      <c r="G43" s="144">
        <v>73014</v>
      </c>
      <c r="H43" s="145">
        <v>70115</v>
      </c>
      <c r="I43" s="143">
        <v>-1808</v>
      </c>
      <c r="J43" s="146">
        <v>-2.5786208371960351</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327</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33004</v>
      </c>
      <c r="E56" s="114">
        <v>34330</v>
      </c>
      <c r="F56" s="114">
        <v>34449</v>
      </c>
      <c r="G56" s="114">
        <v>34714</v>
      </c>
      <c r="H56" s="140">
        <v>33594</v>
      </c>
      <c r="I56" s="115">
        <v>-590</v>
      </c>
      <c r="J56" s="116">
        <v>-1.7562659998809311</v>
      </c>
      <c r="K56"/>
      <c r="L56"/>
      <c r="M56"/>
      <c r="N56"/>
      <c r="O56"/>
      <c r="P56"/>
    </row>
    <row r="57" spans="1:16" s="110" customFormat="1" ht="14.45" customHeight="1" x14ac:dyDescent="0.2">
      <c r="A57" s="120" t="s">
        <v>105</v>
      </c>
      <c r="B57" s="119" t="s">
        <v>106</v>
      </c>
      <c r="C57" s="113">
        <v>45.582353654102533</v>
      </c>
      <c r="D57" s="115">
        <v>15044</v>
      </c>
      <c r="E57" s="114">
        <v>15583</v>
      </c>
      <c r="F57" s="114">
        <v>15650</v>
      </c>
      <c r="G57" s="114">
        <v>15831</v>
      </c>
      <c r="H57" s="140">
        <v>15336</v>
      </c>
      <c r="I57" s="115">
        <v>-292</v>
      </c>
      <c r="J57" s="116">
        <v>-1.9040166927490871</v>
      </c>
    </row>
    <row r="58" spans="1:16" s="110" customFormat="1" ht="14.45" customHeight="1" x14ac:dyDescent="0.2">
      <c r="A58" s="120"/>
      <c r="B58" s="119" t="s">
        <v>107</v>
      </c>
      <c r="C58" s="113">
        <v>54.417646345897467</v>
      </c>
      <c r="D58" s="115">
        <v>17960</v>
      </c>
      <c r="E58" s="114">
        <v>18747</v>
      </c>
      <c r="F58" s="114">
        <v>18799</v>
      </c>
      <c r="G58" s="114">
        <v>18883</v>
      </c>
      <c r="H58" s="140">
        <v>18258</v>
      </c>
      <c r="I58" s="115">
        <v>-298</v>
      </c>
      <c r="J58" s="116">
        <v>-1.6321612443860225</v>
      </c>
    </row>
    <row r="59" spans="1:16" s="110" customFormat="1" ht="14.45" customHeight="1" x14ac:dyDescent="0.2">
      <c r="A59" s="118" t="s">
        <v>105</v>
      </c>
      <c r="B59" s="121" t="s">
        <v>108</v>
      </c>
      <c r="C59" s="113">
        <v>18.961338019633985</v>
      </c>
      <c r="D59" s="115">
        <v>6258</v>
      </c>
      <c r="E59" s="114">
        <v>6663</v>
      </c>
      <c r="F59" s="114">
        <v>6731</v>
      </c>
      <c r="G59" s="114">
        <v>6996</v>
      </c>
      <c r="H59" s="140">
        <v>6182</v>
      </c>
      <c r="I59" s="115">
        <v>76</v>
      </c>
      <c r="J59" s="116">
        <v>1.2293756065998058</v>
      </c>
    </row>
    <row r="60" spans="1:16" s="110" customFormat="1" ht="14.45" customHeight="1" x14ac:dyDescent="0.2">
      <c r="A60" s="118"/>
      <c r="B60" s="121" t="s">
        <v>109</v>
      </c>
      <c r="C60" s="113">
        <v>41.464670948975879</v>
      </c>
      <c r="D60" s="115">
        <v>13685</v>
      </c>
      <c r="E60" s="114">
        <v>14286</v>
      </c>
      <c r="F60" s="114">
        <v>14340</v>
      </c>
      <c r="G60" s="114">
        <v>14345</v>
      </c>
      <c r="H60" s="140">
        <v>14291</v>
      </c>
      <c r="I60" s="115">
        <v>-606</v>
      </c>
      <c r="J60" s="116">
        <v>-4.2404310405150092</v>
      </c>
    </row>
    <row r="61" spans="1:16" s="110" customFormat="1" ht="14.45" customHeight="1" x14ac:dyDescent="0.2">
      <c r="A61" s="118"/>
      <c r="B61" s="121" t="s">
        <v>110</v>
      </c>
      <c r="C61" s="113">
        <v>18.828020845958065</v>
      </c>
      <c r="D61" s="115">
        <v>6214</v>
      </c>
      <c r="E61" s="114">
        <v>6372</v>
      </c>
      <c r="F61" s="114">
        <v>6380</v>
      </c>
      <c r="G61" s="114">
        <v>6438</v>
      </c>
      <c r="H61" s="140">
        <v>6409</v>
      </c>
      <c r="I61" s="115">
        <v>-195</v>
      </c>
      <c r="J61" s="116">
        <v>-3.0425963488843815</v>
      </c>
    </row>
    <row r="62" spans="1:16" s="110" customFormat="1" ht="14.45" customHeight="1" x14ac:dyDescent="0.2">
      <c r="A62" s="120"/>
      <c r="B62" s="121" t="s">
        <v>111</v>
      </c>
      <c r="C62" s="113">
        <v>20.745970185432068</v>
      </c>
      <c r="D62" s="115">
        <v>6847</v>
      </c>
      <c r="E62" s="114">
        <v>7009</v>
      </c>
      <c r="F62" s="114">
        <v>6998</v>
      </c>
      <c r="G62" s="114">
        <v>6935</v>
      </c>
      <c r="H62" s="140">
        <v>6712</v>
      </c>
      <c r="I62" s="115">
        <v>135</v>
      </c>
      <c r="J62" s="116">
        <v>2.0113230035756855</v>
      </c>
    </row>
    <row r="63" spans="1:16" s="110" customFormat="1" ht="14.45" customHeight="1" x14ac:dyDescent="0.2">
      <c r="A63" s="120"/>
      <c r="B63" s="121" t="s">
        <v>112</v>
      </c>
      <c r="C63" s="113">
        <v>2.3179008605017573</v>
      </c>
      <c r="D63" s="115">
        <v>765</v>
      </c>
      <c r="E63" s="114">
        <v>767</v>
      </c>
      <c r="F63" s="114">
        <v>813</v>
      </c>
      <c r="G63" s="114">
        <v>698</v>
      </c>
      <c r="H63" s="140">
        <v>709</v>
      </c>
      <c r="I63" s="115">
        <v>56</v>
      </c>
      <c r="J63" s="116">
        <v>7.8984485190409028</v>
      </c>
    </row>
    <row r="64" spans="1:16" s="110" customFormat="1" ht="14.45" customHeight="1" x14ac:dyDescent="0.2">
      <c r="A64" s="120" t="s">
        <v>113</v>
      </c>
      <c r="B64" s="119" t="s">
        <v>116</v>
      </c>
      <c r="C64" s="113">
        <v>94.427948127499704</v>
      </c>
      <c r="D64" s="115">
        <v>31165</v>
      </c>
      <c r="E64" s="114">
        <v>32336</v>
      </c>
      <c r="F64" s="114">
        <v>32562</v>
      </c>
      <c r="G64" s="114">
        <v>32800</v>
      </c>
      <c r="H64" s="140">
        <v>31763</v>
      </c>
      <c r="I64" s="115">
        <v>-598</v>
      </c>
      <c r="J64" s="116">
        <v>-1.8826937002172339</v>
      </c>
    </row>
    <row r="65" spans="1:10" s="110" customFormat="1" ht="14.45" customHeight="1" x14ac:dyDescent="0.2">
      <c r="A65" s="123"/>
      <c r="B65" s="124" t="s">
        <v>117</v>
      </c>
      <c r="C65" s="125">
        <v>5.4054054054054053</v>
      </c>
      <c r="D65" s="143">
        <v>1784</v>
      </c>
      <c r="E65" s="144">
        <v>1930</v>
      </c>
      <c r="F65" s="144">
        <v>1828</v>
      </c>
      <c r="G65" s="144">
        <v>1857</v>
      </c>
      <c r="H65" s="145">
        <v>1770</v>
      </c>
      <c r="I65" s="143">
        <v>14</v>
      </c>
      <c r="J65" s="146">
        <v>0.79096045197740117</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328</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37739</v>
      </c>
      <c r="G11" s="114">
        <v>39013</v>
      </c>
      <c r="H11" s="114">
        <v>38751</v>
      </c>
      <c r="I11" s="114">
        <v>39308</v>
      </c>
      <c r="J11" s="140">
        <v>38115</v>
      </c>
      <c r="K11" s="114">
        <v>-376</v>
      </c>
      <c r="L11" s="116">
        <v>-0.98648825921553196</v>
      </c>
    </row>
    <row r="12" spans="1:17" s="110" customFormat="1" ht="24" customHeight="1" x14ac:dyDescent="0.2">
      <c r="A12" s="604" t="s">
        <v>185</v>
      </c>
      <c r="B12" s="605"/>
      <c r="C12" s="605"/>
      <c r="D12" s="606"/>
      <c r="E12" s="113">
        <v>41.537931582712844</v>
      </c>
      <c r="F12" s="115">
        <v>15676</v>
      </c>
      <c r="G12" s="114">
        <v>16192</v>
      </c>
      <c r="H12" s="114">
        <v>16098</v>
      </c>
      <c r="I12" s="114">
        <v>16432</v>
      </c>
      <c r="J12" s="140">
        <v>15867</v>
      </c>
      <c r="K12" s="114">
        <v>-191</v>
      </c>
      <c r="L12" s="116">
        <v>-1.2037562236087478</v>
      </c>
    </row>
    <row r="13" spans="1:17" s="110" customFormat="1" ht="15" customHeight="1" x14ac:dyDescent="0.2">
      <c r="A13" s="120"/>
      <c r="B13" s="612" t="s">
        <v>107</v>
      </c>
      <c r="C13" s="612"/>
      <c r="E13" s="113">
        <v>58.462068417287156</v>
      </c>
      <c r="F13" s="115">
        <v>22063</v>
      </c>
      <c r="G13" s="114">
        <v>22821</v>
      </c>
      <c r="H13" s="114">
        <v>22653</v>
      </c>
      <c r="I13" s="114">
        <v>22876</v>
      </c>
      <c r="J13" s="140">
        <v>22248</v>
      </c>
      <c r="K13" s="114">
        <v>-185</v>
      </c>
      <c r="L13" s="116">
        <v>-0.83153541891405969</v>
      </c>
    </row>
    <row r="14" spans="1:17" s="110" customFormat="1" ht="22.5" customHeight="1" x14ac:dyDescent="0.2">
      <c r="A14" s="604" t="s">
        <v>186</v>
      </c>
      <c r="B14" s="605"/>
      <c r="C14" s="605"/>
      <c r="D14" s="606"/>
      <c r="E14" s="113">
        <v>19.11550385542807</v>
      </c>
      <c r="F14" s="115">
        <v>7214</v>
      </c>
      <c r="G14" s="114">
        <v>7586</v>
      </c>
      <c r="H14" s="114">
        <v>7383</v>
      </c>
      <c r="I14" s="114">
        <v>7701</v>
      </c>
      <c r="J14" s="140">
        <v>6903</v>
      </c>
      <c r="K14" s="114">
        <v>311</v>
      </c>
      <c r="L14" s="116">
        <v>4.5052875561350136</v>
      </c>
    </row>
    <row r="15" spans="1:17" s="110" customFormat="1" ht="15" customHeight="1" x14ac:dyDescent="0.2">
      <c r="A15" s="120"/>
      <c r="B15" s="119"/>
      <c r="C15" s="258" t="s">
        <v>106</v>
      </c>
      <c r="E15" s="113">
        <v>44.55225949542556</v>
      </c>
      <c r="F15" s="115">
        <v>3214</v>
      </c>
      <c r="G15" s="114">
        <v>3372</v>
      </c>
      <c r="H15" s="114">
        <v>3235</v>
      </c>
      <c r="I15" s="114">
        <v>3473</v>
      </c>
      <c r="J15" s="140">
        <v>3135</v>
      </c>
      <c r="K15" s="114">
        <v>79</v>
      </c>
      <c r="L15" s="116">
        <v>2.5199362041467306</v>
      </c>
    </row>
    <row r="16" spans="1:17" s="110" customFormat="1" ht="15" customHeight="1" x14ac:dyDescent="0.2">
      <c r="A16" s="120"/>
      <c r="B16" s="119"/>
      <c r="C16" s="258" t="s">
        <v>107</v>
      </c>
      <c r="E16" s="113">
        <v>55.44774050457444</v>
      </c>
      <c r="F16" s="115">
        <v>4000</v>
      </c>
      <c r="G16" s="114">
        <v>4214</v>
      </c>
      <c r="H16" s="114">
        <v>4148</v>
      </c>
      <c r="I16" s="114">
        <v>4228</v>
      </c>
      <c r="J16" s="140">
        <v>3768</v>
      </c>
      <c r="K16" s="114">
        <v>232</v>
      </c>
      <c r="L16" s="116">
        <v>6.1571125265392785</v>
      </c>
    </row>
    <row r="17" spans="1:12" s="110" customFormat="1" ht="15" customHeight="1" x14ac:dyDescent="0.2">
      <c r="A17" s="120"/>
      <c r="B17" s="121" t="s">
        <v>109</v>
      </c>
      <c r="C17" s="258"/>
      <c r="E17" s="113">
        <v>44.556029571530779</v>
      </c>
      <c r="F17" s="115">
        <v>16815</v>
      </c>
      <c r="G17" s="114">
        <v>17392</v>
      </c>
      <c r="H17" s="114">
        <v>17308</v>
      </c>
      <c r="I17" s="114">
        <v>17455</v>
      </c>
      <c r="J17" s="140">
        <v>17424</v>
      </c>
      <c r="K17" s="114">
        <v>-609</v>
      </c>
      <c r="L17" s="116">
        <v>-3.4951790633608817</v>
      </c>
    </row>
    <row r="18" spans="1:12" s="110" customFormat="1" ht="15" customHeight="1" x14ac:dyDescent="0.2">
      <c r="A18" s="120"/>
      <c r="B18" s="119"/>
      <c r="C18" s="258" t="s">
        <v>106</v>
      </c>
      <c r="E18" s="113">
        <v>36.051144811180492</v>
      </c>
      <c r="F18" s="115">
        <v>6062</v>
      </c>
      <c r="G18" s="114">
        <v>6283</v>
      </c>
      <c r="H18" s="114">
        <v>6258</v>
      </c>
      <c r="I18" s="114">
        <v>6319</v>
      </c>
      <c r="J18" s="140">
        <v>6280</v>
      </c>
      <c r="K18" s="114">
        <v>-218</v>
      </c>
      <c r="L18" s="116">
        <v>-3.4713375796178343</v>
      </c>
    </row>
    <row r="19" spans="1:12" s="110" customFormat="1" ht="15" customHeight="1" x14ac:dyDescent="0.2">
      <c r="A19" s="120"/>
      <c r="B19" s="119"/>
      <c r="C19" s="258" t="s">
        <v>107</v>
      </c>
      <c r="E19" s="113">
        <v>63.948855188819508</v>
      </c>
      <c r="F19" s="115">
        <v>10753</v>
      </c>
      <c r="G19" s="114">
        <v>11109</v>
      </c>
      <c r="H19" s="114">
        <v>11050</v>
      </c>
      <c r="I19" s="114">
        <v>11136</v>
      </c>
      <c r="J19" s="140">
        <v>11144</v>
      </c>
      <c r="K19" s="114">
        <v>-391</v>
      </c>
      <c r="L19" s="116">
        <v>-3.5086145010768126</v>
      </c>
    </row>
    <row r="20" spans="1:12" s="110" customFormat="1" ht="15" customHeight="1" x14ac:dyDescent="0.2">
      <c r="A20" s="120"/>
      <c r="B20" s="121" t="s">
        <v>110</v>
      </c>
      <c r="C20" s="258"/>
      <c r="E20" s="113">
        <v>18.03704390683378</v>
      </c>
      <c r="F20" s="115">
        <v>6807</v>
      </c>
      <c r="G20" s="114">
        <v>6979</v>
      </c>
      <c r="H20" s="114">
        <v>6970</v>
      </c>
      <c r="I20" s="114">
        <v>7092</v>
      </c>
      <c r="J20" s="140">
        <v>7044</v>
      </c>
      <c r="K20" s="114">
        <v>-237</v>
      </c>
      <c r="L20" s="116">
        <v>-3.364565587734242</v>
      </c>
    </row>
    <row r="21" spans="1:12" s="110" customFormat="1" ht="15" customHeight="1" x14ac:dyDescent="0.2">
      <c r="A21" s="120"/>
      <c r="B21" s="119"/>
      <c r="C21" s="258" t="s">
        <v>106</v>
      </c>
      <c r="E21" s="113">
        <v>39.209637138240048</v>
      </c>
      <c r="F21" s="115">
        <v>2669</v>
      </c>
      <c r="G21" s="114">
        <v>2719</v>
      </c>
      <c r="H21" s="114">
        <v>2715</v>
      </c>
      <c r="I21" s="114">
        <v>2772</v>
      </c>
      <c r="J21" s="140">
        <v>2764</v>
      </c>
      <c r="K21" s="114">
        <v>-95</v>
      </c>
      <c r="L21" s="116">
        <v>-3.4370477568740956</v>
      </c>
    </row>
    <row r="22" spans="1:12" s="110" customFormat="1" ht="15" customHeight="1" x14ac:dyDescent="0.2">
      <c r="A22" s="120"/>
      <c r="B22" s="119"/>
      <c r="C22" s="258" t="s">
        <v>107</v>
      </c>
      <c r="E22" s="113">
        <v>60.790362861759952</v>
      </c>
      <c r="F22" s="115">
        <v>4138</v>
      </c>
      <c r="G22" s="114">
        <v>4260</v>
      </c>
      <c r="H22" s="114">
        <v>4255</v>
      </c>
      <c r="I22" s="114">
        <v>4320</v>
      </c>
      <c r="J22" s="140">
        <v>4280</v>
      </c>
      <c r="K22" s="114">
        <v>-142</v>
      </c>
      <c r="L22" s="116">
        <v>-3.3177570093457942</v>
      </c>
    </row>
    <row r="23" spans="1:12" s="110" customFormat="1" ht="15" customHeight="1" x14ac:dyDescent="0.2">
      <c r="A23" s="120"/>
      <c r="B23" s="121" t="s">
        <v>111</v>
      </c>
      <c r="C23" s="258"/>
      <c r="E23" s="113">
        <v>18.291422666207371</v>
      </c>
      <c r="F23" s="115">
        <v>6903</v>
      </c>
      <c r="G23" s="114">
        <v>7056</v>
      </c>
      <c r="H23" s="114">
        <v>7090</v>
      </c>
      <c r="I23" s="114">
        <v>7060</v>
      </c>
      <c r="J23" s="140">
        <v>6744</v>
      </c>
      <c r="K23" s="114">
        <v>159</v>
      </c>
      <c r="L23" s="116">
        <v>2.3576512455516014</v>
      </c>
    </row>
    <row r="24" spans="1:12" s="110" customFormat="1" ht="15" customHeight="1" x14ac:dyDescent="0.2">
      <c r="A24" s="120"/>
      <c r="B24" s="119"/>
      <c r="C24" s="258" t="s">
        <v>106</v>
      </c>
      <c r="E24" s="113">
        <v>54.048964218455744</v>
      </c>
      <c r="F24" s="115">
        <v>3731</v>
      </c>
      <c r="G24" s="114">
        <v>3818</v>
      </c>
      <c r="H24" s="114">
        <v>3890</v>
      </c>
      <c r="I24" s="114">
        <v>3868</v>
      </c>
      <c r="J24" s="140">
        <v>3688</v>
      </c>
      <c r="K24" s="114">
        <v>43</v>
      </c>
      <c r="L24" s="116">
        <v>1.1659436008676789</v>
      </c>
    </row>
    <row r="25" spans="1:12" s="110" customFormat="1" ht="15" customHeight="1" x14ac:dyDescent="0.2">
      <c r="A25" s="120"/>
      <c r="B25" s="119"/>
      <c r="C25" s="258" t="s">
        <v>107</v>
      </c>
      <c r="E25" s="113">
        <v>45.951035781544256</v>
      </c>
      <c r="F25" s="115">
        <v>3172</v>
      </c>
      <c r="G25" s="114">
        <v>3238</v>
      </c>
      <c r="H25" s="114">
        <v>3200</v>
      </c>
      <c r="I25" s="114">
        <v>3192</v>
      </c>
      <c r="J25" s="140">
        <v>3056</v>
      </c>
      <c r="K25" s="114">
        <v>116</v>
      </c>
      <c r="L25" s="116">
        <v>3.7958115183246073</v>
      </c>
    </row>
    <row r="26" spans="1:12" s="110" customFormat="1" ht="15" customHeight="1" x14ac:dyDescent="0.2">
      <c r="A26" s="120"/>
      <c r="C26" s="121" t="s">
        <v>187</v>
      </c>
      <c r="D26" s="110" t="s">
        <v>188</v>
      </c>
      <c r="E26" s="113">
        <v>2.045629189962638</v>
      </c>
      <c r="F26" s="115">
        <v>772</v>
      </c>
      <c r="G26" s="114">
        <v>770</v>
      </c>
      <c r="H26" s="114">
        <v>810</v>
      </c>
      <c r="I26" s="114">
        <v>711</v>
      </c>
      <c r="J26" s="140">
        <v>711</v>
      </c>
      <c r="K26" s="114">
        <v>61</v>
      </c>
      <c r="L26" s="116">
        <v>8.5794655414908583</v>
      </c>
    </row>
    <row r="27" spans="1:12" s="110" customFormat="1" ht="15" customHeight="1" x14ac:dyDescent="0.2">
      <c r="A27" s="120"/>
      <c r="B27" s="119"/>
      <c r="D27" s="259" t="s">
        <v>106</v>
      </c>
      <c r="E27" s="113">
        <v>50.388601036269428</v>
      </c>
      <c r="F27" s="115">
        <v>389</v>
      </c>
      <c r="G27" s="114">
        <v>386</v>
      </c>
      <c r="H27" s="114">
        <v>426</v>
      </c>
      <c r="I27" s="114">
        <v>379</v>
      </c>
      <c r="J27" s="140">
        <v>369</v>
      </c>
      <c r="K27" s="114">
        <v>20</v>
      </c>
      <c r="L27" s="116">
        <v>5.4200542005420056</v>
      </c>
    </row>
    <row r="28" spans="1:12" s="110" customFormat="1" ht="15" customHeight="1" x14ac:dyDescent="0.2">
      <c r="A28" s="120"/>
      <c r="B28" s="119"/>
      <c r="D28" s="259" t="s">
        <v>107</v>
      </c>
      <c r="E28" s="113">
        <v>49.611398963730572</v>
      </c>
      <c r="F28" s="115">
        <v>383</v>
      </c>
      <c r="G28" s="114">
        <v>384</v>
      </c>
      <c r="H28" s="114">
        <v>384</v>
      </c>
      <c r="I28" s="114">
        <v>332</v>
      </c>
      <c r="J28" s="140">
        <v>342</v>
      </c>
      <c r="K28" s="114">
        <v>41</v>
      </c>
      <c r="L28" s="116">
        <v>11.988304093567251</v>
      </c>
    </row>
    <row r="29" spans="1:12" s="110" customFormat="1" ht="24" customHeight="1" x14ac:dyDescent="0.2">
      <c r="A29" s="604" t="s">
        <v>189</v>
      </c>
      <c r="B29" s="605"/>
      <c r="C29" s="605"/>
      <c r="D29" s="606"/>
      <c r="E29" s="113">
        <v>91.284877712710994</v>
      </c>
      <c r="F29" s="115">
        <v>34450</v>
      </c>
      <c r="G29" s="114">
        <v>35433</v>
      </c>
      <c r="H29" s="114">
        <v>35636</v>
      </c>
      <c r="I29" s="114">
        <v>36178</v>
      </c>
      <c r="J29" s="140">
        <v>35228</v>
      </c>
      <c r="K29" s="114">
        <v>-778</v>
      </c>
      <c r="L29" s="116">
        <v>-2.2084705348018621</v>
      </c>
    </row>
    <row r="30" spans="1:12" s="110" customFormat="1" ht="15" customHeight="1" x14ac:dyDescent="0.2">
      <c r="A30" s="120"/>
      <c r="B30" s="119"/>
      <c r="C30" s="258" t="s">
        <v>106</v>
      </c>
      <c r="E30" s="113">
        <v>41.555878084179973</v>
      </c>
      <c r="F30" s="115">
        <v>14316</v>
      </c>
      <c r="G30" s="114">
        <v>14647</v>
      </c>
      <c r="H30" s="114">
        <v>14748</v>
      </c>
      <c r="I30" s="114">
        <v>15038</v>
      </c>
      <c r="J30" s="140">
        <v>14619</v>
      </c>
      <c r="K30" s="114">
        <v>-303</v>
      </c>
      <c r="L30" s="116">
        <v>-2.0726451877693415</v>
      </c>
    </row>
    <row r="31" spans="1:12" s="110" customFormat="1" ht="15" customHeight="1" x14ac:dyDescent="0.2">
      <c r="A31" s="120"/>
      <c r="B31" s="119"/>
      <c r="C31" s="258" t="s">
        <v>107</v>
      </c>
      <c r="E31" s="113">
        <v>58.444121915820027</v>
      </c>
      <c r="F31" s="115">
        <v>20134</v>
      </c>
      <c r="G31" s="114">
        <v>20786</v>
      </c>
      <c r="H31" s="114">
        <v>20888</v>
      </c>
      <c r="I31" s="114">
        <v>21140</v>
      </c>
      <c r="J31" s="140">
        <v>20609</v>
      </c>
      <c r="K31" s="114">
        <v>-475</v>
      </c>
      <c r="L31" s="116">
        <v>-2.3048182832742978</v>
      </c>
    </row>
    <row r="32" spans="1:12" s="110" customFormat="1" ht="15" customHeight="1" x14ac:dyDescent="0.2">
      <c r="A32" s="120"/>
      <c r="B32" s="119" t="s">
        <v>117</v>
      </c>
      <c r="C32" s="258"/>
      <c r="E32" s="113">
        <v>8.5163888815283926</v>
      </c>
      <c r="F32" s="114">
        <v>3214</v>
      </c>
      <c r="G32" s="114">
        <v>3504</v>
      </c>
      <c r="H32" s="114">
        <v>3042</v>
      </c>
      <c r="I32" s="114">
        <v>3059</v>
      </c>
      <c r="J32" s="140">
        <v>2811</v>
      </c>
      <c r="K32" s="114">
        <v>403</v>
      </c>
      <c r="L32" s="116">
        <v>14.336535040910707</v>
      </c>
    </row>
    <row r="33" spans="1:12" s="110" customFormat="1" ht="15" customHeight="1" x14ac:dyDescent="0.2">
      <c r="A33" s="120"/>
      <c r="B33" s="119"/>
      <c r="C33" s="258" t="s">
        <v>106</v>
      </c>
      <c r="E33" s="113">
        <v>41.661481020535156</v>
      </c>
      <c r="F33" s="114">
        <v>1339</v>
      </c>
      <c r="G33" s="114">
        <v>1521</v>
      </c>
      <c r="H33" s="114">
        <v>1328</v>
      </c>
      <c r="I33" s="114">
        <v>1372</v>
      </c>
      <c r="J33" s="140">
        <v>1221</v>
      </c>
      <c r="K33" s="114">
        <v>118</v>
      </c>
      <c r="L33" s="116">
        <v>9.6642096642096647</v>
      </c>
    </row>
    <row r="34" spans="1:12" s="110" customFormat="1" ht="15" customHeight="1" x14ac:dyDescent="0.2">
      <c r="A34" s="120"/>
      <c r="B34" s="119"/>
      <c r="C34" s="258" t="s">
        <v>107</v>
      </c>
      <c r="E34" s="113">
        <v>58.338518979464844</v>
      </c>
      <c r="F34" s="114">
        <v>1875</v>
      </c>
      <c r="G34" s="114">
        <v>1983</v>
      </c>
      <c r="H34" s="114">
        <v>1714</v>
      </c>
      <c r="I34" s="114">
        <v>1687</v>
      </c>
      <c r="J34" s="140">
        <v>1590</v>
      </c>
      <c r="K34" s="114">
        <v>285</v>
      </c>
      <c r="L34" s="116">
        <v>17.924528301886792</v>
      </c>
    </row>
    <row r="35" spans="1:12" s="110" customFormat="1" ht="24" customHeight="1" x14ac:dyDescent="0.2">
      <c r="A35" s="604" t="s">
        <v>192</v>
      </c>
      <c r="B35" s="605"/>
      <c r="C35" s="605"/>
      <c r="D35" s="606"/>
      <c r="E35" s="113">
        <v>18.365616471024669</v>
      </c>
      <c r="F35" s="114">
        <v>6931</v>
      </c>
      <c r="G35" s="114">
        <v>7147</v>
      </c>
      <c r="H35" s="114">
        <v>6947</v>
      </c>
      <c r="I35" s="114">
        <v>7258</v>
      </c>
      <c r="J35" s="114">
        <v>6675</v>
      </c>
      <c r="K35" s="318">
        <v>256</v>
      </c>
      <c r="L35" s="319">
        <v>3.8352059925093633</v>
      </c>
    </row>
    <row r="36" spans="1:12" s="110" customFormat="1" ht="15" customHeight="1" x14ac:dyDescent="0.2">
      <c r="A36" s="120"/>
      <c r="B36" s="119"/>
      <c r="C36" s="258" t="s">
        <v>106</v>
      </c>
      <c r="E36" s="113">
        <v>42.980810849805223</v>
      </c>
      <c r="F36" s="114">
        <v>2979</v>
      </c>
      <c r="G36" s="114">
        <v>3071</v>
      </c>
      <c r="H36" s="114">
        <v>2995</v>
      </c>
      <c r="I36" s="114">
        <v>3216</v>
      </c>
      <c r="J36" s="114">
        <v>2954</v>
      </c>
      <c r="K36" s="318">
        <v>25</v>
      </c>
      <c r="L36" s="116">
        <v>0.84631008801624918</v>
      </c>
    </row>
    <row r="37" spans="1:12" s="110" customFormat="1" ht="15" customHeight="1" x14ac:dyDescent="0.2">
      <c r="A37" s="120"/>
      <c r="B37" s="119"/>
      <c r="C37" s="258" t="s">
        <v>107</v>
      </c>
      <c r="E37" s="113">
        <v>57.019189150194777</v>
      </c>
      <c r="F37" s="114">
        <v>3952</v>
      </c>
      <c r="G37" s="114">
        <v>4076</v>
      </c>
      <c r="H37" s="114">
        <v>3952</v>
      </c>
      <c r="I37" s="114">
        <v>4042</v>
      </c>
      <c r="J37" s="140">
        <v>3721</v>
      </c>
      <c r="K37" s="114">
        <v>231</v>
      </c>
      <c r="L37" s="116">
        <v>6.2080085998387533</v>
      </c>
    </row>
    <row r="38" spans="1:12" s="110" customFormat="1" ht="15" customHeight="1" x14ac:dyDescent="0.2">
      <c r="A38" s="120"/>
      <c r="B38" s="119" t="s">
        <v>329</v>
      </c>
      <c r="C38" s="258"/>
      <c r="E38" s="113">
        <v>49.389225999629033</v>
      </c>
      <c r="F38" s="114">
        <v>18639</v>
      </c>
      <c r="G38" s="114">
        <v>19038</v>
      </c>
      <c r="H38" s="114">
        <v>19035</v>
      </c>
      <c r="I38" s="114">
        <v>19138</v>
      </c>
      <c r="J38" s="140">
        <v>18748</v>
      </c>
      <c r="K38" s="114">
        <v>-109</v>
      </c>
      <c r="L38" s="116">
        <v>-0.58139534883720934</v>
      </c>
    </row>
    <row r="39" spans="1:12" s="110" customFormat="1" ht="15" customHeight="1" x14ac:dyDescent="0.2">
      <c r="A39" s="120"/>
      <c r="B39" s="119"/>
      <c r="C39" s="258" t="s">
        <v>106</v>
      </c>
      <c r="E39" s="113">
        <v>41.343419711357903</v>
      </c>
      <c r="F39" s="115">
        <v>7706</v>
      </c>
      <c r="G39" s="114">
        <v>7892</v>
      </c>
      <c r="H39" s="114">
        <v>7903</v>
      </c>
      <c r="I39" s="114">
        <v>7991</v>
      </c>
      <c r="J39" s="140">
        <v>7807</v>
      </c>
      <c r="K39" s="114">
        <v>-101</v>
      </c>
      <c r="L39" s="116">
        <v>-1.2937107723837582</v>
      </c>
    </row>
    <row r="40" spans="1:12" s="110" customFormat="1" ht="15" customHeight="1" x14ac:dyDescent="0.2">
      <c r="A40" s="120"/>
      <c r="B40" s="119"/>
      <c r="C40" s="258" t="s">
        <v>107</v>
      </c>
      <c r="E40" s="113">
        <v>58.656580288642097</v>
      </c>
      <c r="F40" s="115">
        <v>10933</v>
      </c>
      <c r="G40" s="114">
        <v>11146</v>
      </c>
      <c r="H40" s="114">
        <v>11132</v>
      </c>
      <c r="I40" s="114">
        <v>11147</v>
      </c>
      <c r="J40" s="140">
        <v>10941</v>
      </c>
      <c r="K40" s="114">
        <v>-8</v>
      </c>
      <c r="L40" s="116">
        <v>-7.3119458916004021E-2</v>
      </c>
    </row>
    <row r="41" spans="1:12" s="110" customFormat="1" ht="15" customHeight="1" x14ac:dyDescent="0.2">
      <c r="A41" s="120"/>
      <c r="B41" s="320" t="s">
        <v>516</v>
      </c>
      <c r="C41" s="258"/>
      <c r="E41" s="113">
        <v>11.237711651077134</v>
      </c>
      <c r="F41" s="115">
        <v>4241</v>
      </c>
      <c r="G41" s="114">
        <v>4371</v>
      </c>
      <c r="H41" s="114">
        <v>4288</v>
      </c>
      <c r="I41" s="114">
        <v>4329</v>
      </c>
      <c r="J41" s="140">
        <v>4185</v>
      </c>
      <c r="K41" s="114">
        <v>56</v>
      </c>
      <c r="L41" s="116">
        <v>1.3381123058542412</v>
      </c>
    </row>
    <row r="42" spans="1:12" s="110" customFormat="1" ht="15" customHeight="1" x14ac:dyDescent="0.2">
      <c r="A42" s="120"/>
      <c r="B42" s="119"/>
      <c r="C42" s="268" t="s">
        <v>106</v>
      </c>
      <c r="D42" s="182"/>
      <c r="E42" s="113">
        <v>45.130865361942938</v>
      </c>
      <c r="F42" s="115">
        <v>1914</v>
      </c>
      <c r="G42" s="114">
        <v>1968</v>
      </c>
      <c r="H42" s="114">
        <v>1935</v>
      </c>
      <c r="I42" s="114">
        <v>1944</v>
      </c>
      <c r="J42" s="140">
        <v>1866</v>
      </c>
      <c r="K42" s="114">
        <v>48</v>
      </c>
      <c r="L42" s="116">
        <v>2.572347266881029</v>
      </c>
    </row>
    <row r="43" spans="1:12" s="110" customFormat="1" ht="15" customHeight="1" x14ac:dyDescent="0.2">
      <c r="A43" s="120"/>
      <c r="B43" s="119"/>
      <c r="C43" s="268" t="s">
        <v>107</v>
      </c>
      <c r="D43" s="182"/>
      <c r="E43" s="113">
        <v>54.869134638057062</v>
      </c>
      <c r="F43" s="115">
        <v>2327</v>
      </c>
      <c r="G43" s="114">
        <v>2403</v>
      </c>
      <c r="H43" s="114">
        <v>2353</v>
      </c>
      <c r="I43" s="114">
        <v>2385</v>
      </c>
      <c r="J43" s="140">
        <v>2319</v>
      </c>
      <c r="K43" s="114">
        <v>8</v>
      </c>
      <c r="L43" s="116">
        <v>0.34497628288055199</v>
      </c>
    </row>
    <row r="44" spans="1:12" s="110" customFormat="1" ht="15" customHeight="1" x14ac:dyDescent="0.2">
      <c r="A44" s="120"/>
      <c r="B44" s="119" t="s">
        <v>205</v>
      </c>
      <c r="C44" s="268"/>
      <c r="D44" s="182"/>
      <c r="E44" s="113">
        <v>21.007445878269163</v>
      </c>
      <c r="F44" s="115">
        <v>7928</v>
      </c>
      <c r="G44" s="114">
        <v>8457</v>
      </c>
      <c r="H44" s="114">
        <v>8481</v>
      </c>
      <c r="I44" s="114">
        <v>8583</v>
      </c>
      <c r="J44" s="140">
        <v>8507</v>
      </c>
      <c r="K44" s="114">
        <v>-579</v>
      </c>
      <c r="L44" s="116">
        <v>-6.8061596332432117</v>
      </c>
    </row>
    <row r="45" spans="1:12" s="110" customFormat="1" ht="15" customHeight="1" x14ac:dyDescent="0.2">
      <c r="A45" s="120"/>
      <c r="B45" s="119"/>
      <c r="C45" s="268" t="s">
        <v>106</v>
      </c>
      <c r="D45" s="182"/>
      <c r="E45" s="113">
        <v>38.81180625630676</v>
      </c>
      <c r="F45" s="115">
        <v>3077</v>
      </c>
      <c r="G45" s="114">
        <v>3261</v>
      </c>
      <c r="H45" s="114">
        <v>3265</v>
      </c>
      <c r="I45" s="114">
        <v>3281</v>
      </c>
      <c r="J45" s="140">
        <v>3240</v>
      </c>
      <c r="K45" s="114">
        <v>-163</v>
      </c>
      <c r="L45" s="116">
        <v>-5.0308641975308639</v>
      </c>
    </row>
    <row r="46" spans="1:12" s="110" customFormat="1" ht="15" customHeight="1" x14ac:dyDescent="0.2">
      <c r="A46" s="123"/>
      <c r="B46" s="124"/>
      <c r="C46" s="260" t="s">
        <v>107</v>
      </c>
      <c r="D46" s="261"/>
      <c r="E46" s="125">
        <v>61.18819374369324</v>
      </c>
      <c r="F46" s="143">
        <v>4851</v>
      </c>
      <c r="G46" s="144">
        <v>5196</v>
      </c>
      <c r="H46" s="144">
        <v>5216</v>
      </c>
      <c r="I46" s="144">
        <v>5302</v>
      </c>
      <c r="J46" s="145">
        <v>5267</v>
      </c>
      <c r="K46" s="144">
        <v>-416</v>
      </c>
      <c r="L46" s="146">
        <v>-7.8982342889690527</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330</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37739</v>
      </c>
      <c r="E11" s="114">
        <v>39013</v>
      </c>
      <c r="F11" s="114">
        <v>38751</v>
      </c>
      <c r="G11" s="114">
        <v>39308</v>
      </c>
      <c r="H11" s="140">
        <v>38115</v>
      </c>
      <c r="I11" s="115">
        <v>-376</v>
      </c>
      <c r="J11" s="116">
        <v>-0.98648825921553196</v>
      </c>
    </row>
    <row r="12" spans="1:15" s="110" customFormat="1" ht="24.95" customHeight="1" x14ac:dyDescent="0.2">
      <c r="A12" s="193" t="s">
        <v>132</v>
      </c>
      <c r="B12" s="194" t="s">
        <v>133</v>
      </c>
      <c r="C12" s="113">
        <v>1.6402130422109753</v>
      </c>
      <c r="D12" s="115">
        <v>619</v>
      </c>
      <c r="E12" s="114">
        <v>619</v>
      </c>
      <c r="F12" s="114">
        <v>659</v>
      </c>
      <c r="G12" s="114">
        <v>662</v>
      </c>
      <c r="H12" s="140">
        <v>591</v>
      </c>
      <c r="I12" s="115">
        <v>28</v>
      </c>
      <c r="J12" s="116">
        <v>4.7377326565143827</v>
      </c>
    </row>
    <row r="13" spans="1:15" s="110" customFormat="1" ht="24.95" customHeight="1" x14ac:dyDescent="0.2">
      <c r="A13" s="193" t="s">
        <v>134</v>
      </c>
      <c r="B13" s="199" t="s">
        <v>214</v>
      </c>
      <c r="C13" s="113">
        <v>0.52200641246455926</v>
      </c>
      <c r="D13" s="115">
        <v>197</v>
      </c>
      <c r="E13" s="114">
        <v>205</v>
      </c>
      <c r="F13" s="114">
        <v>202</v>
      </c>
      <c r="G13" s="114">
        <v>202</v>
      </c>
      <c r="H13" s="140">
        <v>196</v>
      </c>
      <c r="I13" s="115">
        <v>1</v>
      </c>
      <c r="J13" s="116">
        <v>0.51020408163265307</v>
      </c>
    </row>
    <row r="14" spans="1:15" s="287" customFormat="1" ht="24.95" customHeight="1" x14ac:dyDescent="0.2">
      <c r="A14" s="193" t="s">
        <v>215</v>
      </c>
      <c r="B14" s="199" t="s">
        <v>137</v>
      </c>
      <c r="C14" s="113">
        <v>3.7838840456821856</v>
      </c>
      <c r="D14" s="115">
        <v>1428</v>
      </c>
      <c r="E14" s="114">
        <v>1447</v>
      </c>
      <c r="F14" s="114">
        <v>1474</v>
      </c>
      <c r="G14" s="114">
        <v>1462</v>
      </c>
      <c r="H14" s="140">
        <v>1452</v>
      </c>
      <c r="I14" s="115">
        <v>-24</v>
      </c>
      <c r="J14" s="116">
        <v>-1.6528925619834711</v>
      </c>
      <c r="K14" s="110"/>
      <c r="L14" s="110"/>
      <c r="M14" s="110"/>
      <c r="N14" s="110"/>
      <c r="O14" s="110"/>
    </row>
    <row r="15" spans="1:15" s="110" customFormat="1" ht="24.95" customHeight="1" x14ac:dyDescent="0.2">
      <c r="A15" s="193" t="s">
        <v>216</v>
      </c>
      <c r="B15" s="199" t="s">
        <v>217</v>
      </c>
      <c r="C15" s="113">
        <v>1.5024245475502795</v>
      </c>
      <c r="D15" s="115">
        <v>567</v>
      </c>
      <c r="E15" s="114">
        <v>558</v>
      </c>
      <c r="F15" s="114">
        <v>563</v>
      </c>
      <c r="G15" s="114">
        <v>548</v>
      </c>
      <c r="H15" s="140">
        <v>549</v>
      </c>
      <c r="I15" s="115">
        <v>18</v>
      </c>
      <c r="J15" s="116">
        <v>3.278688524590164</v>
      </c>
    </row>
    <row r="16" spans="1:15" s="287" customFormat="1" ht="24.95" customHeight="1" x14ac:dyDescent="0.2">
      <c r="A16" s="193" t="s">
        <v>218</v>
      </c>
      <c r="B16" s="199" t="s">
        <v>141</v>
      </c>
      <c r="C16" s="113">
        <v>1.8760433503802432</v>
      </c>
      <c r="D16" s="115">
        <v>708</v>
      </c>
      <c r="E16" s="114">
        <v>733</v>
      </c>
      <c r="F16" s="114">
        <v>751</v>
      </c>
      <c r="G16" s="114">
        <v>752</v>
      </c>
      <c r="H16" s="140">
        <v>742</v>
      </c>
      <c r="I16" s="115">
        <v>-34</v>
      </c>
      <c r="J16" s="116">
        <v>-4.5822102425876015</v>
      </c>
      <c r="K16" s="110"/>
      <c r="L16" s="110"/>
      <c r="M16" s="110"/>
      <c r="N16" s="110"/>
      <c r="O16" s="110"/>
    </row>
    <row r="17" spans="1:15" s="110" customFormat="1" ht="24.95" customHeight="1" x14ac:dyDescent="0.2">
      <c r="A17" s="193" t="s">
        <v>142</v>
      </c>
      <c r="B17" s="199" t="s">
        <v>220</v>
      </c>
      <c r="C17" s="113">
        <v>0.40541614775166274</v>
      </c>
      <c r="D17" s="115">
        <v>153</v>
      </c>
      <c r="E17" s="114">
        <v>156</v>
      </c>
      <c r="F17" s="114">
        <v>160</v>
      </c>
      <c r="G17" s="114">
        <v>162</v>
      </c>
      <c r="H17" s="140">
        <v>161</v>
      </c>
      <c r="I17" s="115">
        <v>-8</v>
      </c>
      <c r="J17" s="116">
        <v>-4.9689440993788816</v>
      </c>
    </row>
    <row r="18" spans="1:15" s="287" customFormat="1" ht="24.95" customHeight="1" x14ac:dyDescent="0.2">
      <c r="A18" s="201" t="s">
        <v>144</v>
      </c>
      <c r="B18" s="202" t="s">
        <v>145</v>
      </c>
      <c r="C18" s="113">
        <v>4.4436789528074403</v>
      </c>
      <c r="D18" s="115">
        <v>1677</v>
      </c>
      <c r="E18" s="114">
        <v>1693</v>
      </c>
      <c r="F18" s="114">
        <v>1706</v>
      </c>
      <c r="G18" s="114">
        <v>1700</v>
      </c>
      <c r="H18" s="140">
        <v>1666</v>
      </c>
      <c r="I18" s="115">
        <v>11</v>
      </c>
      <c r="J18" s="116">
        <v>0.6602641056422569</v>
      </c>
      <c r="K18" s="110"/>
      <c r="L18" s="110"/>
      <c r="M18" s="110"/>
      <c r="N18" s="110"/>
      <c r="O18" s="110"/>
    </row>
    <row r="19" spans="1:15" s="110" customFormat="1" ht="24.95" customHeight="1" x14ac:dyDescent="0.2">
      <c r="A19" s="193" t="s">
        <v>146</v>
      </c>
      <c r="B19" s="199" t="s">
        <v>147</v>
      </c>
      <c r="C19" s="113">
        <v>12.756034871088264</v>
      </c>
      <c r="D19" s="115">
        <v>4814</v>
      </c>
      <c r="E19" s="114">
        <v>4893</v>
      </c>
      <c r="F19" s="114">
        <v>4791</v>
      </c>
      <c r="G19" s="114">
        <v>4942</v>
      </c>
      <c r="H19" s="140">
        <v>4649</v>
      </c>
      <c r="I19" s="115">
        <v>165</v>
      </c>
      <c r="J19" s="116">
        <v>3.5491503549150356</v>
      </c>
    </row>
    <row r="20" spans="1:15" s="287" customFormat="1" ht="24.95" customHeight="1" x14ac:dyDescent="0.2">
      <c r="A20" s="193" t="s">
        <v>148</v>
      </c>
      <c r="B20" s="199" t="s">
        <v>149</v>
      </c>
      <c r="C20" s="113">
        <v>17.719070457616787</v>
      </c>
      <c r="D20" s="115">
        <v>6687</v>
      </c>
      <c r="E20" s="114">
        <v>6595</v>
      </c>
      <c r="F20" s="114">
        <v>6574</v>
      </c>
      <c r="G20" s="114">
        <v>6820</v>
      </c>
      <c r="H20" s="140">
        <v>7151</v>
      </c>
      <c r="I20" s="115">
        <v>-464</v>
      </c>
      <c r="J20" s="116">
        <v>-6.488602992588449</v>
      </c>
      <c r="K20" s="110"/>
      <c r="L20" s="110"/>
      <c r="M20" s="110"/>
      <c r="N20" s="110"/>
      <c r="O20" s="110"/>
    </row>
    <row r="21" spans="1:15" s="110" customFormat="1" ht="24.95" customHeight="1" x14ac:dyDescent="0.2">
      <c r="A21" s="201" t="s">
        <v>150</v>
      </c>
      <c r="B21" s="202" t="s">
        <v>151</v>
      </c>
      <c r="C21" s="113">
        <v>9.374917194414266</v>
      </c>
      <c r="D21" s="115">
        <v>3538</v>
      </c>
      <c r="E21" s="114">
        <v>4044</v>
      </c>
      <c r="F21" s="114">
        <v>4337</v>
      </c>
      <c r="G21" s="114">
        <v>4364</v>
      </c>
      <c r="H21" s="140">
        <v>3840</v>
      </c>
      <c r="I21" s="115">
        <v>-302</v>
      </c>
      <c r="J21" s="116">
        <v>-7.864583333333333</v>
      </c>
    </row>
    <row r="22" spans="1:15" s="110" customFormat="1" ht="24.95" customHeight="1" x14ac:dyDescent="0.2">
      <c r="A22" s="201" t="s">
        <v>152</v>
      </c>
      <c r="B22" s="199" t="s">
        <v>153</v>
      </c>
      <c r="C22" s="113">
        <v>1.3752351678634833</v>
      </c>
      <c r="D22" s="115">
        <v>519</v>
      </c>
      <c r="E22" s="114">
        <v>491</v>
      </c>
      <c r="F22" s="114">
        <v>481</v>
      </c>
      <c r="G22" s="114">
        <v>480</v>
      </c>
      <c r="H22" s="140">
        <v>456</v>
      </c>
      <c r="I22" s="115">
        <v>63</v>
      </c>
      <c r="J22" s="116">
        <v>13.815789473684211</v>
      </c>
    </row>
    <row r="23" spans="1:15" s="110" customFormat="1" ht="24.95" customHeight="1" x14ac:dyDescent="0.2">
      <c r="A23" s="193" t="s">
        <v>154</v>
      </c>
      <c r="B23" s="199" t="s">
        <v>155</v>
      </c>
      <c r="C23" s="113">
        <v>0.97776835634224546</v>
      </c>
      <c r="D23" s="115">
        <v>369</v>
      </c>
      <c r="E23" s="114">
        <v>377</v>
      </c>
      <c r="F23" s="114">
        <v>387</v>
      </c>
      <c r="G23" s="114">
        <v>385</v>
      </c>
      <c r="H23" s="140">
        <v>372</v>
      </c>
      <c r="I23" s="115">
        <v>-3</v>
      </c>
      <c r="J23" s="116">
        <v>-0.80645161290322576</v>
      </c>
    </row>
    <row r="24" spans="1:15" s="110" customFormat="1" ht="24.95" customHeight="1" x14ac:dyDescent="0.2">
      <c r="A24" s="193" t="s">
        <v>156</v>
      </c>
      <c r="B24" s="199" t="s">
        <v>221</v>
      </c>
      <c r="C24" s="113">
        <v>9.6743421924269324</v>
      </c>
      <c r="D24" s="115">
        <v>3651</v>
      </c>
      <c r="E24" s="114">
        <v>3576</v>
      </c>
      <c r="F24" s="114">
        <v>3565</v>
      </c>
      <c r="G24" s="114">
        <v>3517</v>
      </c>
      <c r="H24" s="140">
        <v>3495</v>
      </c>
      <c r="I24" s="115">
        <v>156</v>
      </c>
      <c r="J24" s="116">
        <v>4.4635193133047206</v>
      </c>
    </row>
    <row r="25" spans="1:15" s="110" customFormat="1" ht="24.95" customHeight="1" x14ac:dyDescent="0.2">
      <c r="A25" s="193" t="s">
        <v>222</v>
      </c>
      <c r="B25" s="204" t="s">
        <v>159</v>
      </c>
      <c r="C25" s="113">
        <v>8.7893160921063096</v>
      </c>
      <c r="D25" s="115">
        <v>3317</v>
      </c>
      <c r="E25" s="114">
        <v>3556</v>
      </c>
      <c r="F25" s="114">
        <v>3586</v>
      </c>
      <c r="G25" s="114">
        <v>3686</v>
      </c>
      <c r="H25" s="140">
        <v>3517</v>
      </c>
      <c r="I25" s="115">
        <v>-200</v>
      </c>
      <c r="J25" s="116">
        <v>-5.6866647711117428</v>
      </c>
    </row>
    <row r="26" spans="1:15" s="110" customFormat="1" ht="24.95" customHeight="1" x14ac:dyDescent="0.2">
      <c r="A26" s="201">
        <v>782.78300000000002</v>
      </c>
      <c r="B26" s="203" t="s">
        <v>160</v>
      </c>
      <c r="C26" s="113">
        <v>2.917406396565887</v>
      </c>
      <c r="D26" s="115">
        <v>1101</v>
      </c>
      <c r="E26" s="114">
        <v>1391</v>
      </c>
      <c r="F26" s="114">
        <v>961</v>
      </c>
      <c r="G26" s="114">
        <v>919</v>
      </c>
      <c r="H26" s="140">
        <v>831</v>
      </c>
      <c r="I26" s="115">
        <v>270</v>
      </c>
      <c r="J26" s="116">
        <v>32.490974729241877</v>
      </c>
    </row>
    <row r="27" spans="1:15" s="110" customFormat="1" ht="24.95" customHeight="1" x14ac:dyDescent="0.2">
      <c r="A27" s="193" t="s">
        <v>161</v>
      </c>
      <c r="B27" s="199" t="s">
        <v>162</v>
      </c>
      <c r="C27" s="113">
        <v>0.86382787037282383</v>
      </c>
      <c r="D27" s="115">
        <v>326</v>
      </c>
      <c r="E27" s="114">
        <v>339</v>
      </c>
      <c r="F27" s="114">
        <v>399</v>
      </c>
      <c r="G27" s="114">
        <v>412</v>
      </c>
      <c r="H27" s="140">
        <v>393</v>
      </c>
      <c r="I27" s="115">
        <v>-67</v>
      </c>
      <c r="J27" s="116">
        <v>-17.048346055979643</v>
      </c>
    </row>
    <row r="28" spans="1:15" s="110" customFormat="1" ht="24.95" customHeight="1" x14ac:dyDescent="0.2">
      <c r="A28" s="193" t="s">
        <v>163</v>
      </c>
      <c r="B28" s="199" t="s">
        <v>164</v>
      </c>
      <c r="C28" s="113">
        <v>3.8209809480908343</v>
      </c>
      <c r="D28" s="115">
        <v>1442</v>
      </c>
      <c r="E28" s="114">
        <v>1588</v>
      </c>
      <c r="F28" s="114">
        <v>1424</v>
      </c>
      <c r="G28" s="114">
        <v>1454</v>
      </c>
      <c r="H28" s="140">
        <v>1415</v>
      </c>
      <c r="I28" s="115">
        <v>27</v>
      </c>
      <c r="J28" s="116">
        <v>1.9081272084805654</v>
      </c>
    </row>
    <row r="29" spans="1:15" s="110" customFormat="1" ht="24.95" customHeight="1" x14ac:dyDescent="0.2">
      <c r="A29" s="193">
        <v>86</v>
      </c>
      <c r="B29" s="199" t="s">
        <v>165</v>
      </c>
      <c r="C29" s="113">
        <v>4.7563528445374814</v>
      </c>
      <c r="D29" s="115">
        <v>1795</v>
      </c>
      <c r="E29" s="114">
        <v>1763</v>
      </c>
      <c r="F29" s="114">
        <v>1753</v>
      </c>
      <c r="G29" s="114">
        <v>1755</v>
      </c>
      <c r="H29" s="140">
        <v>1748</v>
      </c>
      <c r="I29" s="115">
        <v>47</v>
      </c>
      <c r="J29" s="116">
        <v>2.6887871853546912</v>
      </c>
    </row>
    <row r="30" spans="1:15" s="110" customFormat="1" ht="24.95" customHeight="1" x14ac:dyDescent="0.2">
      <c r="A30" s="193">
        <v>87.88</v>
      </c>
      <c r="B30" s="204" t="s">
        <v>166</v>
      </c>
      <c r="C30" s="113">
        <v>4.1998993084077476</v>
      </c>
      <c r="D30" s="115">
        <v>1585</v>
      </c>
      <c r="E30" s="114">
        <v>1561</v>
      </c>
      <c r="F30" s="114">
        <v>1584</v>
      </c>
      <c r="G30" s="114">
        <v>1588</v>
      </c>
      <c r="H30" s="140">
        <v>1608</v>
      </c>
      <c r="I30" s="115">
        <v>-23</v>
      </c>
      <c r="J30" s="116">
        <v>-1.4303482587064678</v>
      </c>
    </row>
    <row r="31" spans="1:15" s="110" customFormat="1" ht="24.95" customHeight="1" x14ac:dyDescent="0.2">
      <c r="A31" s="193" t="s">
        <v>167</v>
      </c>
      <c r="B31" s="199" t="s">
        <v>168</v>
      </c>
      <c r="C31" s="113">
        <v>12.385065847001774</v>
      </c>
      <c r="D31" s="115">
        <v>4674</v>
      </c>
      <c r="E31" s="114">
        <v>4875</v>
      </c>
      <c r="F31" s="114">
        <v>4868</v>
      </c>
      <c r="G31" s="114">
        <v>4960</v>
      </c>
      <c r="H31" s="140">
        <v>4735</v>
      </c>
      <c r="I31" s="115">
        <v>-61</v>
      </c>
      <c r="J31" s="116">
        <v>-1.2882787750791975</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1.6402130422109753</v>
      </c>
      <c r="D34" s="115">
        <v>619</v>
      </c>
      <c r="E34" s="114">
        <v>619</v>
      </c>
      <c r="F34" s="114">
        <v>659</v>
      </c>
      <c r="G34" s="114">
        <v>662</v>
      </c>
      <c r="H34" s="140">
        <v>591</v>
      </c>
      <c r="I34" s="115">
        <v>28</v>
      </c>
      <c r="J34" s="116">
        <v>4.7377326565143827</v>
      </c>
    </row>
    <row r="35" spans="1:10" s="110" customFormat="1" ht="24.95" customHeight="1" x14ac:dyDescent="0.2">
      <c r="A35" s="292" t="s">
        <v>171</v>
      </c>
      <c r="B35" s="293" t="s">
        <v>172</v>
      </c>
      <c r="C35" s="113">
        <v>8.7495694109541855</v>
      </c>
      <c r="D35" s="115">
        <v>3302</v>
      </c>
      <c r="E35" s="114">
        <v>3345</v>
      </c>
      <c r="F35" s="114">
        <v>3382</v>
      </c>
      <c r="G35" s="114">
        <v>3364</v>
      </c>
      <c r="H35" s="140">
        <v>3314</v>
      </c>
      <c r="I35" s="115">
        <v>-12</v>
      </c>
      <c r="J35" s="116">
        <v>-0.36210018105009051</v>
      </c>
    </row>
    <row r="36" spans="1:10" s="110" customFormat="1" ht="24.95" customHeight="1" x14ac:dyDescent="0.2">
      <c r="A36" s="294" t="s">
        <v>173</v>
      </c>
      <c r="B36" s="295" t="s">
        <v>174</v>
      </c>
      <c r="C36" s="125">
        <v>89.610217546834846</v>
      </c>
      <c r="D36" s="143">
        <v>33818</v>
      </c>
      <c r="E36" s="144">
        <v>35049</v>
      </c>
      <c r="F36" s="144">
        <v>34710</v>
      </c>
      <c r="G36" s="144">
        <v>35282</v>
      </c>
      <c r="H36" s="145">
        <v>34210</v>
      </c>
      <c r="I36" s="143">
        <v>-392</v>
      </c>
      <c r="J36" s="146">
        <v>-1.1458637825197311</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333</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37739</v>
      </c>
      <c r="F11" s="264">
        <v>39013</v>
      </c>
      <c r="G11" s="264">
        <v>38751</v>
      </c>
      <c r="H11" s="264">
        <v>39308</v>
      </c>
      <c r="I11" s="265">
        <v>38115</v>
      </c>
      <c r="J11" s="263">
        <v>-376</v>
      </c>
      <c r="K11" s="266">
        <v>-0.98648825921553196</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49.598558520363547</v>
      </c>
      <c r="E13" s="115">
        <v>18718</v>
      </c>
      <c r="F13" s="114">
        <v>19429</v>
      </c>
      <c r="G13" s="114">
        <v>19016</v>
      </c>
      <c r="H13" s="114">
        <v>19405</v>
      </c>
      <c r="I13" s="140">
        <v>19141</v>
      </c>
      <c r="J13" s="115">
        <v>-423</v>
      </c>
      <c r="K13" s="116">
        <v>-2.2099158873622069</v>
      </c>
    </row>
    <row r="14" spans="1:15" ht="15.95" customHeight="1" x14ac:dyDescent="0.2">
      <c r="A14" s="306" t="s">
        <v>230</v>
      </c>
      <c r="B14" s="307"/>
      <c r="C14" s="308"/>
      <c r="D14" s="113">
        <v>36.328466573041148</v>
      </c>
      <c r="E14" s="115">
        <v>13710</v>
      </c>
      <c r="F14" s="114">
        <v>14097</v>
      </c>
      <c r="G14" s="114">
        <v>14431</v>
      </c>
      <c r="H14" s="114">
        <v>14512</v>
      </c>
      <c r="I14" s="140">
        <v>13729</v>
      </c>
      <c r="J14" s="115">
        <v>-19</v>
      </c>
      <c r="K14" s="116">
        <v>-0.13839318231480807</v>
      </c>
    </row>
    <row r="15" spans="1:15" ht="15.95" customHeight="1" x14ac:dyDescent="0.2">
      <c r="A15" s="306" t="s">
        <v>231</v>
      </c>
      <c r="B15" s="307"/>
      <c r="C15" s="308"/>
      <c r="D15" s="113">
        <v>5.5963327062190311</v>
      </c>
      <c r="E15" s="115">
        <v>2112</v>
      </c>
      <c r="F15" s="114">
        <v>2139</v>
      </c>
      <c r="G15" s="114">
        <v>2142</v>
      </c>
      <c r="H15" s="114">
        <v>2114</v>
      </c>
      <c r="I15" s="140">
        <v>2027</v>
      </c>
      <c r="J15" s="115">
        <v>85</v>
      </c>
      <c r="K15" s="116">
        <v>4.1933892451899357</v>
      </c>
    </row>
    <row r="16" spans="1:15" ht="15.95" customHeight="1" x14ac:dyDescent="0.2">
      <c r="A16" s="306" t="s">
        <v>232</v>
      </c>
      <c r="B16" s="307"/>
      <c r="C16" s="308"/>
      <c r="D16" s="113">
        <v>5.4373459816105356</v>
      </c>
      <c r="E16" s="115">
        <v>2052</v>
      </c>
      <c r="F16" s="114">
        <v>2153</v>
      </c>
      <c r="G16" s="114">
        <v>2001</v>
      </c>
      <c r="H16" s="114">
        <v>2067</v>
      </c>
      <c r="I16" s="140">
        <v>2058</v>
      </c>
      <c r="J16" s="115">
        <v>-6</v>
      </c>
      <c r="K16" s="116">
        <v>-0.29154518950437319</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1.192400434563714</v>
      </c>
      <c r="E18" s="115">
        <v>450</v>
      </c>
      <c r="F18" s="114">
        <v>465</v>
      </c>
      <c r="G18" s="114">
        <v>481</v>
      </c>
      <c r="H18" s="114">
        <v>490</v>
      </c>
      <c r="I18" s="140">
        <v>442</v>
      </c>
      <c r="J18" s="115">
        <v>8</v>
      </c>
      <c r="K18" s="116">
        <v>1.8099547511312217</v>
      </c>
    </row>
    <row r="19" spans="1:11" ht="14.1" customHeight="1" x14ac:dyDescent="0.2">
      <c r="A19" s="306" t="s">
        <v>235</v>
      </c>
      <c r="B19" s="307" t="s">
        <v>236</v>
      </c>
      <c r="C19" s="308"/>
      <c r="D19" s="113">
        <v>0.61474866848618137</v>
      </c>
      <c r="E19" s="115">
        <v>232</v>
      </c>
      <c r="F19" s="114">
        <v>246</v>
      </c>
      <c r="G19" s="114">
        <v>278</v>
      </c>
      <c r="H19" s="114">
        <v>291</v>
      </c>
      <c r="I19" s="140">
        <v>237</v>
      </c>
      <c r="J19" s="115">
        <v>-5</v>
      </c>
      <c r="K19" s="116">
        <v>-2.109704641350211</v>
      </c>
    </row>
    <row r="20" spans="1:11" ht="14.1" customHeight="1" x14ac:dyDescent="0.2">
      <c r="A20" s="306">
        <v>12</v>
      </c>
      <c r="B20" s="307" t="s">
        <v>237</v>
      </c>
      <c r="C20" s="308"/>
      <c r="D20" s="113">
        <v>1.022814594981319</v>
      </c>
      <c r="E20" s="115">
        <v>386</v>
      </c>
      <c r="F20" s="114">
        <v>405</v>
      </c>
      <c r="G20" s="114">
        <v>445</v>
      </c>
      <c r="H20" s="114">
        <v>445</v>
      </c>
      <c r="I20" s="140">
        <v>396</v>
      </c>
      <c r="J20" s="115">
        <v>-10</v>
      </c>
      <c r="K20" s="116">
        <v>-2.5252525252525251</v>
      </c>
    </row>
    <row r="21" spans="1:11" ht="14.1" customHeight="1" x14ac:dyDescent="0.2">
      <c r="A21" s="306">
        <v>21</v>
      </c>
      <c r="B21" s="307" t="s">
        <v>238</v>
      </c>
      <c r="C21" s="308"/>
      <c r="D21" s="113">
        <v>0.10864092848247171</v>
      </c>
      <c r="E21" s="115">
        <v>41</v>
      </c>
      <c r="F21" s="114">
        <v>36</v>
      </c>
      <c r="G21" s="114">
        <v>32</v>
      </c>
      <c r="H21" s="114">
        <v>30</v>
      </c>
      <c r="I21" s="140">
        <v>33</v>
      </c>
      <c r="J21" s="115">
        <v>8</v>
      </c>
      <c r="K21" s="116">
        <v>24.242424242424242</v>
      </c>
    </row>
    <row r="22" spans="1:11" ht="14.1" customHeight="1" x14ac:dyDescent="0.2">
      <c r="A22" s="306">
        <v>22</v>
      </c>
      <c r="B22" s="307" t="s">
        <v>239</v>
      </c>
      <c r="C22" s="308"/>
      <c r="D22" s="113">
        <v>0.28087654680834151</v>
      </c>
      <c r="E22" s="115">
        <v>106</v>
      </c>
      <c r="F22" s="114">
        <v>106</v>
      </c>
      <c r="G22" s="114">
        <v>101</v>
      </c>
      <c r="H22" s="114">
        <v>103</v>
      </c>
      <c r="I22" s="140">
        <v>97</v>
      </c>
      <c r="J22" s="115">
        <v>9</v>
      </c>
      <c r="K22" s="116">
        <v>9.2783505154639183</v>
      </c>
    </row>
    <row r="23" spans="1:11" ht="14.1" customHeight="1" x14ac:dyDescent="0.2">
      <c r="A23" s="306">
        <v>23</v>
      </c>
      <c r="B23" s="307" t="s">
        <v>240</v>
      </c>
      <c r="C23" s="308"/>
      <c r="D23" s="113">
        <v>0.25967831686054216</v>
      </c>
      <c r="E23" s="115">
        <v>98</v>
      </c>
      <c r="F23" s="114">
        <v>110</v>
      </c>
      <c r="G23" s="114">
        <v>103</v>
      </c>
      <c r="H23" s="114">
        <v>109</v>
      </c>
      <c r="I23" s="140">
        <v>108</v>
      </c>
      <c r="J23" s="115">
        <v>-10</v>
      </c>
      <c r="K23" s="116">
        <v>-9.2592592592592595</v>
      </c>
    </row>
    <row r="24" spans="1:11" ht="14.1" customHeight="1" x14ac:dyDescent="0.2">
      <c r="A24" s="306">
        <v>24</v>
      </c>
      <c r="B24" s="307" t="s">
        <v>241</v>
      </c>
      <c r="C24" s="308"/>
      <c r="D24" s="113">
        <v>0.4027663690081878</v>
      </c>
      <c r="E24" s="115">
        <v>152</v>
      </c>
      <c r="F24" s="114">
        <v>156</v>
      </c>
      <c r="G24" s="114">
        <v>163</v>
      </c>
      <c r="H24" s="114">
        <v>169</v>
      </c>
      <c r="I24" s="140">
        <v>165</v>
      </c>
      <c r="J24" s="115">
        <v>-13</v>
      </c>
      <c r="K24" s="116">
        <v>-7.8787878787878789</v>
      </c>
    </row>
    <row r="25" spans="1:11" ht="14.1" customHeight="1" x14ac:dyDescent="0.2">
      <c r="A25" s="306">
        <v>25</v>
      </c>
      <c r="B25" s="307" t="s">
        <v>242</v>
      </c>
      <c r="C25" s="308"/>
      <c r="D25" s="113">
        <v>0.94332123267707146</v>
      </c>
      <c r="E25" s="115">
        <v>356</v>
      </c>
      <c r="F25" s="114">
        <v>379</v>
      </c>
      <c r="G25" s="114">
        <v>387</v>
      </c>
      <c r="H25" s="114">
        <v>389</v>
      </c>
      <c r="I25" s="140">
        <v>370</v>
      </c>
      <c r="J25" s="115">
        <v>-14</v>
      </c>
      <c r="K25" s="116">
        <v>-3.7837837837837838</v>
      </c>
    </row>
    <row r="26" spans="1:11" ht="14.1" customHeight="1" x14ac:dyDescent="0.2">
      <c r="A26" s="306">
        <v>26</v>
      </c>
      <c r="B26" s="307" t="s">
        <v>243</v>
      </c>
      <c r="C26" s="308"/>
      <c r="D26" s="113">
        <v>0.68099313707305442</v>
      </c>
      <c r="E26" s="115">
        <v>257</v>
      </c>
      <c r="F26" s="114">
        <v>243</v>
      </c>
      <c r="G26" s="114">
        <v>257</v>
      </c>
      <c r="H26" s="114">
        <v>261</v>
      </c>
      <c r="I26" s="140">
        <v>259</v>
      </c>
      <c r="J26" s="115">
        <v>-2</v>
      </c>
      <c r="K26" s="116">
        <v>-0.77220077220077221</v>
      </c>
    </row>
    <row r="27" spans="1:11" ht="14.1" customHeight="1" x14ac:dyDescent="0.2">
      <c r="A27" s="306">
        <v>27</v>
      </c>
      <c r="B27" s="307" t="s">
        <v>244</v>
      </c>
      <c r="C27" s="308"/>
      <c r="D27" s="113">
        <v>0.48225973131243544</v>
      </c>
      <c r="E27" s="115">
        <v>182</v>
      </c>
      <c r="F27" s="114">
        <v>164</v>
      </c>
      <c r="G27" s="114">
        <v>167</v>
      </c>
      <c r="H27" s="114">
        <v>173</v>
      </c>
      <c r="I27" s="140">
        <v>173</v>
      </c>
      <c r="J27" s="115">
        <v>9</v>
      </c>
      <c r="K27" s="116">
        <v>5.202312138728324</v>
      </c>
    </row>
    <row r="28" spans="1:11" ht="14.1" customHeight="1" x14ac:dyDescent="0.2">
      <c r="A28" s="306">
        <v>28</v>
      </c>
      <c r="B28" s="307" t="s">
        <v>245</v>
      </c>
      <c r="C28" s="308"/>
      <c r="D28" s="113">
        <v>0.14043827340417075</v>
      </c>
      <c r="E28" s="115">
        <v>53</v>
      </c>
      <c r="F28" s="114">
        <v>46</v>
      </c>
      <c r="G28" s="114">
        <v>45</v>
      </c>
      <c r="H28" s="114">
        <v>52</v>
      </c>
      <c r="I28" s="140">
        <v>49</v>
      </c>
      <c r="J28" s="115">
        <v>4</v>
      </c>
      <c r="K28" s="116">
        <v>8.1632653061224492</v>
      </c>
    </row>
    <row r="29" spans="1:11" ht="14.1" customHeight="1" x14ac:dyDescent="0.2">
      <c r="A29" s="306">
        <v>29</v>
      </c>
      <c r="B29" s="307" t="s">
        <v>246</v>
      </c>
      <c r="C29" s="308"/>
      <c r="D29" s="113">
        <v>2.4589946739447255</v>
      </c>
      <c r="E29" s="115">
        <v>928</v>
      </c>
      <c r="F29" s="114">
        <v>1043</v>
      </c>
      <c r="G29" s="114">
        <v>1064</v>
      </c>
      <c r="H29" s="114">
        <v>1091</v>
      </c>
      <c r="I29" s="140">
        <v>1045</v>
      </c>
      <c r="J29" s="115">
        <v>-117</v>
      </c>
      <c r="K29" s="116">
        <v>-11.196172248803828</v>
      </c>
    </row>
    <row r="30" spans="1:11" ht="14.1" customHeight="1" x14ac:dyDescent="0.2">
      <c r="A30" s="306" t="s">
        <v>247</v>
      </c>
      <c r="B30" s="307" t="s">
        <v>248</v>
      </c>
      <c r="C30" s="308"/>
      <c r="D30" s="113">
        <v>0.31002411298656563</v>
      </c>
      <c r="E30" s="115">
        <v>117</v>
      </c>
      <c r="F30" s="114">
        <v>106</v>
      </c>
      <c r="G30" s="114">
        <v>123</v>
      </c>
      <c r="H30" s="114">
        <v>122</v>
      </c>
      <c r="I30" s="140">
        <v>129</v>
      </c>
      <c r="J30" s="115">
        <v>-12</v>
      </c>
      <c r="K30" s="116">
        <v>-9.3023255813953494</v>
      </c>
    </row>
    <row r="31" spans="1:11" ht="14.1" customHeight="1" x14ac:dyDescent="0.2">
      <c r="A31" s="306" t="s">
        <v>249</v>
      </c>
      <c r="B31" s="307" t="s">
        <v>250</v>
      </c>
      <c r="C31" s="308"/>
      <c r="D31" s="113">
        <v>2.1304221097538356</v>
      </c>
      <c r="E31" s="115">
        <v>804</v>
      </c>
      <c r="F31" s="114">
        <v>930</v>
      </c>
      <c r="G31" s="114">
        <v>935</v>
      </c>
      <c r="H31" s="114">
        <v>961</v>
      </c>
      <c r="I31" s="140">
        <v>907</v>
      </c>
      <c r="J31" s="115">
        <v>-103</v>
      </c>
      <c r="K31" s="116">
        <v>-11.3561190738699</v>
      </c>
    </row>
    <row r="32" spans="1:11" ht="14.1" customHeight="1" x14ac:dyDescent="0.2">
      <c r="A32" s="306">
        <v>31</v>
      </c>
      <c r="B32" s="307" t="s">
        <v>251</v>
      </c>
      <c r="C32" s="308"/>
      <c r="D32" s="113">
        <v>0.27557698932139169</v>
      </c>
      <c r="E32" s="115">
        <v>104</v>
      </c>
      <c r="F32" s="114">
        <v>100</v>
      </c>
      <c r="G32" s="114">
        <v>98</v>
      </c>
      <c r="H32" s="114">
        <v>97</v>
      </c>
      <c r="I32" s="140">
        <v>103</v>
      </c>
      <c r="J32" s="115">
        <v>1</v>
      </c>
      <c r="K32" s="116">
        <v>0.970873786407767</v>
      </c>
    </row>
    <row r="33" spans="1:11" ht="14.1" customHeight="1" x14ac:dyDescent="0.2">
      <c r="A33" s="306">
        <v>32</v>
      </c>
      <c r="B33" s="307" t="s">
        <v>252</v>
      </c>
      <c r="C33" s="308"/>
      <c r="D33" s="113">
        <v>0.91417366649884735</v>
      </c>
      <c r="E33" s="115">
        <v>345</v>
      </c>
      <c r="F33" s="114">
        <v>351</v>
      </c>
      <c r="G33" s="114">
        <v>370</v>
      </c>
      <c r="H33" s="114">
        <v>388</v>
      </c>
      <c r="I33" s="140">
        <v>387</v>
      </c>
      <c r="J33" s="115">
        <v>-42</v>
      </c>
      <c r="K33" s="116">
        <v>-10.852713178294573</v>
      </c>
    </row>
    <row r="34" spans="1:11" ht="14.1" customHeight="1" x14ac:dyDescent="0.2">
      <c r="A34" s="306">
        <v>33</v>
      </c>
      <c r="B34" s="307" t="s">
        <v>253</v>
      </c>
      <c r="C34" s="308"/>
      <c r="D34" s="113">
        <v>0.38686769654733832</v>
      </c>
      <c r="E34" s="115">
        <v>146</v>
      </c>
      <c r="F34" s="114">
        <v>149</v>
      </c>
      <c r="G34" s="114">
        <v>155</v>
      </c>
      <c r="H34" s="114">
        <v>149</v>
      </c>
      <c r="I34" s="140">
        <v>140</v>
      </c>
      <c r="J34" s="115">
        <v>6</v>
      </c>
      <c r="K34" s="116">
        <v>4.2857142857142856</v>
      </c>
    </row>
    <row r="35" spans="1:11" ht="14.1" customHeight="1" x14ac:dyDescent="0.2">
      <c r="A35" s="306">
        <v>34</v>
      </c>
      <c r="B35" s="307" t="s">
        <v>254</v>
      </c>
      <c r="C35" s="308"/>
      <c r="D35" s="113">
        <v>3.9746681152123799</v>
      </c>
      <c r="E35" s="115">
        <v>1500</v>
      </c>
      <c r="F35" s="114">
        <v>1556</v>
      </c>
      <c r="G35" s="114">
        <v>1562</v>
      </c>
      <c r="H35" s="114">
        <v>1526</v>
      </c>
      <c r="I35" s="140">
        <v>1537</v>
      </c>
      <c r="J35" s="115">
        <v>-37</v>
      </c>
      <c r="K35" s="116">
        <v>-2.4072869225764477</v>
      </c>
    </row>
    <row r="36" spans="1:11" ht="14.1" customHeight="1" x14ac:dyDescent="0.2">
      <c r="A36" s="306">
        <v>41</v>
      </c>
      <c r="B36" s="307" t="s">
        <v>255</v>
      </c>
      <c r="C36" s="308"/>
      <c r="D36" s="113">
        <v>0.34182145790826468</v>
      </c>
      <c r="E36" s="115">
        <v>129</v>
      </c>
      <c r="F36" s="114">
        <v>133</v>
      </c>
      <c r="G36" s="114">
        <v>124</v>
      </c>
      <c r="H36" s="114">
        <v>137</v>
      </c>
      <c r="I36" s="140">
        <v>141</v>
      </c>
      <c r="J36" s="115">
        <v>-12</v>
      </c>
      <c r="K36" s="116">
        <v>-8.5106382978723403</v>
      </c>
    </row>
    <row r="37" spans="1:11" ht="14.1" customHeight="1" x14ac:dyDescent="0.2">
      <c r="A37" s="306">
        <v>42</v>
      </c>
      <c r="B37" s="307" t="s">
        <v>256</v>
      </c>
      <c r="C37" s="308"/>
      <c r="D37" s="113">
        <v>0.21463207822146851</v>
      </c>
      <c r="E37" s="115">
        <v>81</v>
      </c>
      <c r="F37" s="114">
        <v>90</v>
      </c>
      <c r="G37" s="114">
        <v>101</v>
      </c>
      <c r="H37" s="114">
        <v>94</v>
      </c>
      <c r="I37" s="140">
        <v>83</v>
      </c>
      <c r="J37" s="115">
        <v>-2</v>
      </c>
      <c r="K37" s="116">
        <v>-2.4096385542168677</v>
      </c>
    </row>
    <row r="38" spans="1:11" ht="14.1" customHeight="1" x14ac:dyDescent="0.2">
      <c r="A38" s="306">
        <v>43</v>
      </c>
      <c r="B38" s="307" t="s">
        <v>257</v>
      </c>
      <c r="C38" s="308"/>
      <c r="D38" s="113">
        <v>0.46636105885158591</v>
      </c>
      <c r="E38" s="115">
        <v>176</v>
      </c>
      <c r="F38" s="114">
        <v>164</v>
      </c>
      <c r="G38" s="114">
        <v>157</v>
      </c>
      <c r="H38" s="114">
        <v>161</v>
      </c>
      <c r="I38" s="140">
        <v>146</v>
      </c>
      <c r="J38" s="115">
        <v>30</v>
      </c>
      <c r="K38" s="116">
        <v>20.547945205479451</v>
      </c>
    </row>
    <row r="39" spans="1:11" ht="14.1" customHeight="1" x14ac:dyDescent="0.2">
      <c r="A39" s="306">
        <v>51</v>
      </c>
      <c r="B39" s="307" t="s">
        <v>258</v>
      </c>
      <c r="C39" s="308"/>
      <c r="D39" s="113">
        <v>23.045125732001377</v>
      </c>
      <c r="E39" s="115">
        <v>8697</v>
      </c>
      <c r="F39" s="114">
        <v>8743</v>
      </c>
      <c r="G39" s="114">
        <v>8284</v>
      </c>
      <c r="H39" s="114">
        <v>8543</v>
      </c>
      <c r="I39" s="140">
        <v>8835</v>
      </c>
      <c r="J39" s="115">
        <v>-138</v>
      </c>
      <c r="K39" s="116">
        <v>-1.5619694397283532</v>
      </c>
    </row>
    <row r="40" spans="1:11" ht="14.1" customHeight="1" x14ac:dyDescent="0.2">
      <c r="A40" s="306" t="s">
        <v>259</v>
      </c>
      <c r="B40" s="307" t="s">
        <v>260</v>
      </c>
      <c r="C40" s="308"/>
      <c r="D40" s="113">
        <v>22.843742547497285</v>
      </c>
      <c r="E40" s="115">
        <v>8621</v>
      </c>
      <c r="F40" s="114">
        <v>8654</v>
      </c>
      <c r="G40" s="114">
        <v>8194</v>
      </c>
      <c r="H40" s="114">
        <v>8464</v>
      </c>
      <c r="I40" s="140">
        <v>8757</v>
      </c>
      <c r="J40" s="115">
        <v>-136</v>
      </c>
      <c r="K40" s="116">
        <v>-1.5530432796619846</v>
      </c>
    </row>
    <row r="41" spans="1:11" ht="14.1" customHeight="1" x14ac:dyDescent="0.2">
      <c r="A41" s="306"/>
      <c r="B41" s="307" t="s">
        <v>261</v>
      </c>
      <c r="C41" s="308"/>
      <c r="D41" s="113">
        <v>18.535202310607065</v>
      </c>
      <c r="E41" s="115">
        <v>6995</v>
      </c>
      <c r="F41" s="114">
        <v>7033</v>
      </c>
      <c r="G41" s="114">
        <v>6588</v>
      </c>
      <c r="H41" s="114">
        <v>6842</v>
      </c>
      <c r="I41" s="140">
        <v>6991</v>
      </c>
      <c r="J41" s="115">
        <v>4</v>
      </c>
      <c r="K41" s="116">
        <v>5.7216421112859392E-2</v>
      </c>
    </row>
    <row r="42" spans="1:11" ht="14.1" customHeight="1" x14ac:dyDescent="0.2">
      <c r="A42" s="306">
        <v>52</v>
      </c>
      <c r="B42" s="307" t="s">
        <v>262</v>
      </c>
      <c r="C42" s="308"/>
      <c r="D42" s="113">
        <v>4.0329632475688282</v>
      </c>
      <c r="E42" s="115">
        <v>1522</v>
      </c>
      <c r="F42" s="114">
        <v>1556</v>
      </c>
      <c r="G42" s="114">
        <v>1564</v>
      </c>
      <c r="H42" s="114">
        <v>1560</v>
      </c>
      <c r="I42" s="140">
        <v>1477</v>
      </c>
      <c r="J42" s="115">
        <v>45</v>
      </c>
      <c r="K42" s="116">
        <v>3.0467163168584968</v>
      </c>
    </row>
    <row r="43" spans="1:11" ht="14.1" customHeight="1" x14ac:dyDescent="0.2">
      <c r="A43" s="306" t="s">
        <v>263</v>
      </c>
      <c r="B43" s="307" t="s">
        <v>264</v>
      </c>
      <c r="C43" s="308"/>
      <c r="D43" s="113">
        <v>3.8951747529081322</v>
      </c>
      <c r="E43" s="115">
        <v>1470</v>
      </c>
      <c r="F43" s="114">
        <v>1497</v>
      </c>
      <c r="G43" s="114">
        <v>1503</v>
      </c>
      <c r="H43" s="114">
        <v>1494</v>
      </c>
      <c r="I43" s="140">
        <v>1428</v>
      </c>
      <c r="J43" s="115">
        <v>42</v>
      </c>
      <c r="K43" s="116">
        <v>2.9411764705882355</v>
      </c>
    </row>
    <row r="44" spans="1:11" ht="14.1" customHeight="1" x14ac:dyDescent="0.2">
      <c r="A44" s="306">
        <v>53</v>
      </c>
      <c r="B44" s="307" t="s">
        <v>265</v>
      </c>
      <c r="C44" s="308"/>
      <c r="D44" s="113">
        <v>1.457378308911206</v>
      </c>
      <c r="E44" s="115">
        <v>550</v>
      </c>
      <c r="F44" s="114">
        <v>556</v>
      </c>
      <c r="G44" s="114">
        <v>645</v>
      </c>
      <c r="H44" s="114">
        <v>670</v>
      </c>
      <c r="I44" s="140">
        <v>613</v>
      </c>
      <c r="J44" s="115">
        <v>-63</v>
      </c>
      <c r="K44" s="116">
        <v>-10.277324632952691</v>
      </c>
    </row>
    <row r="45" spans="1:11" ht="14.1" customHeight="1" x14ac:dyDescent="0.2">
      <c r="A45" s="306" t="s">
        <v>266</v>
      </c>
      <c r="B45" s="307" t="s">
        <v>267</v>
      </c>
      <c r="C45" s="308"/>
      <c r="D45" s="113">
        <v>1.4388298577068814</v>
      </c>
      <c r="E45" s="115">
        <v>543</v>
      </c>
      <c r="F45" s="114">
        <v>549</v>
      </c>
      <c r="G45" s="114">
        <v>598</v>
      </c>
      <c r="H45" s="114">
        <v>619</v>
      </c>
      <c r="I45" s="140">
        <v>560</v>
      </c>
      <c r="J45" s="115">
        <v>-17</v>
      </c>
      <c r="K45" s="116">
        <v>-3.0357142857142856</v>
      </c>
    </row>
    <row r="46" spans="1:11" ht="14.1" customHeight="1" x14ac:dyDescent="0.2">
      <c r="A46" s="306">
        <v>54</v>
      </c>
      <c r="B46" s="307" t="s">
        <v>268</v>
      </c>
      <c r="C46" s="308"/>
      <c r="D46" s="113">
        <v>7.9148891067595857</v>
      </c>
      <c r="E46" s="115">
        <v>2987</v>
      </c>
      <c r="F46" s="114">
        <v>3094</v>
      </c>
      <c r="G46" s="114">
        <v>3081</v>
      </c>
      <c r="H46" s="114">
        <v>3102</v>
      </c>
      <c r="I46" s="140">
        <v>3115</v>
      </c>
      <c r="J46" s="115">
        <v>-128</v>
      </c>
      <c r="K46" s="116">
        <v>-4.1091492776886032</v>
      </c>
    </row>
    <row r="47" spans="1:11" ht="14.1" customHeight="1" x14ac:dyDescent="0.2">
      <c r="A47" s="306">
        <v>61</v>
      </c>
      <c r="B47" s="307" t="s">
        <v>269</v>
      </c>
      <c r="C47" s="308"/>
      <c r="D47" s="113">
        <v>0.76578605686425183</v>
      </c>
      <c r="E47" s="115">
        <v>289</v>
      </c>
      <c r="F47" s="114">
        <v>299</v>
      </c>
      <c r="G47" s="114">
        <v>314</v>
      </c>
      <c r="H47" s="114">
        <v>315</v>
      </c>
      <c r="I47" s="140">
        <v>287</v>
      </c>
      <c r="J47" s="115">
        <v>2</v>
      </c>
      <c r="K47" s="116">
        <v>0.69686411149825789</v>
      </c>
    </row>
    <row r="48" spans="1:11" ht="14.1" customHeight="1" x14ac:dyDescent="0.2">
      <c r="A48" s="306">
        <v>62</v>
      </c>
      <c r="B48" s="307" t="s">
        <v>270</v>
      </c>
      <c r="C48" s="308"/>
      <c r="D48" s="113">
        <v>9.4862079016402134</v>
      </c>
      <c r="E48" s="115">
        <v>3580</v>
      </c>
      <c r="F48" s="114">
        <v>3744</v>
      </c>
      <c r="G48" s="114">
        <v>3673</v>
      </c>
      <c r="H48" s="114">
        <v>3859</v>
      </c>
      <c r="I48" s="140">
        <v>3574</v>
      </c>
      <c r="J48" s="115">
        <v>6</v>
      </c>
      <c r="K48" s="116">
        <v>0.16787912702853947</v>
      </c>
    </row>
    <row r="49" spans="1:11" ht="14.1" customHeight="1" x14ac:dyDescent="0.2">
      <c r="A49" s="306">
        <v>63</v>
      </c>
      <c r="B49" s="307" t="s">
        <v>271</v>
      </c>
      <c r="C49" s="308"/>
      <c r="D49" s="113">
        <v>8.3203052545112488</v>
      </c>
      <c r="E49" s="115">
        <v>3140</v>
      </c>
      <c r="F49" s="114">
        <v>3595</v>
      </c>
      <c r="G49" s="114">
        <v>3951</v>
      </c>
      <c r="H49" s="114">
        <v>3923</v>
      </c>
      <c r="I49" s="140">
        <v>3313</v>
      </c>
      <c r="J49" s="115">
        <v>-173</v>
      </c>
      <c r="K49" s="116">
        <v>-5.2218533051614848</v>
      </c>
    </row>
    <row r="50" spans="1:11" ht="14.1" customHeight="1" x14ac:dyDescent="0.2">
      <c r="A50" s="306" t="s">
        <v>272</v>
      </c>
      <c r="B50" s="307" t="s">
        <v>273</v>
      </c>
      <c r="C50" s="308"/>
      <c r="D50" s="113">
        <v>0.65979490712525501</v>
      </c>
      <c r="E50" s="115">
        <v>249</v>
      </c>
      <c r="F50" s="114">
        <v>267</v>
      </c>
      <c r="G50" s="114">
        <v>302</v>
      </c>
      <c r="H50" s="114">
        <v>298</v>
      </c>
      <c r="I50" s="140">
        <v>287</v>
      </c>
      <c r="J50" s="115">
        <v>-38</v>
      </c>
      <c r="K50" s="116">
        <v>-13.240418118466899</v>
      </c>
    </row>
    <row r="51" spans="1:11" ht="14.1" customHeight="1" x14ac:dyDescent="0.2">
      <c r="A51" s="306" t="s">
        <v>274</v>
      </c>
      <c r="B51" s="307" t="s">
        <v>275</v>
      </c>
      <c r="C51" s="308"/>
      <c r="D51" s="113">
        <v>6.9079731842391157</v>
      </c>
      <c r="E51" s="115">
        <v>2607</v>
      </c>
      <c r="F51" s="114">
        <v>3032</v>
      </c>
      <c r="G51" s="114">
        <v>3336</v>
      </c>
      <c r="H51" s="114">
        <v>3314</v>
      </c>
      <c r="I51" s="140">
        <v>2763</v>
      </c>
      <c r="J51" s="115">
        <v>-156</v>
      </c>
      <c r="K51" s="116">
        <v>-5.6460369163952224</v>
      </c>
    </row>
    <row r="52" spans="1:11" ht="14.1" customHeight="1" x14ac:dyDescent="0.2">
      <c r="A52" s="306">
        <v>71</v>
      </c>
      <c r="B52" s="307" t="s">
        <v>276</v>
      </c>
      <c r="C52" s="308"/>
      <c r="D52" s="113">
        <v>13.283340841039774</v>
      </c>
      <c r="E52" s="115">
        <v>5013</v>
      </c>
      <c r="F52" s="114">
        <v>5202</v>
      </c>
      <c r="G52" s="114">
        <v>5110</v>
      </c>
      <c r="H52" s="114">
        <v>5128</v>
      </c>
      <c r="I52" s="140">
        <v>5030</v>
      </c>
      <c r="J52" s="115">
        <v>-17</v>
      </c>
      <c r="K52" s="116">
        <v>-0.33797216699801191</v>
      </c>
    </row>
    <row r="53" spans="1:11" ht="14.1" customHeight="1" x14ac:dyDescent="0.2">
      <c r="A53" s="306" t="s">
        <v>277</v>
      </c>
      <c r="B53" s="307" t="s">
        <v>278</v>
      </c>
      <c r="C53" s="308"/>
      <c r="D53" s="113">
        <v>1.4017329552982325</v>
      </c>
      <c r="E53" s="115">
        <v>529</v>
      </c>
      <c r="F53" s="114">
        <v>542</v>
      </c>
      <c r="G53" s="114">
        <v>525</v>
      </c>
      <c r="H53" s="114">
        <v>531</v>
      </c>
      <c r="I53" s="140">
        <v>547</v>
      </c>
      <c r="J53" s="115">
        <v>-18</v>
      </c>
      <c r="K53" s="116">
        <v>-3.290676416819013</v>
      </c>
    </row>
    <row r="54" spans="1:11" ht="14.1" customHeight="1" x14ac:dyDescent="0.2">
      <c r="A54" s="306" t="s">
        <v>279</v>
      </c>
      <c r="B54" s="307" t="s">
        <v>280</v>
      </c>
      <c r="C54" s="308"/>
      <c r="D54" s="113">
        <v>11.296006783433583</v>
      </c>
      <c r="E54" s="115">
        <v>4263</v>
      </c>
      <c r="F54" s="114">
        <v>4449</v>
      </c>
      <c r="G54" s="114">
        <v>4374</v>
      </c>
      <c r="H54" s="114">
        <v>4376</v>
      </c>
      <c r="I54" s="140">
        <v>4263</v>
      </c>
      <c r="J54" s="115">
        <v>0</v>
      </c>
      <c r="K54" s="116">
        <v>0</v>
      </c>
    </row>
    <row r="55" spans="1:11" ht="14.1" customHeight="1" x14ac:dyDescent="0.2">
      <c r="A55" s="306">
        <v>72</v>
      </c>
      <c r="B55" s="307" t="s">
        <v>281</v>
      </c>
      <c r="C55" s="308"/>
      <c r="D55" s="113">
        <v>1.4918254325763798</v>
      </c>
      <c r="E55" s="115">
        <v>563</v>
      </c>
      <c r="F55" s="114">
        <v>568</v>
      </c>
      <c r="G55" s="114">
        <v>551</v>
      </c>
      <c r="H55" s="114">
        <v>535</v>
      </c>
      <c r="I55" s="140">
        <v>521</v>
      </c>
      <c r="J55" s="115">
        <v>42</v>
      </c>
      <c r="K55" s="116">
        <v>8.0614203454894433</v>
      </c>
    </row>
    <row r="56" spans="1:11" ht="14.1" customHeight="1" x14ac:dyDescent="0.2">
      <c r="A56" s="306" t="s">
        <v>282</v>
      </c>
      <c r="B56" s="307" t="s">
        <v>283</v>
      </c>
      <c r="C56" s="308"/>
      <c r="D56" s="113">
        <v>0.17223561832586978</v>
      </c>
      <c r="E56" s="115">
        <v>65</v>
      </c>
      <c r="F56" s="114">
        <v>65</v>
      </c>
      <c r="G56" s="114">
        <v>65</v>
      </c>
      <c r="H56" s="114">
        <v>58</v>
      </c>
      <c r="I56" s="140">
        <v>55</v>
      </c>
      <c r="J56" s="115">
        <v>10</v>
      </c>
      <c r="K56" s="116">
        <v>18.181818181818183</v>
      </c>
    </row>
    <row r="57" spans="1:11" ht="14.1" customHeight="1" x14ac:dyDescent="0.2">
      <c r="A57" s="306" t="s">
        <v>284</v>
      </c>
      <c r="B57" s="307" t="s">
        <v>285</v>
      </c>
      <c r="C57" s="308"/>
      <c r="D57" s="113">
        <v>1.1102572935159913</v>
      </c>
      <c r="E57" s="115">
        <v>419</v>
      </c>
      <c r="F57" s="114">
        <v>423</v>
      </c>
      <c r="G57" s="114">
        <v>411</v>
      </c>
      <c r="H57" s="114">
        <v>401</v>
      </c>
      <c r="I57" s="140">
        <v>396</v>
      </c>
      <c r="J57" s="115">
        <v>23</v>
      </c>
      <c r="K57" s="116">
        <v>5.808080808080808</v>
      </c>
    </row>
    <row r="58" spans="1:11" ht="14.1" customHeight="1" x14ac:dyDescent="0.2">
      <c r="A58" s="306">
        <v>73</v>
      </c>
      <c r="B58" s="307" t="s">
        <v>286</v>
      </c>
      <c r="C58" s="308"/>
      <c r="D58" s="113">
        <v>0.90622433026842264</v>
      </c>
      <c r="E58" s="115">
        <v>342</v>
      </c>
      <c r="F58" s="114">
        <v>343</v>
      </c>
      <c r="G58" s="114">
        <v>345</v>
      </c>
      <c r="H58" s="114">
        <v>365</v>
      </c>
      <c r="I58" s="140">
        <v>350</v>
      </c>
      <c r="J58" s="115">
        <v>-8</v>
      </c>
      <c r="K58" s="116">
        <v>-2.2857142857142856</v>
      </c>
    </row>
    <row r="59" spans="1:11" ht="14.1" customHeight="1" x14ac:dyDescent="0.2">
      <c r="A59" s="306" t="s">
        <v>287</v>
      </c>
      <c r="B59" s="307" t="s">
        <v>288</v>
      </c>
      <c r="C59" s="308"/>
      <c r="D59" s="113">
        <v>0.51405707623413444</v>
      </c>
      <c r="E59" s="115">
        <v>194</v>
      </c>
      <c r="F59" s="114">
        <v>196</v>
      </c>
      <c r="G59" s="114">
        <v>195</v>
      </c>
      <c r="H59" s="114">
        <v>203</v>
      </c>
      <c r="I59" s="140">
        <v>200</v>
      </c>
      <c r="J59" s="115">
        <v>-6</v>
      </c>
      <c r="K59" s="116">
        <v>-3</v>
      </c>
    </row>
    <row r="60" spans="1:11" ht="14.1" customHeight="1" x14ac:dyDescent="0.2">
      <c r="A60" s="306">
        <v>81</v>
      </c>
      <c r="B60" s="307" t="s">
        <v>289</v>
      </c>
      <c r="C60" s="308"/>
      <c r="D60" s="113">
        <v>3.4261639153130714</v>
      </c>
      <c r="E60" s="115">
        <v>1293</v>
      </c>
      <c r="F60" s="114">
        <v>1245</v>
      </c>
      <c r="G60" s="114">
        <v>1229</v>
      </c>
      <c r="H60" s="114">
        <v>1176</v>
      </c>
      <c r="I60" s="140">
        <v>1144</v>
      </c>
      <c r="J60" s="115">
        <v>149</v>
      </c>
      <c r="K60" s="116">
        <v>13.024475524475525</v>
      </c>
    </row>
    <row r="61" spans="1:11" ht="14.1" customHeight="1" x14ac:dyDescent="0.2">
      <c r="A61" s="306" t="s">
        <v>290</v>
      </c>
      <c r="B61" s="307" t="s">
        <v>291</v>
      </c>
      <c r="C61" s="308"/>
      <c r="D61" s="113">
        <v>1.0784599485942923</v>
      </c>
      <c r="E61" s="115">
        <v>407</v>
      </c>
      <c r="F61" s="114">
        <v>367</v>
      </c>
      <c r="G61" s="114">
        <v>358</v>
      </c>
      <c r="H61" s="114">
        <v>324</v>
      </c>
      <c r="I61" s="140">
        <v>323</v>
      </c>
      <c r="J61" s="115">
        <v>84</v>
      </c>
      <c r="K61" s="116">
        <v>26.006191950464395</v>
      </c>
    </row>
    <row r="62" spans="1:11" ht="14.1" customHeight="1" x14ac:dyDescent="0.2">
      <c r="A62" s="306" t="s">
        <v>292</v>
      </c>
      <c r="B62" s="307" t="s">
        <v>293</v>
      </c>
      <c r="C62" s="308"/>
      <c r="D62" s="113">
        <v>1.3990831765547578</v>
      </c>
      <c r="E62" s="115">
        <v>528</v>
      </c>
      <c r="F62" s="114">
        <v>523</v>
      </c>
      <c r="G62" s="114">
        <v>522</v>
      </c>
      <c r="H62" s="114">
        <v>493</v>
      </c>
      <c r="I62" s="140">
        <v>474</v>
      </c>
      <c r="J62" s="115">
        <v>54</v>
      </c>
      <c r="K62" s="116">
        <v>11.39240506329114</v>
      </c>
    </row>
    <row r="63" spans="1:11" ht="14.1" customHeight="1" x14ac:dyDescent="0.2">
      <c r="A63" s="306"/>
      <c r="B63" s="307" t="s">
        <v>294</v>
      </c>
      <c r="C63" s="308"/>
      <c r="D63" s="113">
        <v>1.2162484432549883</v>
      </c>
      <c r="E63" s="115">
        <v>459</v>
      </c>
      <c r="F63" s="114">
        <v>462</v>
      </c>
      <c r="G63" s="114">
        <v>461</v>
      </c>
      <c r="H63" s="114">
        <v>436</v>
      </c>
      <c r="I63" s="140">
        <v>418</v>
      </c>
      <c r="J63" s="115">
        <v>41</v>
      </c>
      <c r="K63" s="116">
        <v>9.8086124401913874</v>
      </c>
    </row>
    <row r="64" spans="1:11" ht="14.1" customHeight="1" x14ac:dyDescent="0.2">
      <c r="A64" s="306" t="s">
        <v>295</v>
      </c>
      <c r="B64" s="307" t="s">
        <v>296</v>
      </c>
      <c r="C64" s="308"/>
      <c r="D64" s="113">
        <v>0.12453960094332123</v>
      </c>
      <c r="E64" s="115">
        <v>47</v>
      </c>
      <c r="F64" s="114">
        <v>45</v>
      </c>
      <c r="G64" s="114">
        <v>41</v>
      </c>
      <c r="H64" s="114">
        <v>41</v>
      </c>
      <c r="I64" s="140">
        <v>36</v>
      </c>
      <c r="J64" s="115">
        <v>11</v>
      </c>
      <c r="K64" s="116">
        <v>30.555555555555557</v>
      </c>
    </row>
    <row r="65" spans="1:11" ht="14.1" customHeight="1" x14ac:dyDescent="0.2">
      <c r="A65" s="306" t="s">
        <v>297</v>
      </c>
      <c r="B65" s="307" t="s">
        <v>298</v>
      </c>
      <c r="C65" s="308"/>
      <c r="D65" s="113">
        <v>0.52465619120803408</v>
      </c>
      <c r="E65" s="115">
        <v>198</v>
      </c>
      <c r="F65" s="114">
        <v>199</v>
      </c>
      <c r="G65" s="114">
        <v>196</v>
      </c>
      <c r="H65" s="114">
        <v>201</v>
      </c>
      <c r="I65" s="140">
        <v>197</v>
      </c>
      <c r="J65" s="115">
        <v>1</v>
      </c>
      <c r="K65" s="116">
        <v>0.50761421319796951</v>
      </c>
    </row>
    <row r="66" spans="1:11" ht="14.1" customHeight="1" x14ac:dyDescent="0.2">
      <c r="A66" s="306">
        <v>82</v>
      </c>
      <c r="B66" s="307" t="s">
        <v>299</v>
      </c>
      <c r="C66" s="308"/>
      <c r="D66" s="113">
        <v>1.587217467341477</v>
      </c>
      <c r="E66" s="115">
        <v>599</v>
      </c>
      <c r="F66" s="114">
        <v>578</v>
      </c>
      <c r="G66" s="114">
        <v>576</v>
      </c>
      <c r="H66" s="114">
        <v>553</v>
      </c>
      <c r="I66" s="140">
        <v>553</v>
      </c>
      <c r="J66" s="115">
        <v>46</v>
      </c>
      <c r="K66" s="116">
        <v>8.3182640144665463</v>
      </c>
    </row>
    <row r="67" spans="1:11" ht="14.1" customHeight="1" x14ac:dyDescent="0.2">
      <c r="A67" s="306" t="s">
        <v>300</v>
      </c>
      <c r="B67" s="307" t="s">
        <v>301</v>
      </c>
      <c r="C67" s="308"/>
      <c r="D67" s="113">
        <v>0.93007233895969688</v>
      </c>
      <c r="E67" s="115">
        <v>351</v>
      </c>
      <c r="F67" s="114">
        <v>316</v>
      </c>
      <c r="G67" s="114">
        <v>325</v>
      </c>
      <c r="H67" s="114">
        <v>310</v>
      </c>
      <c r="I67" s="140">
        <v>306</v>
      </c>
      <c r="J67" s="115">
        <v>45</v>
      </c>
      <c r="K67" s="116">
        <v>14.705882352941176</v>
      </c>
    </row>
    <row r="68" spans="1:11" ht="14.1" customHeight="1" x14ac:dyDescent="0.2">
      <c r="A68" s="306" t="s">
        <v>302</v>
      </c>
      <c r="B68" s="307" t="s">
        <v>303</v>
      </c>
      <c r="C68" s="308"/>
      <c r="D68" s="113">
        <v>0.36831924534301386</v>
      </c>
      <c r="E68" s="115">
        <v>139</v>
      </c>
      <c r="F68" s="114">
        <v>148</v>
      </c>
      <c r="G68" s="114">
        <v>136</v>
      </c>
      <c r="H68" s="114">
        <v>131</v>
      </c>
      <c r="I68" s="140">
        <v>131</v>
      </c>
      <c r="J68" s="115">
        <v>8</v>
      </c>
      <c r="K68" s="116">
        <v>6.106870229007634</v>
      </c>
    </row>
    <row r="69" spans="1:11" ht="14.1" customHeight="1" x14ac:dyDescent="0.2">
      <c r="A69" s="306">
        <v>83</v>
      </c>
      <c r="B69" s="307" t="s">
        <v>304</v>
      </c>
      <c r="C69" s="308"/>
      <c r="D69" s="113">
        <v>2.183417684623334</v>
      </c>
      <c r="E69" s="115">
        <v>824</v>
      </c>
      <c r="F69" s="114">
        <v>791</v>
      </c>
      <c r="G69" s="114">
        <v>778</v>
      </c>
      <c r="H69" s="114">
        <v>772</v>
      </c>
      <c r="I69" s="140">
        <v>768</v>
      </c>
      <c r="J69" s="115">
        <v>56</v>
      </c>
      <c r="K69" s="116">
        <v>7.291666666666667</v>
      </c>
    </row>
    <row r="70" spans="1:11" ht="14.1" customHeight="1" x14ac:dyDescent="0.2">
      <c r="A70" s="306" t="s">
        <v>305</v>
      </c>
      <c r="B70" s="307" t="s">
        <v>306</v>
      </c>
      <c r="C70" s="308"/>
      <c r="D70" s="113">
        <v>1.4865258750894301</v>
      </c>
      <c r="E70" s="115">
        <v>561</v>
      </c>
      <c r="F70" s="114">
        <v>560</v>
      </c>
      <c r="G70" s="114">
        <v>552</v>
      </c>
      <c r="H70" s="114">
        <v>553</v>
      </c>
      <c r="I70" s="140">
        <v>552</v>
      </c>
      <c r="J70" s="115">
        <v>9</v>
      </c>
      <c r="K70" s="116">
        <v>1.6304347826086956</v>
      </c>
    </row>
    <row r="71" spans="1:11" ht="14.1" customHeight="1" x14ac:dyDescent="0.2">
      <c r="A71" s="306"/>
      <c r="B71" s="307" t="s">
        <v>307</v>
      </c>
      <c r="C71" s="308"/>
      <c r="D71" s="113">
        <v>0.8479291979119743</v>
      </c>
      <c r="E71" s="115">
        <v>320</v>
      </c>
      <c r="F71" s="114">
        <v>322</v>
      </c>
      <c r="G71" s="114">
        <v>319</v>
      </c>
      <c r="H71" s="114">
        <v>344</v>
      </c>
      <c r="I71" s="140">
        <v>313</v>
      </c>
      <c r="J71" s="115">
        <v>7</v>
      </c>
      <c r="K71" s="116">
        <v>2.2364217252396168</v>
      </c>
    </row>
    <row r="72" spans="1:11" ht="14.1" customHeight="1" x14ac:dyDescent="0.2">
      <c r="A72" s="306">
        <v>84</v>
      </c>
      <c r="B72" s="307" t="s">
        <v>308</v>
      </c>
      <c r="C72" s="308"/>
      <c r="D72" s="113">
        <v>3.169135377196004</v>
      </c>
      <c r="E72" s="115">
        <v>1196</v>
      </c>
      <c r="F72" s="114">
        <v>1301</v>
      </c>
      <c r="G72" s="114">
        <v>1165</v>
      </c>
      <c r="H72" s="114">
        <v>1232</v>
      </c>
      <c r="I72" s="140">
        <v>1187</v>
      </c>
      <c r="J72" s="115">
        <v>9</v>
      </c>
      <c r="K72" s="116">
        <v>0.75821398483572033</v>
      </c>
    </row>
    <row r="73" spans="1:11" ht="14.1" customHeight="1" x14ac:dyDescent="0.2">
      <c r="A73" s="306" t="s">
        <v>309</v>
      </c>
      <c r="B73" s="307" t="s">
        <v>310</v>
      </c>
      <c r="C73" s="308"/>
      <c r="D73" s="113">
        <v>0.17223561832586978</v>
      </c>
      <c r="E73" s="115">
        <v>65</v>
      </c>
      <c r="F73" s="114">
        <v>82</v>
      </c>
      <c r="G73" s="114">
        <v>78</v>
      </c>
      <c r="H73" s="114">
        <v>71</v>
      </c>
      <c r="I73" s="140">
        <v>67</v>
      </c>
      <c r="J73" s="115">
        <v>-2</v>
      </c>
      <c r="K73" s="116">
        <v>-2.9850746268656718</v>
      </c>
    </row>
    <row r="74" spans="1:11" ht="14.1" customHeight="1" x14ac:dyDescent="0.2">
      <c r="A74" s="306" t="s">
        <v>311</v>
      </c>
      <c r="B74" s="307" t="s">
        <v>312</v>
      </c>
      <c r="C74" s="308"/>
      <c r="D74" s="113">
        <v>6.359468984339807E-2</v>
      </c>
      <c r="E74" s="115">
        <v>24</v>
      </c>
      <c r="F74" s="114">
        <v>20</v>
      </c>
      <c r="G74" s="114">
        <v>18</v>
      </c>
      <c r="H74" s="114">
        <v>16</v>
      </c>
      <c r="I74" s="140">
        <v>15</v>
      </c>
      <c r="J74" s="115">
        <v>9</v>
      </c>
      <c r="K74" s="116">
        <v>60</v>
      </c>
    </row>
    <row r="75" spans="1:11" ht="14.1" customHeight="1" x14ac:dyDescent="0.2">
      <c r="A75" s="306" t="s">
        <v>313</v>
      </c>
      <c r="B75" s="307" t="s">
        <v>314</v>
      </c>
      <c r="C75" s="308"/>
      <c r="D75" s="113">
        <v>2.0721269773973874</v>
      </c>
      <c r="E75" s="115">
        <v>782</v>
      </c>
      <c r="F75" s="114">
        <v>865</v>
      </c>
      <c r="G75" s="114">
        <v>736</v>
      </c>
      <c r="H75" s="114">
        <v>820</v>
      </c>
      <c r="I75" s="140">
        <v>782</v>
      </c>
      <c r="J75" s="115">
        <v>0</v>
      </c>
      <c r="K75" s="116">
        <v>0</v>
      </c>
    </row>
    <row r="76" spans="1:11" ht="14.1" customHeight="1" x14ac:dyDescent="0.2">
      <c r="A76" s="306">
        <v>91</v>
      </c>
      <c r="B76" s="307" t="s">
        <v>315</v>
      </c>
      <c r="C76" s="308"/>
      <c r="D76" s="113">
        <v>7.1544026073822833E-2</v>
      </c>
      <c r="E76" s="115">
        <v>27</v>
      </c>
      <c r="F76" s="114">
        <v>26</v>
      </c>
      <c r="G76" s="114">
        <v>29</v>
      </c>
      <c r="H76" s="114">
        <v>35</v>
      </c>
      <c r="I76" s="140">
        <v>38</v>
      </c>
      <c r="J76" s="115">
        <v>-11</v>
      </c>
      <c r="K76" s="116">
        <v>-28.94736842105263</v>
      </c>
    </row>
    <row r="77" spans="1:11" ht="14.1" customHeight="1" x14ac:dyDescent="0.2">
      <c r="A77" s="306">
        <v>92</v>
      </c>
      <c r="B77" s="307" t="s">
        <v>316</v>
      </c>
      <c r="C77" s="308"/>
      <c r="D77" s="113">
        <v>0.47696017382548556</v>
      </c>
      <c r="E77" s="115">
        <v>180</v>
      </c>
      <c r="F77" s="114">
        <v>176</v>
      </c>
      <c r="G77" s="114">
        <v>174</v>
      </c>
      <c r="H77" s="114">
        <v>176</v>
      </c>
      <c r="I77" s="140">
        <v>178</v>
      </c>
      <c r="J77" s="115">
        <v>2</v>
      </c>
      <c r="K77" s="116">
        <v>1.1235955056179776</v>
      </c>
    </row>
    <row r="78" spans="1:11" ht="14.1" customHeight="1" x14ac:dyDescent="0.2">
      <c r="A78" s="306">
        <v>93</v>
      </c>
      <c r="B78" s="307" t="s">
        <v>317</v>
      </c>
      <c r="C78" s="308"/>
      <c r="D78" s="113">
        <v>5.8295132356448238E-2</v>
      </c>
      <c r="E78" s="115">
        <v>22</v>
      </c>
      <c r="F78" s="114">
        <v>27</v>
      </c>
      <c r="G78" s="114">
        <v>28</v>
      </c>
      <c r="H78" s="114">
        <v>25</v>
      </c>
      <c r="I78" s="140">
        <v>22</v>
      </c>
      <c r="J78" s="115">
        <v>0</v>
      </c>
      <c r="K78" s="116">
        <v>0</v>
      </c>
    </row>
    <row r="79" spans="1:11" ht="14.1" customHeight="1" x14ac:dyDescent="0.2">
      <c r="A79" s="306">
        <v>94</v>
      </c>
      <c r="B79" s="307" t="s">
        <v>318</v>
      </c>
      <c r="C79" s="308"/>
      <c r="D79" s="113">
        <v>0.72073981822517819</v>
      </c>
      <c r="E79" s="115">
        <v>272</v>
      </c>
      <c r="F79" s="114">
        <v>273</v>
      </c>
      <c r="G79" s="114">
        <v>274</v>
      </c>
      <c r="H79" s="114">
        <v>257</v>
      </c>
      <c r="I79" s="140">
        <v>267</v>
      </c>
      <c r="J79" s="115">
        <v>5</v>
      </c>
      <c r="K79" s="116">
        <v>1.8726591760299625</v>
      </c>
    </row>
    <row r="80" spans="1:11" ht="14.1" customHeight="1" x14ac:dyDescent="0.2">
      <c r="A80" s="306" t="s">
        <v>319</v>
      </c>
      <c r="B80" s="307" t="s">
        <v>320</v>
      </c>
      <c r="C80" s="308"/>
      <c r="D80" s="113">
        <v>1.5898672460849517E-2</v>
      </c>
      <c r="E80" s="115">
        <v>6</v>
      </c>
      <c r="F80" s="114">
        <v>5</v>
      </c>
      <c r="G80" s="114">
        <v>7</v>
      </c>
      <c r="H80" s="114">
        <v>8</v>
      </c>
      <c r="I80" s="140">
        <v>9</v>
      </c>
      <c r="J80" s="115">
        <v>-3</v>
      </c>
      <c r="K80" s="116">
        <v>-33.333333333333336</v>
      </c>
    </row>
    <row r="81" spans="1:11" ht="14.1" customHeight="1" x14ac:dyDescent="0.2">
      <c r="A81" s="310" t="s">
        <v>321</v>
      </c>
      <c r="B81" s="311" t="s">
        <v>334</v>
      </c>
      <c r="C81" s="312"/>
      <c r="D81" s="125">
        <v>3.0392962187657329</v>
      </c>
      <c r="E81" s="143">
        <v>1147</v>
      </c>
      <c r="F81" s="144">
        <v>1195</v>
      </c>
      <c r="G81" s="144">
        <v>1161</v>
      </c>
      <c r="H81" s="144">
        <v>1210</v>
      </c>
      <c r="I81" s="145">
        <v>1160</v>
      </c>
      <c r="J81" s="143">
        <v>-13</v>
      </c>
      <c r="K81" s="146">
        <v>-1.1206896551724137</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335</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336</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337</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336</v>
      </c>
      <c r="G8" s="640" t="s">
        <v>338</v>
      </c>
      <c r="H8" s="640" t="s">
        <v>339</v>
      </c>
      <c r="I8" s="640" t="s">
        <v>340</v>
      </c>
      <c r="J8" s="640" t="s">
        <v>341</v>
      </c>
      <c r="K8" s="642" t="s">
        <v>342</v>
      </c>
      <c r="L8" s="643"/>
    </row>
    <row r="9" spans="1:17" ht="12" customHeight="1" x14ac:dyDescent="0.2">
      <c r="A9" s="634"/>
      <c r="B9" s="634"/>
      <c r="C9" s="634"/>
      <c r="D9" s="634"/>
      <c r="E9" s="634"/>
      <c r="F9" s="641"/>
      <c r="G9" s="641"/>
      <c r="H9" s="641"/>
      <c r="I9" s="641"/>
      <c r="J9" s="641"/>
      <c r="K9" s="339" t="s">
        <v>102</v>
      </c>
      <c r="L9" s="340" t="s">
        <v>343</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344</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23687</v>
      </c>
      <c r="G12" s="536">
        <v>21686</v>
      </c>
      <c r="H12" s="536">
        <v>26882</v>
      </c>
      <c r="I12" s="536">
        <v>22746</v>
      </c>
      <c r="J12" s="537">
        <v>22790</v>
      </c>
      <c r="K12" s="538">
        <v>897</v>
      </c>
      <c r="L12" s="349">
        <v>3.9359368143922775</v>
      </c>
    </row>
    <row r="13" spans="1:17" s="110" customFormat="1" ht="15" customHeight="1" x14ac:dyDescent="0.2">
      <c r="A13" s="350" t="s">
        <v>345</v>
      </c>
      <c r="B13" s="351" t="s">
        <v>346</v>
      </c>
      <c r="C13" s="347"/>
      <c r="D13" s="347"/>
      <c r="E13" s="348"/>
      <c r="F13" s="536">
        <v>13487</v>
      </c>
      <c r="G13" s="536">
        <v>11734</v>
      </c>
      <c r="H13" s="536">
        <v>14774</v>
      </c>
      <c r="I13" s="536">
        <v>12671</v>
      </c>
      <c r="J13" s="537">
        <v>12698</v>
      </c>
      <c r="K13" s="538">
        <v>789</v>
      </c>
      <c r="L13" s="349">
        <v>6.213576941250591</v>
      </c>
    </row>
    <row r="14" spans="1:17" s="110" customFormat="1" ht="22.5" customHeight="1" x14ac:dyDescent="0.2">
      <c r="A14" s="350"/>
      <c r="B14" s="351" t="s">
        <v>347</v>
      </c>
      <c r="C14" s="347"/>
      <c r="D14" s="347"/>
      <c r="E14" s="348"/>
      <c r="F14" s="536">
        <v>10200</v>
      </c>
      <c r="G14" s="536">
        <v>9952</v>
      </c>
      <c r="H14" s="536">
        <v>12108</v>
      </c>
      <c r="I14" s="536">
        <v>10075</v>
      </c>
      <c r="J14" s="537">
        <v>10092</v>
      </c>
      <c r="K14" s="538">
        <v>108</v>
      </c>
      <c r="L14" s="349">
        <v>1.070154577883472</v>
      </c>
    </row>
    <row r="15" spans="1:17" s="110" customFormat="1" ht="15" customHeight="1" x14ac:dyDescent="0.2">
      <c r="A15" s="350" t="s">
        <v>348</v>
      </c>
      <c r="B15" s="351" t="s">
        <v>108</v>
      </c>
      <c r="C15" s="347"/>
      <c r="D15" s="347"/>
      <c r="E15" s="348"/>
      <c r="F15" s="536">
        <v>3994</v>
      </c>
      <c r="G15" s="536">
        <v>4540</v>
      </c>
      <c r="H15" s="536">
        <v>8063</v>
      </c>
      <c r="I15" s="536">
        <v>4215</v>
      </c>
      <c r="J15" s="537">
        <v>3686</v>
      </c>
      <c r="K15" s="538">
        <v>308</v>
      </c>
      <c r="L15" s="349">
        <v>8.3559413998914813</v>
      </c>
    </row>
    <row r="16" spans="1:17" s="110" customFormat="1" ht="15" customHeight="1" x14ac:dyDescent="0.2">
      <c r="A16" s="350"/>
      <c r="B16" s="351" t="s">
        <v>109</v>
      </c>
      <c r="C16" s="347"/>
      <c r="D16" s="347"/>
      <c r="E16" s="348"/>
      <c r="F16" s="536">
        <v>16673</v>
      </c>
      <c r="G16" s="536">
        <v>14869</v>
      </c>
      <c r="H16" s="536">
        <v>16262</v>
      </c>
      <c r="I16" s="536">
        <v>15700</v>
      </c>
      <c r="J16" s="537">
        <v>16199</v>
      </c>
      <c r="K16" s="538">
        <v>474</v>
      </c>
      <c r="L16" s="349">
        <v>2.9261065497870238</v>
      </c>
    </row>
    <row r="17" spans="1:12" s="110" customFormat="1" ht="15" customHeight="1" x14ac:dyDescent="0.2">
      <c r="A17" s="350"/>
      <c r="B17" s="351" t="s">
        <v>110</v>
      </c>
      <c r="C17" s="347"/>
      <c r="D17" s="347"/>
      <c r="E17" s="348"/>
      <c r="F17" s="536">
        <v>2620</v>
      </c>
      <c r="G17" s="536">
        <v>1915</v>
      </c>
      <c r="H17" s="536">
        <v>2144</v>
      </c>
      <c r="I17" s="536">
        <v>2376</v>
      </c>
      <c r="J17" s="537">
        <v>2483</v>
      </c>
      <c r="K17" s="538">
        <v>137</v>
      </c>
      <c r="L17" s="349">
        <v>5.5175191300845752</v>
      </c>
    </row>
    <row r="18" spans="1:12" s="110" customFormat="1" ht="15" customHeight="1" x14ac:dyDescent="0.2">
      <c r="A18" s="350"/>
      <c r="B18" s="351" t="s">
        <v>111</v>
      </c>
      <c r="C18" s="347"/>
      <c r="D18" s="347"/>
      <c r="E18" s="348"/>
      <c r="F18" s="536">
        <v>400</v>
      </c>
      <c r="G18" s="536">
        <v>362</v>
      </c>
      <c r="H18" s="536">
        <v>413</v>
      </c>
      <c r="I18" s="536">
        <v>455</v>
      </c>
      <c r="J18" s="537">
        <v>422</v>
      </c>
      <c r="K18" s="538">
        <v>-22</v>
      </c>
      <c r="L18" s="349">
        <v>-5.2132701421800949</v>
      </c>
    </row>
    <row r="19" spans="1:12" s="110" customFormat="1" ht="15" customHeight="1" x14ac:dyDescent="0.2">
      <c r="A19" s="118" t="s">
        <v>113</v>
      </c>
      <c r="B19" s="119" t="s">
        <v>181</v>
      </c>
      <c r="C19" s="347"/>
      <c r="D19" s="347"/>
      <c r="E19" s="348"/>
      <c r="F19" s="536">
        <v>13502</v>
      </c>
      <c r="G19" s="536">
        <v>11265</v>
      </c>
      <c r="H19" s="536">
        <v>15854</v>
      </c>
      <c r="I19" s="536">
        <v>12312</v>
      </c>
      <c r="J19" s="537">
        <v>12936</v>
      </c>
      <c r="K19" s="538">
        <v>566</v>
      </c>
      <c r="L19" s="349">
        <v>4.3753865182436611</v>
      </c>
    </row>
    <row r="20" spans="1:12" s="110" customFormat="1" ht="15" customHeight="1" x14ac:dyDescent="0.2">
      <c r="A20" s="118"/>
      <c r="B20" s="119" t="s">
        <v>182</v>
      </c>
      <c r="C20" s="347"/>
      <c r="D20" s="347"/>
      <c r="E20" s="348"/>
      <c r="F20" s="536">
        <v>10185</v>
      </c>
      <c r="G20" s="536">
        <v>10421</v>
      </c>
      <c r="H20" s="536">
        <v>11028</v>
      </c>
      <c r="I20" s="536">
        <v>10434</v>
      </c>
      <c r="J20" s="537">
        <v>9854</v>
      </c>
      <c r="K20" s="538">
        <v>331</v>
      </c>
      <c r="L20" s="349">
        <v>3.3590420133955754</v>
      </c>
    </row>
    <row r="21" spans="1:12" s="110" customFormat="1" ht="15" customHeight="1" x14ac:dyDescent="0.2">
      <c r="A21" s="118" t="s">
        <v>113</v>
      </c>
      <c r="B21" s="119" t="s">
        <v>116</v>
      </c>
      <c r="C21" s="347"/>
      <c r="D21" s="347"/>
      <c r="E21" s="348"/>
      <c r="F21" s="536">
        <v>18081</v>
      </c>
      <c r="G21" s="536">
        <v>16430</v>
      </c>
      <c r="H21" s="536">
        <v>20912</v>
      </c>
      <c r="I21" s="536">
        <v>17489</v>
      </c>
      <c r="J21" s="537">
        <v>18047</v>
      </c>
      <c r="K21" s="538">
        <v>34</v>
      </c>
      <c r="L21" s="349">
        <v>0.1883969634842356</v>
      </c>
    </row>
    <row r="22" spans="1:12" s="110" customFormat="1" ht="15" customHeight="1" x14ac:dyDescent="0.2">
      <c r="A22" s="118"/>
      <c r="B22" s="119" t="s">
        <v>117</v>
      </c>
      <c r="C22" s="347"/>
      <c r="D22" s="347"/>
      <c r="E22" s="348"/>
      <c r="F22" s="536">
        <v>5584</v>
      </c>
      <c r="G22" s="536">
        <v>5241</v>
      </c>
      <c r="H22" s="536">
        <v>5945</v>
      </c>
      <c r="I22" s="536">
        <v>5232</v>
      </c>
      <c r="J22" s="537">
        <v>4718</v>
      </c>
      <c r="K22" s="538">
        <v>866</v>
      </c>
      <c r="L22" s="349">
        <v>18.355235269181858</v>
      </c>
    </row>
    <row r="23" spans="1:12" s="110" customFormat="1" ht="15" customHeight="1" x14ac:dyDescent="0.2">
      <c r="A23" s="352" t="s">
        <v>348</v>
      </c>
      <c r="B23" s="353" t="s">
        <v>193</v>
      </c>
      <c r="C23" s="354"/>
      <c r="D23" s="354"/>
      <c r="E23" s="355"/>
      <c r="F23" s="539">
        <v>312</v>
      </c>
      <c r="G23" s="539">
        <v>1026</v>
      </c>
      <c r="H23" s="539">
        <v>2742</v>
      </c>
      <c r="I23" s="539">
        <v>242</v>
      </c>
      <c r="J23" s="540">
        <v>334</v>
      </c>
      <c r="K23" s="541">
        <v>-22</v>
      </c>
      <c r="L23" s="356">
        <v>-6.5868263473053892</v>
      </c>
    </row>
    <row r="24" spans="1:12" s="110" customFormat="1" ht="15" customHeight="1" x14ac:dyDescent="0.2">
      <c r="A24" s="623" t="s">
        <v>349</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47.7</v>
      </c>
      <c r="G25" s="542">
        <v>56.6</v>
      </c>
      <c r="H25" s="542">
        <v>54.2</v>
      </c>
      <c r="I25" s="542">
        <v>52.3</v>
      </c>
      <c r="J25" s="542">
        <v>46.1</v>
      </c>
      <c r="K25" s="543" t="s">
        <v>350</v>
      </c>
      <c r="L25" s="364">
        <v>1.6000000000000014</v>
      </c>
    </row>
    <row r="26" spans="1:12" s="110" customFormat="1" ht="15" customHeight="1" x14ac:dyDescent="0.2">
      <c r="A26" s="365" t="s">
        <v>105</v>
      </c>
      <c r="B26" s="366" t="s">
        <v>346</v>
      </c>
      <c r="C26" s="362"/>
      <c r="D26" s="362"/>
      <c r="E26" s="363"/>
      <c r="F26" s="542">
        <v>45.8</v>
      </c>
      <c r="G26" s="542">
        <v>57.3</v>
      </c>
      <c r="H26" s="542">
        <v>53.5</v>
      </c>
      <c r="I26" s="542">
        <v>51.6</v>
      </c>
      <c r="J26" s="544">
        <v>44.8</v>
      </c>
      <c r="K26" s="543" t="s">
        <v>350</v>
      </c>
      <c r="L26" s="364">
        <v>1</v>
      </c>
    </row>
    <row r="27" spans="1:12" s="110" customFormat="1" ht="15" customHeight="1" x14ac:dyDescent="0.2">
      <c r="A27" s="365"/>
      <c r="B27" s="366" t="s">
        <v>347</v>
      </c>
      <c r="C27" s="362"/>
      <c r="D27" s="362"/>
      <c r="E27" s="363"/>
      <c r="F27" s="542">
        <v>50.2</v>
      </c>
      <c r="G27" s="542">
        <v>55.7</v>
      </c>
      <c r="H27" s="542">
        <v>55</v>
      </c>
      <c r="I27" s="542">
        <v>53.2</v>
      </c>
      <c r="J27" s="542">
        <v>47.8</v>
      </c>
      <c r="K27" s="543" t="s">
        <v>350</v>
      </c>
      <c r="L27" s="364">
        <v>2.4000000000000057</v>
      </c>
    </row>
    <row r="28" spans="1:12" s="110" customFormat="1" ht="15" customHeight="1" x14ac:dyDescent="0.2">
      <c r="A28" s="365" t="s">
        <v>113</v>
      </c>
      <c r="B28" s="366" t="s">
        <v>108</v>
      </c>
      <c r="C28" s="362"/>
      <c r="D28" s="362"/>
      <c r="E28" s="363"/>
      <c r="F28" s="542">
        <v>59.1</v>
      </c>
      <c r="G28" s="542">
        <v>60.9</v>
      </c>
      <c r="H28" s="542">
        <v>63.7</v>
      </c>
      <c r="I28" s="542">
        <v>60.9</v>
      </c>
      <c r="J28" s="542">
        <v>55.7</v>
      </c>
      <c r="K28" s="543" t="s">
        <v>350</v>
      </c>
      <c r="L28" s="364">
        <v>3.3999999999999986</v>
      </c>
    </row>
    <row r="29" spans="1:12" s="110" customFormat="1" ht="11.25" x14ac:dyDescent="0.2">
      <c r="A29" s="365"/>
      <c r="B29" s="366" t="s">
        <v>109</v>
      </c>
      <c r="C29" s="362"/>
      <c r="D29" s="362"/>
      <c r="E29" s="363"/>
      <c r="F29" s="542">
        <v>46.2</v>
      </c>
      <c r="G29" s="542">
        <v>55.7</v>
      </c>
      <c r="H29" s="542">
        <v>51.9</v>
      </c>
      <c r="I29" s="542">
        <v>50.2</v>
      </c>
      <c r="J29" s="544">
        <v>44.8</v>
      </c>
      <c r="K29" s="543" t="s">
        <v>350</v>
      </c>
      <c r="L29" s="364">
        <v>1.4000000000000057</v>
      </c>
    </row>
    <row r="30" spans="1:12" s="110" customFormat="1" ht="15" customHeight="1" x14ac:dyDescent="0.2">
      <c r="A30" s="365"/>
      <c r="B30" s="366" t="s">
        <v>110</v>
      </c>
      <c r="C30" s="362"/>
      <c r="D30" s="362"/>
      <c r="E30" s="363"/>
      <c r="F30" s="542">
        <v>39.6</v>
      </c>
      <c r="G30" s="542">
        <v>52.2</v>
      </c>
      <c r="H30" s="542">
        <v>46.8</v>
      </c>
      <c r="I30" s="542">
        <v>47.6</v>
      </c>
      <c r="J30" s="542">
        <v>37.6</v>
      </c>
      <c r="K30" s="543" t="s">
        <v>350</v>
      </c>
      <c r="L30" s="364">
        <v>2</v>
      </c>
    </row>
    <row r="31" spans="1:12" s="110" customFormat="1" ht="15" customHeight="1" x14ac:dyDescent="0.2">
      <c r="A31" s="365"/>
      <c r="B31" s="366" t="s">
        <v>111</v>
      </c>
      <c r="C31" s="362"/>
      <c r="D31" s="362"/>
      <c r="E31" s="363"/>
      <c r="F31" s="542">
        <v>61.8</v>
      </c>
      <c r="G31" s="542">
        <v>73.599999999999994</v>
      </c>
      <c r="H31" s="542">
        <v>73.3</v>
      </c>
      <c r="I31" s="542">
        <v>75.3</v>
      </c>
      <c r="J31" s="542">
        <v>71.599999999999994</v>
      </c>
      <c r="K31" s="543" t="s">
        <v>350</v>
      </c>
      <c r="L31" s="364">
        <v>-9.7999999999999972</v>
      </c>
    </row>
    <row r="32" spans="1:12" s="110" customFormat="1" ht="15" customHeight="1" x14ac:dyDescent="0.2">
      <c r="A32" s="367" t="s">
        <v>113</v>
      </c>
      <c r="B32" s="368" t="s">
        <v>181</v>
      </c>
      <c r="C32" s="362"/>
      <c r="D32" s="362"/>
      <c r="E32" s="363"/>
      <c r="F32" s="542">
        <v>39.700000000000003</v>
      </c>
      <c r="G32" s="542">
        <v>47.4</v>
      </c>
      <c r="H32" s="542">
        <v>47.4</v>
      </c>
      <c r="I32" s="542">
        <v>44.3</v>
      </c>
      <c r="J32" s="544">
        <v>37.200000000000003</v>
      </c>
      <c r="K32" s="543" t="s">
        <v>350</v>
      </c>
      <c r="L32" s="364">
        <v>2.5</v>
      </c>
    </row>
    <row r="33" spans="1:12" s="110" customFormat="1" ht="15" customHeight="1" x14ac:dyDescent="0.2">
      <c r="A33" s="367"/>
      <c r="B33" s="368" t="s">
        <v>182</v>
      </c>
      <c r="C33" s="362"/>
      <c r="D33" s="362"/>
      <c r="E33" s="363"/>
      <c r="F33" s="542">
        <v>58.2</v>
      </c>
      <c r="G33" s="542">
        <v>65.599999999999994</v>
      </c>
      <c r="H33" s="542">
        <v>62</v>
      </c>
      <c r="I33" s="542">
        <v>61.6</v>
      </c>
      <c r="J33" s="542">
        <v>57.6</v>
      </c>
      <c r="K33" s="543" t="s">
        <v>350</v>
      </c>
      <c r="L33" s="364">
        <v>0.60000000000000142</v>
      </c>
    </row>
    <row r="34" spans="1:12" s="369" customFormat="1" ht="15" customHeight="1" x14ac:dyDescent="0.2">
      <c r="A34" s="367" t="s">
        <v>113</v>
      </c>
      <c r="B34" s="368" t="s">
        <v>116</v>
      </c>
      <c r="C34" s="362"/>
      <c r="D34" s="362"/>
      <c r="E34" s="363"/>
      <c r="F34" s="542">
        <v>44</v>
      </c>
      <c r="G34" s="542">
        <v>54.2</v>
      </c>
      <c r="H34" s="542">
        <v>50.1</v>
      </c>
      <c r="I34" s="542">
        <v>49.5</v>
      </c>
      <c r="J34" s="542">
        <v>42.5</v>
      </c>
      <c r="K34" s="543" t="s">
        <v>350</v>
      </c>
      <c r="L34" s="364">
        <v>1.5</v>
      </c>
    </row>
    <row r="35" spans="1:12" s="369" customFormat="1" ht="11.25" x14ac:dyDescent="0.2">
      <c r="A35" s="370"/>
      <c r="B35" s="371" t="s">
        <v>117</v>
      </c>
      <c r="C35" s="372"/>
      <c r="D35" s="372"/>
      <c r="E35" s="373"/>
      <c r="F35" s="545">
        <v>59.8</v>
      </c>
      <c r="G35" s="545">
        <v>63.9</v>
      </c>
      <c r="H35" s="545">
        <v>67</v>
      </c>
      <c r="I35" s="545">
        <v>61.8</v>
      </c>
      <c r="J35" s="546">
        <v>60</v>
      </c>
      <c r="K35" s="547" t="s">
        <v>350</v>
      </c>
      <c r="L35" s="374">
        <v>-0.20000000000000284</v>
      </c>
    </row>
    <row r="36" spans="1:12" s="369" customFormat="1" ht="15.95" customHeight="1" x14ac:dyDescent="0.2">
      <c r="A36" s="375" t="s">
        <v>351</v>
      </c>
      <c r="B36" s="376"/>
      <c r="C36" s="377"/>
      <c r="D36" s="376"/>
      <c r="E36" s="378"/>
      <c r="F36" s="548">
        <v>23171</v>
      </c>
      <c r="G36" s="548">
        <v>20390</v>
      </c>
      <c r="H36" s="548">
        <v>23103</v>
      </c>
      <c r="I36" s="548">
        <v>22284</v>
      </c>
      <c r="J36" s="548">
        <v>22207</v>
      </c>
      <c r="K36" s="549">
        <v>964</v>
      </c>
      <c r="L36" s="380">
        <v>4.3409735668933216</v>
      </c>
    </row>
    <row r="37" spans="1:12" s="369" customFormat="1" ht="15.95" customHeight="1" x14ac:dyDescent="0.2">
      <c r="A37" s="381"/>
      <c r="B37" s="382" t="s">
        <v>113</v>
      </c>
      <c r="C37" s="382" t="s">
        <v>352</v>
      </c>
      <c r="D37" s="382"/>
      <c r="E37" s="383"/>
      <c r="F37" s="548">
        <v>11059</v>
      </c>
      <c r="G37" s="548">
        <v>11540</v>
      </c>
      <c r="H37" s="548">
        <v>12523</v>
      </c>
      <c r="I37" s="548">
        <v>11652</v>
      </c>
      <c r="J37" s="548">
        <v>10240</v>
      </c>
      <c r="K37" s="549">
        <v>819</v>
      </c>
      <c r="L37" s="380">
        <v>7.998046875</v>
      </c>
    </row>
    <row r="38" spans="1:12" s="369" customFormat="1" ht="15.95" customHeight="1" x14ac:dyDescent="0.2">
      <c r="A38" s="381"/>
      <c r="B38" s="384" t="s">
        <v>105</v>
      </c>
      <c r="C38" s="384" t="s">
        <v>106</v>
      </c>
      <c r="D38" s="385"/>
      <c r="E38" s="383"/>
      <c r="F38" s="548">
        <v>13238</v>
      </c>
      <c r="G38" s="548">
        <v>11215</v>
      </c>
      <c r="H38" s="548">
        <v>12501</v>
      </c>
      <c r="I38" s="548">
        <v>12452</v>
      </c>
      <c r="J38" s="550">
        <v>12398</v>
      </c>
      <c r="K38" s="549">
        <v>840</v>
      </c>
      <c r="L38" s="380">
        <v>6.7752863365058884</v>
      </c>
    </row>
    <row r="39" spans="1:12" s="369" customFormat="1" ht="15.95" customHeight="1" x14ac:dyDescent="0.2">
      <c r="A39" s="381"/>
      <c r="B39" s="385"/>
      <c r="C39" s="382" t="s">
        <v>353</v>
      </c>
      <c r="D39" s="385"/>
      <c r="E39" s="383"/>
      <c r="F39" s="548">
        <v>6069</v>
      </c>
      <c r="G39" s="548">
        <v>6428</v>
      </c>
      <c r="H39" s="548">
        <v>6688</v>
      </c>
      <c r="I39" s="548">
        <v>6420</v>
      </c>
      <c r="J39" s="548">
        <v>5553</v>
      </c>
      <c r="K39" s="549">
        <v>516</v>
      </c>
      <c r="L39" s="380">
        <v>9.2922744462452727</v>
      </c>
    </row>
    <row r="40" spans="1:12" s="369" customFormat="1" ht="15.95" customHeight="1" x14ac:dyDescent="0.2">
      <c r="A40" s="381"/>
      <c r="B40" s="384"/>
      <c r="C40" s="384" t="s">
        <v>107</v>
      </c>
      <c r="D40" s="385"/>
      <c r="E40" s="383"/>
      <c r="F40" s="548">
        <v>9933</v>
      </c>
      <c r="G40" s="548">
        <v>9175</v>
      </c>
      <c r="H40" s="548">
        <v>10602</v>
      </c>
      <c r="I40" s="548">
        <v>9832</v>
      </c>
      <c r="J40" s="548">
        <v>9809</v>
      </c>
      <c r="K40" s="549">
        <v>124</v>
      </c>
      <c r="L40" s="380">
        <v>1.2641451728004893</v>
      </c>
    </row>
    <row r="41" spans="1:12" s="369" customFormat="1" ht="24" customHeight="1" x14ac:dyDescent="0.2">
      <c r="A41" s="381"/>
      <c r="B41" s="385"/>
      <c r="C41" s="382" t="s">
        <v>353</v>
      </c>
      <c r="D41" s="385"/>
      <c r="E41" s="383"/>
      <c r="F41" s="548">
        <v>4990</v>
      </c>
      <c r="G41" s="548">
        <v>5112</v>
      </c>
      <c r="H41" s="548">
        <v>5835</v>
      </c>
      <c r="I41" s="548">
        <v>5232</v>
      </c>
      <c r="J41" s="550">
        <v>4687</v>
      </c>
      <c r="K41" s="549">
        <v>303</v>
      </c>
      <c r="L41" s="380">
        <v>6.4646895668871345</v>
      </c>
    </row>
    <row r="42" spans="1:12" s="110" customFormat="1" ht="15" customHeight="1" x14ac:dyDescent="0.2">
      <c r="A42" s="381"/>
      <c r="B42" s="384" t="s">
        <v>113</v>
      </c>
      <c r="C42" s="384" t="s">
        <v>354</v>
      </c>
      <c r="D42" s="385"/>
      <c r="E42" s="383"/>
      <c r="F42" s="548">
        <v>3642</v>
      </c>
      <c r="G42" s="548">
        <v>3492</v>
      </c>
      <c r="H42" s="548">
        <v>4677</v>
      </c>
      <c r="I42" s="548">
        <v>3930</v>
      </c>
      <c r="J42" s="548">
        <v>3305</v>
      </c>
      <c r="K42" s="549">
        <v>337</v>
      </c>
      <c r="L42" s="380">
        <v>10.196671709531014</v>
      </c>
    </row>
    <row r="43" spans="1:12" s="110" customFormat="1" ht="15" customHeight="1" x14ac:dyDescent="0.2">
      <c r="A43" s="381"/>
      <c r="B43" s="385"/>
      <c r="C43" s="382" t="s">
        <v>353</v>
      </c>
      <c r="D43" s="385"/>
      <c r="E43" s="383"/>
      <c r="F43" s="548">
        <v>2152</v>
      </c>
      <c r="G43" s="548">
        <v>2127</v>
      </c>
      <c r="H43" s="548">
        <v>2981</v>
      </c>
      <c r="I43" s="548">
        <v>2392</v>
      </c>
      <c r="J43" s="548">
        <v>1841</v>
      </c>
      <c r="K43" s="549">
        <v>311</v>
      </c>
      <c r="L43" s="380">
        <v>16.892992938620313</v>
      </c>
    </row>
    <row r="44" spans="1:12" s="110" customFormat="1" ht="15" customHeight="1" x14ac:dyDescent="0.2">
      <c r="A44" s="381"/>
      <c r="B44" s="384"/>
      <c r="C44" s="366" t="s">
        <v>109</v>
      </c>
      <c r="D44" s="385"/>
      <c r="E44" s="383"/>
      <c r="F44" s="548">
        <v>16533</v>
      </c>
      <c r="G44" s="548">
        <v>14632</v>
      </c>
      <c r="H44" s="548">
        <v>15891</v>
      </c>
      <c r="I44" s="548">
        <v>15552</v>
      </c>
      <c r="J44" s="550">
        <v>16029</v>
      </c>
      <c r="K44" s="549">
        <v>504</v>
      </c>
      <c r="L44" s="380">
        <v>3.1443009545199327</v>
      </c>
    </row>
    <row r="45" spans="1:12" s="110" customFormat="1" ht="15" customHeight="1" x14ac:dyDescent="0.2">
      <c r="A45" s="381"/>
      <c r="B45" s="385"/>
      <c r="C45" s="382" t="s">
        <v>353</v>
      </c>
      <c r="D45" s="385"/>
      <c r="E45" s="383"/>
      <c r="F45" s="548">
        <v>7631</v>
      </c>
      <c r="G45" s="548">
        <v>8153</v>
      </c>
      <c r="H45" s="548">
        <v>8247</v>
      </c>
      <c r="I45" s="548">
        <v>7801</v>
      </c>
      <c r="J45" s="548">
        <v>7175</v>
      </c>
      <c r="K45" s="549">
        <v>456</v>
      </c>
      <c r="L45" s="380">
        <v>6.3554006968641117</v>
      </c>
    </row>
    <row r="46" spans="1:12" s="110" customFormat="1" ht="15" customHeight="1" x14ac:dyDescent="0.2">
      <c r="A46" s="381"/>
      <c r="B46" s="384"/>
      <c r="C46" s="366" t="s">
        <v>110</v>
      </c>
      <c r="D46" s="385"/>
      <c r="E46" s="383"/>
      <c r="F46" s="548">
        <v>2596</v>
      </c>
      <c r="G46" s="548">
        <v>1906</v>
      </c>
      <c r="H46" s="548">
        <v>2126</v>
      </c>
      <c r="I46" s="548">
        <v>2349</v>
      </c>
      <c r="J46" s="548">
        <v>2451</v>
      </c>
      <c r="K46" s="549">
        <v>145</v>
      </c>
      <c r="L46" s="380">
        <v>5.9159526723786211</v>
      </c>
    </row>
    <row r="47" spans="1:12" s="110" customFormat="1" ht="15" customHeight="1" x14ac:dyDescent="0.2">
      <c r="A47" s="381"/>
      <c r="B47" s="385"/>
      <c r="C47" s="382" t="s">
        <v>353</v>
      </c>
      <c r="D47" s="385"/>
      <c r="E47" s="383"/>
      <c r="F47" s="548">
        <v>1029</v>
      </c>
      <c r="G47" s="548">
        <v>995</v>
      </c>
      <c r="H47" s="548">
        <v>995</v>
      </c>
      <c r="I47" s="548">
        <v>1118</v>
      </c>
      <c r="J47" s="550">
        <v>922</v>
      </c>
      <c r="K47" s="549">
        <v>107</v>
      </c>
      <c r="L47" s="380">
        <v>11.605206073752711</v>
      </c>
    </row>
    <row r="48" spans="1:12" s="110" customFormat="1" ht="15" customHeight="1" x14ac:dyDescent="0.2">
      <c r="A48" s="381"/>
      <c r="B48" s="385"/>
      <c r="C48" s="366" t="s">
        <v>111</v>
      </c>
      <c r="D48" s="386"/>
      <c r="E48" s="387"/>
      <c r="F48" s="548">
        <v>400</v>
      </c>
      <c r="G48" s="548">
        <v>360</v>
      </c>
      <c r="H48" s="548">
        <v>409</v>
      </c>
      <c r="I48" s="548">
        <v>453</v>
      </c>
      <c r="J48" s="548">
        <v>422</v>
      </c>
      <c r="K48" s="549">
        <v>-22</v>
      </c>
      <c r="L48" s="380">
        <v>-5.2132701421800949</v>
      </c>
    </row>
    <row r="49" spans="1:12" s="110" customFormat="1" ht="15" customHeight="1" x14ac:dyDescent="0.2">
      <c r="A49" s="381"/>
      <c r="B49" s="385"/>
      <c r="C49" s="382" t="s">
        <v>353</v>
      </c>
      <c r="D49" s="385"/>
      <c r="E49" s="383"/>
      <c r="F49" s="548">
        <v>247</v>
      </c>
      <c r="G49" s="548">
        <v>265</v>
      </c>
      <c r="H49" s="548">
        <v>300</v>
      </c>
      <c r="I49" s="548">
        <v>341</v>
      </c>
      <c r="J49" s="548">
        <v>302</v>
      </c>
      <c r="K49" s="549">
        <v>-55</v>
      </c>
      <c r="L49" s="380">
        <v>-18.211920529801326</v>
      </c>
    </row>
    <row r="50" spans="1:12" s="110" customFormat="1" ht="15" customHeight="1" x14ac:dyDescent="0.2">
      <c r="A50" s="381"/>
      <c r="B50" s="384" t="s">
        <v>113</v>
      </c>
      <c r="C50" s="382" t="s">
        <v>181</v>
      </c>
      <c r="D50" s="385"/>
      <c r="E50" s="383"/>
      <c r="F50" s="548">
        <v>13091</v>
      </c>
      <c r="G50" s="548">
        <v>10090</v>
      </c>
      <c r="H50" s="548">
        <v>12342</v>
      </c>
      <c r="I50" s="548">
        <v>11975</v>
      </c>
      <c r="J50" s="550">
        <v>12472</v>
      </c>
      <c r="K50" s="549">
        <v>619</v>
      </c>
      <c r="L50" s="380">
        <v>4.9631173829377806</v>
      </c>
    </row>
    <row r="51" spans="1:12" s="110" customFormat="1" ht="15" customHeight="1" x14ac:dyDescent="0.2">
      <c r="A51" s="381"/>
      <c r="B51" s="385"/>
      <c r="C51" s="382" t="s">
        <v>353</v>
      </c>
      <c r="D51" s="385"/>
      <c r="E51" s="383"/>
      <c r="F51" s="548">
        <v>5194</v>
      </c>
      <c r="G51" s="548">
        <v>4779</v>
      </c>
      <c r="H51" s="548">
        <v>5846</v>
      </c>
      <c r="I51" s="548">
        <v>5302</v>
      </c>
      <c r="J51" s="548">
        <v>4636</v>
      </c>
      <c r="K51" s="549">
        <v>558</v>
      </c>
      <c r="L51" s="380">
        <v>12.036238136324418</v>
      </c>
    </row>
    <row r="52" spans="1:12" s="110" customFormat="1" ht="15" customHeight="1" x14ac:dyDescent="0.2">
      <c r="A52" s="381"/>
      <c r="B52" s="384"/>
      <c r="C52" s="382" t="s">
        <v>182</v>
      </c>
      <c r="D52" s="385"/>
      <c r="E52" s="383"/>
      <c r="F52" s="548">
        <v>10080</v>
      </c>
      <c r="G52" s="548">
        <v>10300</v>
      </c>
      <c r="H52" s="548">
        <v>10761</v>
      </c>
      <c r="I52" s="548">
        <v>10309</v>
      </c>
      <c r="J52" s="548">
        <v>9735</v>
      </c>
      <c r="K52" s="549">
        <v>345</v>
      </c>
      <c r="L52" s="380">
        <v>3.5439137134052388</v>
      </c>
    </row>
    <row r="53" spans="1:12" s="269" customFormat="1" ht="11.25" customHeight="1" x14ac:dyDescent="0.2">
      <c r="A53" s="381"/>
      <c r="B53" s="385"/>
      <c r="C53" s="382" t="s">
        <v>353</v>
      </c>
      <c r="D53" s="385"/>
      <c r="E53" s="383"/>
      <c r="F53" s="548">
        <v>5865</v>
      </c>
      <c r="G53" s="548">
        <v>6761</v>
      </c>
      <c r="H53" s="548">
        <v>6677</v>
      </c>
      <c r="I53" s="548">
        <v>6350</v>
      </c>
      <c r="J53" s="550">
        <v>5604</v>
      </c>
      <c r="K53" s="549">
        <v>261</v>
      </c>
      <c r="L53" s="380">
        <v>4.6573875802997859</v>
      </c>
    </row>
    <row r="54" spans="1:12" s="151" customFormat="1" ht="12.75" customHeight="1" x14ac:dyDescent="0.2">
      <c r="A54" s="381"/>
      <c r="B54" s="384" t="s">
        <v>113</v>
      </c>
      <c r="C54" s="384" t="s">
        <v>116</v>
      </c>
      <c r="D54" s="385"/>
      <c r="E54" s="383"/>
      <c r="F54" s="548">
        <v>17620</v>
      </c>
      <c r="G54" s="548">
        <v>15271</v>
      </c>
      <c r="H54" s="548">
        <v>17405</v>
      </c>
      <c r="I54" s="548">
        <v>17096</v>
      </c>
      <c r="J54" s="548">
        <v>17527</v>
      </c>
      <c r="K54" s="549">
        <v>93</v>
      </c>
      <c r="L54" s="380">
        <v>0.53060991612940034</v>
      </c>
    </row>
    <row r="55" spans="1:12" ht="11.25" x14ac:dyDescent="0.2">
      <c r="A55" s="381"/>
      <c r="B55" s="385"/>
      <c r="C55" s="382" t="s">
        <v>353</v>
      </c>
      <c r="D55" s="385"/>
      <c r="E55" s="383"/>
      <c r="F55" s="548">
        <v>7745</v>
      </c>
      <c r="G55" s="548">
        <v>8277</v>
      </c>
      <c r="H55" s="548">
        <v>8718</v>
      </c>
      <c r="I55" s="548">
        <v>8457</v>
      </c>
      <c r="J55" s="548">
        <v>7443</v>
      </c>
      <c r="K55" s="549">
        <v>302</v>
      </c>
      <c r="L55" s="380">
        <v>4.0575036947467416</v>
      </c>
    </row>
    <row r="56" spans="1:12" ht="14.25" customHeight="1" x14ac:dyDescent="0.2">
      <c r="A56" s="381"/>
      <c r="B56" s="385"/>
      <c r="C56" s="384" t="s">
        <v>117</v>
      </c>
      <c r="D56" s="385"/>
      <c r="E56" s="383"/>
      <c r="F56" s="548">
        <v>5531</v>
      </c>
      <c r="G56" s="548">
        <v>5106</v>
      </c>
      <c r="H56" s="548">
        <v>5673</v>
      </c>
      <c r="I56" s="548">
        <v>5164</v>
      </c>
      <c r="J56" s="548">
        <v>4656</v>
      </c>
      <c r="K56" s="549">
        <v>875</v>
      </c>
      <c r="L56" s="380">
        <v>18.792955326460483</v>
      </c>
    </row>
    <row r="57" spans="1:12" ht="18.75" customHeight="1" x14ac:dyDescent="0.2">
      <c r="A57" s="388"/>
      <c r="B57" s="389"/>
      <c r="C57" s="390" t="s">
        <v>353</v>
      </c>
      <c r="D57" s="389"/>
      <c r="E57" s="391"/>
      <c r="F57" s="551">
        <v>3307</v>
      </c>
      <c r="G57" s="552">
        <v>3263</v>
      </c>
      <c r="H57" s="552">
        <v>3799</v>
      </c>
      <c r="I57" s="552">
        <v>3190</v>
      </c>
      <c r="J57" s="552">
        <v>2795</v>
      </c>
      <c r="K57" s="553">
        <f t="shared" ref="K57" si="0">IF(OR(F57=".",J57=".")=TRUE,".",IF(OR(F57="*",J57="*")=TRUE,"*",IF(AND(F57="-",J57="-")=TRUE,"-",IF(AND(ISNUMBER(J57),ISNUMBER(F57))=TRUE,IF(F57-J57=0,0,F57-J57),IF(ISNUMBER(F57)=TRUE,F57,-J57)))))</f>
        <v>512</v>
      </c>
      <c r="L57" s="392">
        <f t="shared" ref="L57" si="1">IF(K57 =".",".",IF(K57 ="*","*",IF(K57="-","-",IF(K57=0,0,IF(OR(J57="-",J57=".",F57="-",F57=".")=TRUE,"X",IF(J57=0,"0,0",IF(ABS(K57*100/J57)&gt;250,".X",(K57*100/J57))))))))</f>
        <v>18.318425760286225</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355</v>
      </c>
      <c r="B59" s="627"/>
      <c r="C59" s="627"/>
      <c r="D59" s="626"/>
      <c r="E59" s="627"/>
      <c r="F59" s="627"/>
      <c r="G59" s="627"/>
      <c r="H59" s="627"/>
      <c r="I59" s="627"/>
      <c r="J59" s="627"/>
      <c r="K59" s="627"/>
      <c r="L59" s="627"/>
    </row>
    <row r="60" spans="1:12" ht="11.25" customHeight="1" x14ac:dyDescent="0.2">
      <c r="A60" s="628" t="s">
        <v>356</v>
      </c>
      <c r="B60" s="629"/>
      <c r="C60" s="629"/>
      <c r="D60" s="629"/>
      <c r="E60" s="629"/>
      <c r="F60" s="629"/>
      <c r="G60" s="629"/>
      <c r="H60" s="629"/>
      <c r="I60" s="629"/>
      <c r="J60" s="629"/>
      <c r="K60" s="629"/>
      <c r="L60" s="629"/>
    </row>
    <row r="61" spans="1:12" ht="12.75" customHeight="1" x14ac:dyDescent="0.2">
      <c r="A61" s="630" t="s">
        <v>357</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358</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359</v>
      </c>
      <c r="E7" s="648"/>
      <c r="F7" s="648"/>
      <c r="G7" s="648"/>
      <c r="H7" s="649"/>
      <c r="I7" s="650" t="s">
        <v>360</v>
      </c>
      <c r="J7" s="651"/>
      <c r="K7" s="96"/>
      <c r="L7" s="96"/>
      <c r="M7" s="96"/>
      <c r="N7" s="96"/>
      <c r="O7" s="96"/>
    </row>
    <row r="8" spans="1:15" ht="21.75" customHeight="1" x14ac:dyDescent="0.2">
      <c r="A8" s="616"/>
      <c r="B8" s="617"/>
      <c r="C8" s="583"/>
      <c r="D8" s="566" t="s">
        <v>336</v>
      </c>
      <c r="E8" s="566" t="s">
        <v>338</v>
      </c>
      <c r="F8" s="566" t="s">
        <v>339</v>
      </c>
      <c r="G8" s="566" t="s">
        <v>340</v>
      </c>
      <c r="H8" s="566" t="s">
        <v>341</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23687</v>
      </c>
      <c r="E11" s="114">
        <v>21686</v>
      </c>
      <c r="F11" s="114">
        <v>26882</v>
      </c>
      <c r="G11" s="114">
        <v>22746</v>
      </c>
      <c r="H11" s="140">
        <v>22790</v>
      </c>
      <c r="I11" s="115">
        <v>897</v>
      </c>
      <c r="J11" s="116">
        <v>3.9359368143922775</v>
      </c>
    </row>
    <row r="12" spans="1:15" s="110" customFormat="1" ht="24.95" customHeight="1" x14ac:dyDescent="0.2">
      <c r="A12" s="193" t="s">
        <v>132</v>
      </c>
      <c r="B12" s="194" t="s">
        <v>133</v>
      </c>
      <c r="C12" s="113">
        <v>1.9377717735466711</v>
      </c>
      <c r="D12" s="115">
        <v>459</v>
      </c>
      <c r="E12" s="114">
        <v>242</v>
      </c>
      <c r="F12" s="114">
        <v>396</v>
      </c>
      <c r="G12" s="114">
        <v>413</v>
      </c>
      <c r="H12" s="140">
        <v>514</v>
      </c>
      <c r="I12" s="115">
        <v>-55</v>
      </c>
      <c r="J12" s="116">
        <v>-10.700389105058365</v>
      </c>
    </row>
    <row r="13" spans="1:15" s="110" customFormat="1" ht="24.95" customHeight="1" x14ac:dyDescent="0.2">
      <c r="A13" s="193" t="s">
        <v>134</v>
      </c>
      <c r="B13" s="199" t="s">
        <v>214</v>
      </c>
      <c r="C13" s="113">
        <v>1.4691602988981298</v>
      </c>
      <c r="D13" s="115">
        <v>348</v>
      </c>
      <c r="E13" s="114">
        <v>232</v>
      </c>
      <c r="F13" s="114">
        <v>264</v>
      </c>
      <c r="G13" s="114">
        <v>196</v>
      </c>
      <c r="H13" s="140">
        <v>219</v>
      </c>
      <c r="I13" s="115">
        <v>129</v>
      </c>
      <c r="J13" s="116">
        <v>58.904109589041099</v>
      </c>
    </row>
    <row r="14" spans="1:15" s="287" customFormat="1" ht="24.95" customHeight="1" x14ac:dyDescent="0.2">
      <c r="A14" s="193" t="s">
        <v>215</v>
      </c>
      <c r="B14" s="199" t="s">
        <v>137</v>
      </c>
      <c r="C14" s="113">
        <v>6.4676826951492377</v>
      </c>
      <c r="D14" s="115">
        <v>1532</v>
      </c>
      <c r="E14" s="114">
        <v>852</v>
      </c>
      <c r="F14" s="114">
        <v>1661</v>
      </c>
      <c r="G14" s="114">
        <v>1366</v>
      </c>
      <c r="H14" s="140">
        <v>1726</v>
      </c>
      <c r="I14" s="115">
        <v>-194</v>
      </c>
      <c r="J14" s="116">
        <v>-11.239860950173812</v>
      </c>
      <c r="K14" s="110"/>
      <c r="L14" s="110"/>
      <c r="M14" s="110"/>
      <c r="N14" s="110"/>
      <c r="O14" s="110"/>
    </row>
    <row r="15" spans="1:15" s="110" customFormat="1" ht="24.95" customHeight="1" x14ac:dyDescent="0.2">
      <c r="A15" s="193" t="s">
        <v>216</v>
      </c>
      <c r="B15" s="199" t="s">
        <v>217</v>
      </c>
      <c r="C15" s="113">
        <v>1.4353864989234602</v>
      </c>
      <c r="D15" s="115">
        <v>340</v>
      </c>
      <c r="E15" s="114">
        <v>245</v>
      </c>
      <c r="F15" s="114">
        <v>385</v>
      </c>
      <c r="G15" s="114">
        <v>380</v>
      </c>
      <c r="H15" s="140">
        <v>396</v>
      </c>
      <c r="I15" s="115">
        <v>-56</v>
      </c>
      <c r="J15" s="116">
        <v>-14.141414141414142</v>
      </c>
    </row>
    <row r="16" spans="1:15" s="287" customFormat="1" ht="24.95" customHeight="1" x14ac:dyDescent="0.2">
      <c r="A16" s="193" t="s">
        <v>218</v>
      </c>
      <c r="B16" s="199" t="s">
        <v>141</v>
      </c>
      <c r="C16" s="113">
        <v>3.8291045721281716</v>
      </c>
      <c r="D16" s="115">
        <v>907</v>
      </c>
      <c r="E16" s="114">
        <v>479</v>
      </c>
      <c r="F16" s="114">
        <v>1097</v>
      </c>
      <c r="G16" s="114">
        <v>805</v>
      </c>
      <c r="H16" s="140">
        <v>937</v>
      </c>
      <c r="I16" s="115">
        <v>-30</v>
      </c>
      <c r="J16" s="116">
        <v>-3.2017075773746</v>
      </c>
      <c r="K16" s="110"/>
      <c r="L16" s="110"/>
      <c r="M16" s="110"/>
      <c r="N16" s="110"/>
      <c r="O16" s="110"/>
    </row>
    <row r="17" spans="1:15" s="110" customFormat="1" ht="24.95" customHeight="1" x14ac:dyDescent="0.2">
      <c r="A17" s="193" t="s">
        <v>142</v>
      </c>
      <c r="B17" s="199" t="s">
        <v>220</v>
      </c>
      <c r="C17" s="113">
        <v>1.2031916240976064</v>
      </c>
      <c r="D17" s="115">
        <v>285</v>
      </c>
      <c r="E17" s="114">
        <v>128</v>
      </c>
      <c r="F17" s="114">
        <v>179</v>
      </c>
      <c r="G17" s="114">
        <v>181</v>
      </c>
      <c r="H17" s="140">
        <v>393</v>
      </c>
      <c r="I17" s="115">
        <v>-108</v>
      </c>
      <c r="J17" s="116">
        <v>-27.480916030534353</v>
      </c>
    </row>
    <row r="18" spans="1:15" s="287" customFormat="1" ht="24.95" customHeight="1" x14ac:dyDescent="0.2">
      <c r="A18" s="201" t="s">
        <v>144</v>
      </c>
      <c r="B18" s="202" t="s">
        <v>145</v>
      </c>
      <c r="C18" s="113">
        <v>5.6444463207666651</v>
      </c>
      <c r="D18" s="115">
        <v>1337</v>
      </c>
      <c r="E18" s="114">
        <v>701</v>
      </c>
      <c r="F18" s="114">
        <v>1266</v>
      </c>
      <c r="G18" s="114">
        <v>1185</v>
      </c>
      <c r="H18" s="140">
        <v>1261</v>
      </c>
      <c r="I18" s="115">
        <v>76</v>
      </c>
      <c r="J18" s="116">
        <v>6.0269627279936557</v>
      </c>
      <c r="K18" s="110"/>
      <c r="L18" s="110"/>
      <c r="M18" s="110"/>
      <c r="N18" s="110"/>
      <c r="O18" s="110"/>
    </row>
    <row r="19" spans="1:15" s="110" customFormat="1" ht="24.95" customHeight="1" x14ac:dyDescent="0.2">
      <c r="A19" s="193" t="s">
        <v>146</v>
      </c>
      <c r="B19" s="199" t="s">
        <v>147</v>
      </c>
      <c r="C19" s="113">
        <v>9.5790940178156792</v>
      </c>
      <c r="D19" s="115">
        <v>2269</v>
      </c>
      <c r="E19" s="114">
        <v>2116</v>
      </c>
      <c r="F19" s="114">
        <v>2666</v>
      </c>
      <c r="G19" s="114">
        <v>2549</v>
      </c>
      <c r="H19" s="140">
        <v>2280</v>
      </c>
      <c r="I19" s="115">
        <v>-11</v>
      </c>
      <c r="J19" s="116">
        <v>-0.48245614035087719</v>
      </c>
    </row>
    <row r="20" spans="1:15" s="287" customFormat="1" ht="24.95" customHeight="1" x14ac:dyDescent="0.2">
      <c r="A20" s="193" t="s">
        <v>148</v>
      </c>
      <c r="B20" s="199" t="s">
        <v>149</v>
      </c>
      <c r="C20" s="113">
        <v>8.2872461687845647</v>
      </c>
      <c r="D20" s="115">
        <v>1963</v>
      </c>
      <c r="E20" s="114">
        <v>1869</v>
      </c>
      <c r="F20" s="114">
        <v>2027</v>
      </c>
      <c r="G20" s="114">
        <v>1568</v>
      </c>
      <c r="H20" s="140">
        <v>2019</v>
      </c>
      <c r="I20" s="115">
        <v>-56</v>
      </c>
      <c r="J20" s="116">
        <v>-2.7736503219415551</v>
      </c>
      <c r="K20" s="110"/>
      <c r="L20" s="110"/>
      <c r="M20" s="110"/>
      <c r="N20" s="110"/>
      <c r="O20" s="110"/>
    </row>
    <row r="21" spans="1:15" s="110" customFormat="1" ht="24.95" customHeight="1" x14ac:dyDescent="0.2">
      <c r="A21" s="201" t="s">
        <v>150</v>
      </c>
      <c r="B21" s="202" t="s">
        <v>151</v>
      </c>
      <c r="C21" s="113">
        <v>4.9563051462827712</v>
      </c>
      <c r="D21" s="115">
        <v>1174</v>
      </c>
      <c r="E21" s="114">
        <v>932</v>
      </c>
      <c r="F21" s="114">
        <v>1405</v>
      </c>
      <c r="G21" s="114">
        <v>1543</v>
      </c>
      <c r="H21" s="140">
        <v>1249</v>
      </c>
      <c r="I21" s="115">
        <v>-75</v>
      </c>
      <c r="J21" s="116">
        <v>-6.0048038430744599</v>
      </c>
    </row>
    <row r="22" spans="1:15" s="110" customFormat="1" ht="24.95" customHeight="1" x14ac:dyDescent="0.2">
      <c r="A22" s="201" t="s">
        <v>152</v>
      </c>
      <c r="B22" s="199" t="s">
        <v>153</v>
      </c>
      <c r="C22" s="113">
        <v>9.9801578925148817</v>
      </c>
      <c r="D22" s="115">
        <v>2364</v>
      </c>
      <c r="E22" s="114">
        <v>3613</v>
      </c>
      <c r="F22" s="114">
        <v>3123</v>
      </c>
      <c r="G22" s="114">
        <v>3023</v>
      </c>
      <c r="H22" s="140">
        <v>2208</v>
      </c>
      <c r="I22" s="115">
        <v>156</v>
      </c>
      <c r="J22" s="116">
        <v>7.0652173913043477</v>
      </c>
    </row>
    <row r="23" spans="1:15" s="110" customFormat="1" ht="24.95" customHeight="1" x14ac:dyDescent="0.2">
      <c r="A23" s="193" t="s">
        <v>154</v>
      </c>
      <c r="B23" s="199" t="s">
        <v>155</v>
      </c>
      <c r="C23" s="113">
        <v>0.75146704943639975</v>
      </c>
      <c r="D23" s="115">
        <v>178</v>
      </c>
      <c r="E23" s="114">
        <v>132</v>
      </c>
      <c r="F23" s="114">
        <v>230</v>
      </c>
      <c r="G23" s="114">
        <v>176</v>
      </c>
      <c r="H23" s="140">
        <v>212</v>
      </c>
      <c r="I23" s="115">
        <v>-34</v>
      </c>
      <c r="J23" s="116">
        <v>-16.037735849056602</v>
      </c>
    </row>
    <row r="24" spans="1:15" s="110" customFormat="1" ht="24.95" customHeight="1" x14ac:dyDescent="0.2">
      <c r="A24" s="193" t="s">
        <v>156</v>
      </c>
      <c r="B24" s="199" t="s">
        <v>221</v>
      </c>
      <c r="C24" s="113">
        <v>6.5436737450922449</v>
      </c>
      <c r="D24" s="115">
        <v>1550</v>
      </c>
      <c r="E24" s="114">
        <v>1022</v>
      </c>
      <c r="F24" s="114">
        <v>1268</v>
      </c>
      <c r="G24" s="114">
        <v>1182</v>
      </c>
      <c r="H24" s="140">
        <v>1274</v>
      </c>
      <c r="I24" s="115">
        <v>276</v>
      </c>
      <c r="J24" s="116">
        <v>21.664050235478808</v>
      </c>
    </row>
    <row r="25" spans="1:15" s="110" customFormat="1" ht="24.95" customHeight="1" x14ac:dyDescent="0.2">
      <c r="A25" s="193" t="s">
        <v>222</v>
      </c>
      <c r="B25" s="204" t="s">
        <v>159</v>
      </c>
      <c r="C25" s="113">
        <v>11.090471566682146</v>
      </c>
      <c r="D25" s="115">
        <v>2627</v>
      </c>
      <c r="E25" s="114">
        <v>1888</v>
      </c>
      <c r="F25" s="114">
        <v>2625</v>
      </c>
      <c r="G25" s="114">
        <v>2299</v>
      </c>
      <c r="H25" s="140">
        <v>2286</v>
      </c>
      <c r="I25" s="115">
        <v>341</v>
      </c>
      <c r="J25" s="116">
        <v>14.916885389326334</v>
      </c>
    </row>
    <row r="26" spans="1:15" s="110" customFormat="1" ht="24.95" customHeight="1" x14ac:dyDescent="0.2">
      <c r="A26" s="201">
        <v>782.78300000000002</v>
      </c>
      <c r="B26" s="203" t="s">
        <v>160</v>
      </c>
      <c r="C26" s="113">
        <v>8.8445138683666151</v>
      </c>
      <c r="D26" s="115">
        <v>2095</v>
      </c>
      <c r="E26" s="114">
        <v>2178</v>
      </c>
      <c r="F26" s="114">
        <v>2520</v>
      </c>
      <c r="G26" s="114">
        <v>2565</v>
      </c>
      <c r="H26" s="140">
        <v>1998</v>
      </c>
      <c r="I26" s="115">
        <v>97</v>
      </c>
      <c r="J26" s="116">
        <v>4.8548548548548549</v>
      </c>
    </row>
    <row r="27" spans="1:15" s="110" customFormat="1" ht="24.95" customHeight="1" x14ac:dyDescent="0.2">
      <c r="A27" s="193" t="s">
        <v>161</v>
      </c>
      <c r="B27" s="199" t="s">
        <v>162</v>
      </c>
      <c r="C27" s="113">
        <v>2.8369991978722506</v>
      </c>
      <c r="D27" s="115">
        <v>672</v>
      </c>
      <c r="E27" s="114">
        <v>675</v>
      </c>
      <c r="F27" s="114">
        <v>987</v>
      </c>
      <c r="G27" s="114">
        <v>523</v>
      </c>
      <c r="H27" s="140">
        <v>586</v>
      </c>
      <c r="I27" s="115">
        <v>86</v>
      </c>
      <c r="J27" s="116">
        <v>14.675767918088738</v>
      </c>
    </row>
    <row r="28" spans="1:15" s="110" customFormat="1" ht="24.95" customHeight="1" x14ac:dyDescent="0.2">
      <c r="A28" s="193" t="s">
        <v>163</v>
      </c>
      <c r="B28" s="199" t="s">
        <v>164</v>
      </c>
      <c r="C28" s="113">
        <v>3.8122176721408367</v>
      </c>
      <c r="D28" s="115">
        <v>903</v>
      </c>
      <c r="E28" s="114">
        <v>922</v>
      </c>
      <c r="F28" s="114">
        <v>1699</v>
      </c>
      <c r="G28" s="114">
        <v>900</v>
      </c>
      <c r="H28" s="140">
        <v>1008</v>
      </c>
      <c r="I28" s="115">
        <v>-105</v>
      </c>
      <c r="J28" s="116">
        <v>-10.416666666666666</v>
      </c>
    </row>
    <row r="29" spans="1:15" s="110" customFormat="1" ht="24.95" customHeight="1" x14ac:dyDescent="0.2">
      <c r="A29" s="193">
        <v>86</v>
      </c>
      <c r="B29" s="199" t="s">
        <v>165</v>
      </c>
      <c r="C29" s="113">
        <v>4.6312323215265758</v>
      </c>
      <c r="D29" s="115">
        <v>1097</v>
      </c>
      <c r="E29" s="114">
        <v>1375</v>
      </c>
      <c r="F29" s="114">
        <v>935</v>
      </c>
      <c r="G29" s="114">
        <v>884</v>
      </c>
      <c r="H29" s="140">
        <v>1627</v>
      </c>
      <c r="I29" s="115">
        <v>-530</v>
      </c>
      <c r="J29" s="116">
        <v>-32.575291948371238</v>
      </c>
    </row>
    <row r="30" spans="1:15" s="110" customFormat="1" ht="24.95" customHeight="1" x14ac:dyDescent="0.2">
      <c r="A30" s="193">
        <v>87.88</v>
      </c>
      <c r="B30" s="204" t="s">
        <v>166</v>
      </c>
      <c r="C30" s="113">
        <v>6.3663612952252286</v>
      </c>
      <c r="D30" s="115">
        <v>1508</v>
      </c>
      <c r="E30" s="114">
        <v>1276</v>
      </c>
      <c r="F30" s="114">
        <v>2012</v>
      </c>
      <c r="G30" s="114">
        <v>1072</v>
      </c>
      <c r="H30" s="140">
        <v>1259</v>
      </c>
      <c r="I30" s="115">
        <v>249</v>
      </c>
      <c r="J30" s="116">
        <v>19.777601270849882</v>
      </c>
    </row>
    <row r="31" spans="1:15" s="110" customFormat="1" ht="24.95" customHeight="1" x14ac:dyDescent="0.2">
      <c r="A31" s="193" t="s">
        <v>167</v>
      </c>
      <c r="B31" s="199" t="s">
        <v>168</v>
      </c>
      <c r="C31" s="113">
        <v>6.8011989698991009</v>
      </c>
      <c r="D31" s="115">
        <v>1611</v>
      </c>
      <c r="E31" s="114">
        <v>1661</v>
      </c>
      <c r="F31" s="114">
        <v>1798</v>
      </c>
      <c r="G31" s="114">
        <v>1302</v>
      </c>
      <c r="H31" s="140">
        <v>1064</v>
      </c>
      <c r="I31" s="115">
        <v>547</v>
      </c>
      <c r="J31" s="116">
        <v>51.409774436090224</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1.9377717735466711</v>
      </c>
      <c r="D34" s="115">
        <v>459</v>
      </c>
      <c r="E34" s="114">
        <v>242</v>
      </c>
      <c r="F34" s="114">
        <v>396</v>
      </c>
      <c r="G34" s="114">
        <v>413</v>
      </c>
      <c r="H34" s="140">
        <v>514</v>
      </c>
      <c r="I34" s="115">
        <v>-55</v>
      </c>
      <c r="J34" s="116">
        <v>-10.700389105058365</v>
      </c>
    </row>
    <row r="35" spans="1:10" s="110" customFormat="1" ht="24.95" customHeight="1" x14ac:dyDescent="0.2">
      <c r="A35" s="292" t="s">
        <v>171</v>
      </c>
      <c r="B35" s="293" t="s">
        <v>172</v>
      </c>
      <c r="C35" s="113">
        <v>13.581289314814033</v>
      </c>
      <c r="D35" s="115">
        <v>3217</v>
      </c>
      <c r="E35" s="114">
        <v>1785</v>
      </c>
      <c r="F35" s="114">
        <v>3191</v>
      </c>
      <c r="G35" s="114">
        <v>2747</v>
      </c>
      <c r="H35" s="140">
        <v>3206</v>
      </c>
      <c r="I35" s="115">
        <v>11</v>
      </c>
      <c r="J35" s="116">
        <v>0.34310667498440423</v>
      </c>
    </row>
    <row r="36" spans="1:10" s="110" customFormat="1" ht="24.95" customHeight="1" x14ac:dyDescent="0.2">
      <c r="A36" s="294" t="s">
        <v>173</v>
      </c>
      <c r="B36" s="295" t="s">
        <v>174</v>
      </c>
      <c r="C36" s="125">
        <v>84.480938911639299</v>
      </c>
      <c r="D36" s="143">
        <v>20011</v>
      </c>
      <c r="E36" s="144">
        <v>19659</v>
      </c>
      <c r="F36" s="144">
        <v>23295</v>
      </c>
      <c r="G36" s="144">
        <v>19586</v>
      </c>
      <c r="H36" s="145">
        <v>19070</v>
      </c>
      <c r="I36" s="143">
        <v>941</v>
      </c>
      <c r="J36" s="146">
        <v>4.9344520188778187</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361</v>
      </c>
      <c r="B39" s="645"/>
      <c r="C39" s="645"/>
      <c r="D39" s="645"/>
      <c r="E39" s="645"/>
      <c r="F39" s="645"/>
      <c r="G39" s="645"/>
      <c r="H39" s="645"/>
      <c r="I39" s="645"/>
      <c r="J39" s="645"/>
    </row>
    <row r="40" spans="1:10" ht="31.5" customHeight="1" x14ac:dyDescent="0.2">
      <c r="A40" s="646" t="s">
        <v>362</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363</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336</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333</v>
      </c>
      <c r="B7" s="577"/>
      <c r="C7" s="577"/>
      <c r="D7" s="582" t="s">
        <v>94</v>
      </c>
      <c r="E7" s="656" t="s">
        <v>364</v>
      </c>
      <c r="F7" s="586"/>
      <c r="G7" s="586"/>
      <c r="H7" s="586"/>
      <c r="I7" s="587"/>
      <c r="J7" s="650" t="s">
        <v>360</v>
      </c>
      <c r="K7" s="651"/>
      <c r="L7" s="96"/>
      <c r="M7" s="96"/>
      <c r="N7" s="96"/>
      <c r="O7" s="96"/>
    </row>
    <row r="8" spans="1:15" ht="21.75" customHeight="1" x14ac:dyDescent="0.2">
      <c r="A8" s="578"/>
      <c r="B8" s="579"/>
      <c r="C8" s="579"/>
      <c r="D8" s="583"/>
      <c r="E8" s="566" t="s">
        <v>336</v>
      </c>
      <c r="F8" s="566" t="s">
        <v>338</v>
      </c>
      <c r="G8" s="566" t="s">
        <v>339</v>
      </c>
      <c r="H8" s="566" t="s">
        <v>340</v>
      </c>
      <c r="I8" s="566" t="s">
        <v>341</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23687</v>
      </c>
      <c r="F11" s="264">
        <v>21686</v>
      </c>
      <c r="G11" s="264">
        <v>26882</v>
      </c>
      <c r="H11" s="264">
        <v>22746</v>
      </c>
      <c r="I11" s="265">
        <v>22790</v>
      </c>
      <c r="J11" s="263">
        <v>897</v>
      </c>
      <c r="K11" s="266">
        <v>3.9359368143922775</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28.315109553763669</v>
      </c>
      <c r="E13" s="115">
        <v>6707</v>
      </c>
      <c r="F13" s="114">
        <v>5971</v>
      </c>
      <c r="G13" s="114">
        <v>7261</v>
      </c>
      <c r="H13" s="114">
        <v>6490</v>
      </c>
      <c r="I13" s="140">
        <v>6217</v>
      </c>
      <c r="J13" s="115">
        <v>490</v>
      </c>
      <c r="K13" s="116">
        <v>7.881614926813576</v>
      </c>
    </row>
    <row r="14" spans="1:15" ht="15.95" customHeight="1" x14ac:dyDescent="0.2">
      <c r="A14" s="306" t="s">
        <v>230</v>
      </c>
      <c r="B14" s="307"/>
      <c r="C14" s="308"/>
      <c r="D14" s="113">
        <v>44.5391987165956</v>
      </c>
      <c r="E14" s="115">
        <v>10550</v>
      </c>
      <c r="F14" s="114">
        <v>8704</v>
      </c>
      <c r="G14" s="114">
        <v>12584</v>
      </c>
      <c r="H14" s="114">
        <v>10007</v>
      </c>
      <c r="I14" s="140">
        <v>10377</v>
      </c>
      <c r="J14" s="115">
        <v>173</v>
      </c>
      <c r="K14" s="116">
        <v>1.667148501493688</v>
      </c>
    </row>
    <row r="15" spans="1:15" ht="15.95" customHeight="1" x14ac:dyDescent="0.2">
      <c r="A15" s="306" t="s">
        <v>231</v>
      </c>
      <c r="B15" s="307"/>
      <c r="C15" s="308"/>
      <c r="D15" s="113">
        <v>9.6930805927301904</v>
      </c>
      <c r="E15" s="115">
        <v>2296</v>
      </c>
      <c r="F15" s="114">
        <v>2808</v>
      </c>
      <c r="G15" s="114">
        <v>2272</v>
      </c>
      <c r="H15" s="114">
        <v>2117</v>
      </c>
      <c r="I15" s="140">
        <v>2121</v>
      </c>
      <c r="J15" s="115">
        <v>175</v>
      </c>
      <c r="K15" s="116">
        <v>8.2508250825082516</v>
      </c>
    </row>
    <row r="16" spans="1:15" ht="15.95" customHeight="1" x14ac:dyDescent="0.2">
      <c r="A16" s="306" t="s">
        <v>232</v>
      </c>
      <c r="B16" s="307"/>
      <c r="C16" s="308"/>
      <c r="D16" s="113">
        <v>17.283742137037194</v>
      </c>
      <c r="E16" s="115">
        <v>4094</v>
      </c>
      <c r="F16" s="114">
        <v>4127</v>
      </c>
      <c r="G16" s="114">
        <v>4467</v>
      </c>
      <c r="H16" s="114">
        <v>4054</v>
      </c>
      <c r="I16" s="140">
        <v>4006</v>
      </c>
      <c r="J16" s="115">
        <v>88</v>
      </c>
      <c r="K16" s="116">
        <v>2.1967049425861207</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1.840672098619496</v>
      </c>
      <c r="E18" s="115">
        <v>436</v>
      </c>
      <c r="F18" s="114">
        <v>314</v>
      </c>
      <c r="G18" s="114">
        <v>547</v>
      </c>
      <c r="H18" s="114">
        <v>463</v>
      </c>
      <c r="I18" s="140">
        <v>563</v>
      </c>
      <c r="J18" s="115">
        <v>-127</v>
      </c>
      <c r="K18" s="116">
        <v>-22.557726465364119</v>
      </c>
    </row>
    <row r="19" spans="1:11" ht="14.1" customHeight="1" x14ac:dyDescent="0.2">
      <c r="A19" s="306" t="s">
        <v>235</v>
      </c>
      <c r="B19" s="307" t="s">
        <v>236</v>
      </c>
      <c r="C19" s="308"/>
      <c r="D19" s="113">
        <v>1.2749609490437792</v>
      </c>
      <c r="E19" s="115">
        <v>302</v>
      </c>
      <c r="F19" s="114">
        <v>208</v>
      </c>
      <c r="G19" s="114">
        <v>351</v>
      </c>
      <c r="H19" s="114">
        <v>333</v>
      </c>
      <c r="I19" s="140">
        <v>384</v>
      </c>
      <c r="J19" s="115">
        <v>-82</v>
      </c>
      <c r="K19" s="116">
        <v>-21.354166666666668</v>
      </c>
    </row>
    <row r="20" spans="1:11" ht="14.1" customHeight="1" x14ac:dyDescent="0.2">
      <c r="A20" s="306">
        <v>12</v>
      </c>
      <c r="B20" s="307" t="s">
        <v>237</v>
      </c>
      <c r="C20" s="308"/>
      <c r="D20" s="113">
        <v>1.7013551737239836</v>
      </c>
      <c r="E20" s="115">
        <v>403</v>
      </c>
      <c r="F20" s="114">
        <v>121</v>
      </c>
      <c r="G20" s="114">
        <v>330</v>
      </c>
      <c r="H20" s="114">
        <v>342</v>
      </c>
      <c r="I20" s="140">
        <v>337</v>
      </c>
      <c r="J20" s="115">
        <v>66</v>
      </c>
      <c r="K20" s="116">
        <v>19.584569732937684</v>
      </c>
    </row>
    <row r="21" spans="1:11" ht="14.1" customHeight="1" x14ac:dyDescent="0.2">
      <c r="A21" s="306">
        <v>21</v>
      </c>
      <c r="B21" s="307" t="s">
        <v>238</v>
      </c>
      <c r="C21" s="308"/>
      <c r="D21" s="113">
        <v>0.27863384979102462</v>
      </c>
      <c r="E21" s="115">
        <v>66</v>
      </c>
      <c r="F21" s="114">
        <v>50</v>
      </c>
      <c r="G21" s="114">
        <v>54</v>
      </c>
      <c r="H21" s="114">
        <v>83</v>
      </c>
      <c r="I21" s="140">
        <v>99</v>
      </c>
      <c r="J21" s="115">
        <v>-33</v>
      </c>
      <c r="K21" s="116">
        <v>-33.333333333333336</v>
      </c>
    </row>
    <row r="22" spans="1:11" ht="14.1" customHeight="1" x14ac:dyDescent="0.2">
      <c r="A22" s="306">
        <v>22</v>
      </c>
      <c r="B22" s="307" t="s">
        <v>239</v>
      </c>
      <c r="C22" s="308"/>
      <c r="D22" s="113">
        <v>0.6332587495250559</v>
      </c>
      <c r="E22" s="115">
        <v>150</v>
      </c>
      <c r="F22" s="114">
        <v>103</v>
      </c>
      <c r="G22" s="114">
        <v>221</v>
      </c>
      <c r="H22" s="114">
        <v>143</v>
      </c>
      <c r="I22" s="140">
        <v>188</v>
      </c>
      <c r="J22" s="115">
        <v>-38</v>
      </c>
      <c r="K22" s="116">
        <v>-20.212765957446809</v>
      </c>
    </row>
    <row r="23" spans="1:11" ht="14.1" customHeight="1" x14ac:dyDescent="0.2">
      <c r="A23" s="306">
        <v>23</v>
      </c>
      <c r="B23" s="307" t="s">
        <v>240</v>
      </c>
      <c r="C23" s="308"/>
      <c r="D23" s="113">
        <v>0.48127664963904249</v>
      </c>
      <c r="E23" s="115">
        <v>114</v>
      </c>
      <c r="F23" s="114">
        <v>82</v>
      </c>
      <c r="G23" s="114">
        <v>150</v>
      </c>
      <c r="H23" s="114">
        <v>109</v>
      </c>
      <c r="I23" s="140">
        <v>120</v>
      </c>
      <c r="J23" s="115">
        <v>-6</v>
      </c>
      <c r="K23" s="116">
        <v>-5</v>
      </c>
    </row>
    <row r="24" spans="1:11" ht="14.1" customHeight="1" x14ac:dyDescent="0.2">
      <c r="A24" s="306">
        <v>24</v>
      </c>
      <c r="B24" s="307" t="s">
        <v>241</v>
      </c>
      <c r="C24" s="308"/>
      <c r="D24" s="113">
        <v>1.6464727487651454</v>
      </c>
      <c r="E24" s="115">
        <v>390</v>
      </c>
      <c r="F24" s="114">
        <v>189</v>
      </c>
      <c r="G24" s="114">
        <v>400</v>
      </c>
      <c r="H24" s="114">
        <v>301</v>
      </c>
      <c r="I24" s="140">
        <v>349</v>
      </c>
      <c r="J24" s="115">
        <v>41</v>
      </c>
      <c r="K24" s="116">
        <v>11.74785100286533</v>
      </c>
    </row>
    <row r="25" spans="1:11" ht="14.1" customHeight="1" x14ac:dyDescent="0.2">
      <c r="A25" s="306">
        <v>25</v>
      </c>
      <c r="B25" s="307" t="s">
        <v>242</v>
      </c>
      <c r="C25" s="308"/>
      <c r="D25" s="113">
        <v>3.0016464727487651</v>
      </c>
      <c r="E25" s="115">
        <v>711</v>
      </c>
      <c r="F25" s="114">
        <v>429</v>
      </c>
      <c r="G25" s="114">
        <v>873</v>
      </c>
      <c r="H25" s="114">
        <v>640</v>
      </c>
      <c r="I25" s="140">
        <v>800</v>
      </c>
      <c r="J25" s="115">
        <v>-89</v>
      </c>
      <c r="K25" s="116">
        <v>-11.125</v>
      </c>
    </row>
    <row r="26" spans="1:11" ht="14.1" customHeight="1" x14ac:dyDescent="0.2">
      <c r="A26" s="306">
        <v>26</v>
      </c>
      <c r="B26" s="307" t="s">
        <v>243</v>
      </c>
      <c r="C26" s="308"/>
      <c r="D26" s="113">
        <v>1.5747034238189723</v>
      </c>
      <c r="E26" s="115">
        <v>373</v>
      </c>
      <c r="F26" s="114">
        <v>242</v>
      </c>
      <c r="G26" s="114">
        <v>457</v>
      </c>
      <c r="H26" s="114">
        <v>267</v>
      </c>
      <c r="I26" s="140">
        <v>366</v>
      </c>
      <c r="J26" s="115">
        <v>7</v>
      </c>
      <c r="K26" s="116">
        <v>1.9125683060109289</v>
      </c>
    </row>
    <row r="27" spans="1:11" ht="14.1" customHeight="1" x14ac:dyDescent="0.2">
      <c r="A27" s="306">
        <v>27</v>
      </c>
      <c r="B27" s="307" t="s">
        <v>244</v>
      </c>
      <c r="C27" s="308"/>
      <c r="D27" s="113">
        <v>1.1103136741672648</v>
      </c>
      <c r="E27" s="115">
        <v>263</v>
      </c>
      <c r="F27" s="114">
        <v>166</v>
      </c>
      <c r="G27" s="114">
        <v>256</v>
      </c>
      <c r="H27" s="114">
        <v>205</v>
      </c>
      <c r="I27" s="140">
        <v>255</v>
      </c>
      <c r="J27" s="115">
        <v>8</v>
      </c>
      <c r="K27" s="116">
        <v>3.1372549019607843</v>
      </c>
    </row>
    <row r="28" spans="1:11" ht="14.1" customHeight="1" x14ac:dyDescent="0.2">
      <c r="A28" s="306">
        <v>28</v>
      </c>
      <c r="B28" s="307" t="s">
        <v>245</v>
      </c>
      <c r="C28" s="308"/>
      <c r="D28" s="113">
        <v>0.13931692489551231</v>
      </c>
      <c r="E28" s="115">
        <v>33</v>
      </c>
      <c r="F28" s="114">
        <v>29</v>
      </c>
      <c r="G28" s="114">
        <v>40</v>
      </c>
      <c r="H28" s="114">
        <v>24</v>
      </c>
      <c r="I28" s="140" t="s">
        <v>514</v>
      </c>
      <c r="J28" s="115" t="s">
        <v>514</v>
      </c>
      <c r="K28" s="116" t="s">
        <v>514</v>
      </c>
    </row>
    <row r="29" spans="1:11" ht="14.1" customHeight="1" x14ac:dyDescent="0.2">
      <c r="A29" s="306">
        <v>29</v>
      </c>
      <c r="B29" s="307" t="s">
        <v>246</v>
      </c>
      <c r="C29" s="308"/>
      <c r="D29" s="113">
        <v>2.8201122978849158</v>
      </c>
      <c r="E29" s="115">
        <v>668</v>
      </c>
      <c r="F29" s="114">
        <v>513</v>
      </c>
      <c r="G29" s="114">
        <v>802</v>
      </c>
      <c r="H29" s="114">
        <v>786</v>
      </c>
      <c r="I29" s="140">
        <v>739</v>
      </c>
      <c r="J29" s="115">
        <v>-71</v>
      </c>
      <c r="K29" s="116">
        <v>-9.6075778078484433</v>
      </c>
    </row>
    <row r="30" spans="1:11" ht="14.1" customHeight="1" x14ac:dyDescent="0.2">
      <c r="A30" s="306" t="s">
        <v>247</v>
      </c>
      <c r="B30" s="307" t="s">
        <v>248</v>
      </c>
      <c r="C30" s="308"/>
      <c r="D30" s="113">
        <v>0.62059357453455477</v>
      </c>
      <c r="E30" s="115">
        <v>147</v>
      </c>
      <c r="F30" s="114">
        <v>116</v>
      </c>
      <c r="G30" s="114">
        <v>212</v>
      </c>
      <c r="H30" s="114">
        <v>244</v>
      </c>
      <c r="I30" s="140" t="s">
        <v>514</v>
      </c>
      <c r="J30" s="115" t="s">
        <v>514</v>
      </c>
      <c r="K30" s="116" t="s">
        <v>514</v>
      </c>
    </row>
    <row r="31" spans="1:11" ht="14.1" customHeight="1" x14ac:dyDescent="0.2">
      <c r="A31" s="306" t="s">
        <v>249</v>
      </c>
      <c r="B31" s="307" t="s">
        <v>250</v>
      </c>
      <c r="C31" s="308"/>
      <c r="D31" s="113">
        <v>2.1868535483598599</v>
      </c>
      <c r="E31" s="115">
        <v>518</v>
      </c>
      <c r="F31" s="114">
        <v>392</v>
      </c>
      <c r="G31" s="114">
        <v>584</v>
      </c>
      <c r="H31" s="114">
        <v>539</v>
      </c>
      <c r="I31" s="140">
        <v>564</v>
      </c>
      <c r="J31" s="115">
        <v>-46</v>
      </c>
      <c r="K31" s="116">
        <v>-8.1560283687943258</v>
      </c>
    </row>
    <row r="32" spans="1:11" ht="14.1" customHeight="1" x14ac:dyDescent="0.2">
      <c r="A32" s="306">
        <v>31</v>
      </c>
      <c r="B32" s="307" t="s">
        <v>251</v>
      </c>
      <c r="C32" s="308"/>
      <c r="D32" s="113">
        <v>0.52349389960737958</v>
      </c>
      <c r="E32" s="115">
        <v>124</v>
      </c>
      <c r="F32" s="114">
        <v>91</v>
      </c>
      <c r="G32" s="114">
        <v>120</v>
      </c>
      <c r="H32" s="114">
        <v>100</v>
      </c>
      <c r="I32" s="140">
        <v>132</v>
      </c>
      <c r="J32" s="115">
        <v>-8</v>
      </c>
      <c r="K32" s="116">
        <v>-6.0606060606060606</v>
      </c>
    </row>
    <row r="33" spans="1:11" ht="14.1" customHeight="1" x14ac:dyDescent="0.2">
      <c r="A33" s="306">
        <v>32</v>
      </c>
      <c r="B33" s="307" t="s">
        <v>252</v>
      </c>
      <c r="C33" s="308"/>
      <c r="D33" s="113">
        <v>2.0433148984675138</v>
      </c>
      <c r="E33" s="115">
        <v>484</v>
      </c>
      <c r="F33" s="114">
        <v>276</v>
      </c>
      <c r="G33" s="114">
        <v>468</v>
      </c>
      <c r="H33" s="114">
        <v>441</v>
      </c>
      <c r="I33" s="140">
        <v>495</v>
      </c>
      <c r="J33" s="115">
        <v>-11</v>
      </c>
      <c r="K33" s="116">
        <v>-2.2222222222222223</v>
      </c>
    </row>
    <row r="34" spans="1:11" ht="14.1" customHeight="1" x14ac:dyDescent="0.2">
      <c r="A34" s="306">
        <v>33</v>
      </c>
      <c r="B34" s="307" t="s">
        <v>253</v>
      </c>
      <c r="C34" s="308"/>
      <c r="D34" s="113">
        <v>1.3002912990247815</v>
      </c>
      <c r="E34" s="115">
        <v>308</v>
      </c>
      <c r="F34" s="114">
        <v>143</v>
      </c>
      <c r="G34" s="114">
        <v>265</v>
      </c>
      <c r="H34" s="114">
        <v>290</v>
      </c>
      <c r="I34" s="140">
        <v>223</v>
      </c>
      <c r="J34" s="115">
        <v>85</v>
      </c>
      <c r="K34" s="116">
        <v>38.116591928251118</v>
      </c>
    </row>
    <row r="35" spans="1:11" ht="14.1" customHeight="1" x14ac:dyDescent="0.2">
      <c r="A35" s="306">
        <v>34</v>
      </c>
      <c r="B35" s="307" t="s">
        <v>254</v>
      </c>
      <c r="C35" s="308"/>
      <c r="D35" s="113">
        <v>1.9715455735213407</v>
      </c>
      <c r="E35" s="115">
        <v>467</v>
      </c>
      <c r="F35" s="114">
        <v>283</v>
      </c>
      <c r="G35" s="114">
        <v>442</v>
      </c>
      <c r="H35" s="114">
        <v>431</v>
      </c>
      <c r="I35" s="140">
        <v>412</v>
      </c>
      <c r="J35" s="115">
        <v>55</v>
      </c>
      <c r="K35" s="116">
        <v>13.349514563106796</v>
      </c>
    </row>
    <row r="36" spans="1:11" ht="14.1" customHeight="1" x14ac:dyDescent="0.2">
      <c r="A36" s="306">
        <v>41</v>
      </c>
      <c r="B36" s="307" t="s">
        <v>255</v>
      </c>
      <c r="C36" s="308"/>
      <c r="D36" s="113">
        <v>0.51505044961371216</v>
      </c>
      <c r="E36" s="115">
        <v>122</v>
      </c>
      <c r="F36" s="114">
        <v>94</v>
      </c>
      <c r="G36" s="114">
        <v>158</v>
      </c>
      <c r="H36" s="114">
        <v>79</v>
      </c>
      <c r="I36" s="140">
        <v>131</v>
      </c>
      <c r="J36" s="115">
        <v>-9</v>
      </c>
      <c r="K36" s="116">
        <v>-6.8702290076335881</v>
      </c>
    </row>
    <row r="37" spans="1:11" ht="14.1" customHeight="1" x14ac:dyDescent="0.2">
      <c r="A37" s="306">
        <v>42</v>
      </c>
      <c r="B37" s="307" t="s">
        <v>256</v>
      </c>
      <c r="C37" s="308"/>
      <c r="D37" s="113">
        <v>0.28707729978469204</v>
      </c>
      <c r="E37" s="115">
        <v>68</v>
      </c>
      <c r="F37" s="114">
        <v>70</v>
      </c>
      <c r="G37" s="114">
        <v>78</v>
      </c>
      <c r="H37" s="114">
        <v>56</v>
      </c>
      <c r="I37" s="140">
        <v>62</v>
      </c>
      <c r="J37" s="115">
        <v>6</v>
      </c>
      <c r="K37" s="116">
        <v>9.67741935483871</v>
      </c>
    </row>
    <row r="38" spans="1:11" ht="14.1" customHeight="1" x14ac:dyDescent="0.2">
      <c r="A38" s="306">
        <v>43</v>
      </c>
      <c r="B38" s="307" t="s">
        <v>257</v>
      </c>
      <c r="C38" s="308"/>
      <c r="D38" s="113">
        <v>1.2285219740786084</v>
      </c>
      <c r="E38" s="115">
        <v>291</v>
      </c>
      <c r="F38" s="114">
        <v>224</v>
      </c>
      <c r="G38" s="114">
        <v>316</v>
      </c>
      <c r="H38" s="114">
        <v>226</v>
      </c>
      <c r="I38" s="140">
        <v>270</v>
      </c>
      <c r="J38" s="115">
        <v>21</v>
      </c>
      <c r="K38" s="116">
        <v>7.7777777777777777</v>
      </c>
    </row>
    <row r="39" spans="1:11" ht="14.1" customHeight="1" x14ac:dyDescent="0.2">
      <c r="A39" s="306">
        <v>51</v>
      </c>
      <c r="B39" s="307" t="s">
        <v>258</v>
      </c>
      <c r="C39" s="308"/>
      <c r="D39" s="113">
        <v>14.320091189259932</v>
      </c>
      <c r="E39" s="115">
        <v>3392</v>
      </c>
      <c r="F39" s="114">
        <v>3299</v>
      </c>
      <c r="G39" s="114">
        <v>3763</v>
      </c>
      <c r="H39" s="114">
        <v>3087</v>
      </c>
      <c r="I39" s="140">
        <v>3134</v>
      </c>
      <c r="J39" s="115">
        <v>258</v>
      </c>
      <c r="K39" s="116">
        <v>8.2322910019144864</v>
      </c>
    </row>
    <row r="40" spans="1:11" ht="14.1" customHeight="1" x14ac:dyDescent="0.2">
      <c r="A40" s="306" t="s">
        <v>259</v>
      </c>
      <c r="B40" s="307" t="s">
        <v>260</v>
      </c>
      <c r="C40" s="308"/>
      <c r="D40" s="113">
        <v>13.762823489677883</v>
      </c>
      <c r="E40" s="115">
        <v>3260</v>
      </c>
      <c r="F40" s="114">
        <v>3171</v>
      </c>
      <c r="G40" s="114">
        <v>3592</v>
      </c>
      <c r="H40" s="114">
        <v>2967</v>
      </c>
      <c r="I40" s="140">
        <v>2938</v>
      </c>
      <c r="J40" s="115">
        <v>322</v>
      </c>
      <c r="K40" s="116">
        <v>10.959836623553437</v>
      </c>
    </row>
    <row r="41" spans="1:11" ht="14.1" customHeight="1" x14ac:dyDescent="0.2">
      <c r="A41" s="306"/>
      <c r="B41" s="307" t="s">
        <v>261</v>
      </c>
      <c r="C41" s="308"/>
      <c r="D41" s="113">
        <v>13.16756026512433</v>
      </c>
      <c r="E41" s="115">
        <v>3119</v>
      </c>
      <c r="F41" s="114">
        <v>3035</v>
      </c>
      <c r="G41" s="114">
        <v>3363</v>
      </c>
      <c r="H41" s="114">
        <v>2821</v>
      </c>
      <c r="I41" s="140">
        <v>2753</v>
      </c>
      <c r="J41" s="115">
        <v>366</v>
      </c>
      <c r="K41" s="116">
        <v>13.294587722484563</v>
      </c>
    </row>
    <row r="42" spans="1:11" ht="14.1" customHeight="1" x14ac:dyDescent="0.2">
      <c r="A42" s="306">
        <v>52</v>
      </c>
      <c r="B42" s="307" t="s">
        <v>262</v>
      </c>
      <c r="C42" s="308"/>
      <c r="D42" s="113">
        <v>4.6987799214759152</v>
      </c>
      <c r="E42" s="115">
        <v>1113</v>
      </c>
      <c r="F42" s="114">
        <v>821</v>
      </c>
      <c r="G42" s="114">
        <v>947</v>
      </c>
      <c r="H42" s="114">
        <v>1020</v>
      </c>
      <c r="I42" s="140">
        <v>1144</v>
      </c>
      <c r="J42" s="115">
        <v>-31</v>
      </c>
      <c r="K42" s="116">
        <v>-2.7097902097902096</v>
      </c>
    </row>
    <row r="43" spans="1:11" ht="14.1" customHeight="1" x14ac:dyDescent="0.2">
      <c r="A43" s="306" t="s">
        <v>263</v>
      </c>
      <c r="B43" s="307" t="s">
        <v>264</v>
      </c>
      <c r="C43" s="308"/>
      <c r="D43" s="113">
        <v>3.9895301220078525</v>
      </c>
      <c r="E43" s="115">
        <v>945</v>
      </c>
      <c r="F43" s="114">
        <v>733</v>
      </c>
      <c r="G43" s="114">
        <v>816</v>
      </c>
      <c r="H43" s="114">
        <v>873</v>
      </c>
      <c r="I43" s="140">
        <v>1013</v>
      </c>
      <c r="J43" s="115">
        <v>-68</v>
      </c>
      <c r="K43" s="116">
        <v>-6.712734452122409</v>
      </c>
    </row>
    <row r="44" spans="1:11" ht="14.1" customHeight="1" x14ac:dyDescent="0.2">
      <c r="A44" s="306">
        <v>53</v>
      </c>
      <c r="B44" s="307" t="s">
        <v>265</v>
      </c>
      <c r="C44" s="308"/>
      <c r="D44" s="113">
        <v>1.5747034238189723</v>
      </c>
      <c r="E44" s="115">
        <v>373</v>
      </c>
      <c r="F44" s="114">
        <v>347</v>
      </c>
      <c r="G44" s="114">
        <v>433</v>
      </c>
      <c r="H44" s="114">
        <v>397</v>
      </c>
      <c r="I44" s="140">
        <v>287</v>
      </c>
      <c r="J44" s="115">
        <v>86</v>
      </c>
      <c r="K44" s="116">
        <v>29.965156794425088</v>
      </c>
    </row>
    <row r="45" spans="1:11" ht="14.1" customHeight="1" x14ac:dyDescent="0.2">
      <c r="A45" s="306" t="s">
        <v>266</v>
      </c>
      <c r="B45" s="307" t="s">
        <v>267</v>
      </c>
      <c r="C45" s="308"/>
      <c r="D45" s="113">
        <v>1.553594798834804</v>
      </c>
      <c r="E45" s="115">
        <v>368</v>
      </c>
      <c r="F45" s="114">
        <v>335</v>
      </c>
      <c r="G45" s="114">
        <v>417</v>
      </c>
      <c r="H45" s="114">
        <v>385</v>
      </c>
      <c r="I45" s="140">
        <v>269</v>
      </c>
      <c r="J45" s="115">
        <v>99</v>
      </c>
      <c r="K45" s="116">
        <v>36.802973977695167</v>
      </c>
    </row>
    <row r="46" spans="1:11" ht="14.1" customHeight="1" x14ac:dyDescent="0.2">
      <c r="A46" s="306">
        <v>54</v>
      </c>
      <c r="B46" s="307" t="s">
        <v>268</v>
      </c>
      <c r="C46" s="308"/>
      <c r="D46" s="113">
        <v>3.520918647359311</v>
      </c>
      <c r="E46" s="115">
        <v>834</v>
      </c>
      <c r="F46" s="114">
        <v>549</v>
      </c>
      <c r="G46" s="114">
        <v>648</v>
      </c>
      <c r="H46" s="114">
        <v>652</v>
      </c>
      <c r="I46" s="140">
        <v>922</v>
      </c>
      <c r="J46" s="115">
        <v>-88</v>
      </c>
      <c r="K46" s="116">
        <v>-9.5444685466377432</v>
      </c>
    </row>
    <row r="47" spans="1:11" ht="14.1" customHeight="1" x14ac:dyDescent="0.2">
      <c r="A47" s="306">
        <v>61</v>
      </c>
      <c r="B47" s="307" t="s">
        <v>269</v>
      </c>
      <c r="C47" s="308"/>
      <c r="D47" s="113">
        <v>1.8786676235909994</v>
      </c>
      <c r="E47" s="115">
        <v>445</v>
      </c>
      <c r="F47" s="114">
        <v>355</v>
      </c>
      <c r="G47" s="114">
        <v>496</v>
      </c>
      <c r="H47" s="114">
        <v>404</v>
      </c>
      <c r="I47" s="140">
        <v>371</v>
      </c>
      <c r="J47" s="115">
        <v>74</v>
      </c>
      <c r="K47" s="116">
        <v>19.946091644204852</v>
      </c>
    </row>
    <row r="48" spans="1:11" ht="14.1" customHeight="1" x14ac:dyDescent="0.2">
      <c r="A48" s="306">
        <v>62</v>
      </c>
      <c r="B48" s="307" t="s">
        <v>270</v>
      </c>
      <c r="C48" s="308"/>
      <c r="D48" s="113">
        <v>5.8850846455861863</v>
      </c>
      <c r="E48" s="115">
        <v>1394</v>
      </c>
      <c r="F48" s="114">
        <v>1515</v>
      </c>
      <c r="G48" s="114">
        <v>1678</v>
      </c>
      <c r="H48" s="114">
        <v>1791</v>
      </c>
      <c r="I48" s="140">
        <v>1253</v>
      </c>
      <c r="J48" s="115">
        <v>141</v>
      </c>
      <c r="K48" s="116">
        <v>11.252992817238628</v>
      </c>
    </row>
    <row r="49" spans="1:11" ht="14.1" customHeight="1" x14ac:dyDescent="0.2">
      <c r="A49" s="306">
        <v>63</v>
      </c>
      <c r="B49" s="307" t="s">
        <v>271</v>
      </c>
      <c r="C49" s="308"/>
      <c r="D49" s="113">
        <v>3.423818972432136</v>
      </c>
      <c r="E49" s="115">
        <v>811</v>
      </c>
      <c r="F49" s="114">
        <v>910</v>
      </c>
      <c r="G49" s="114">
        <v>1241</v>
      </c>
      <c r="H49" s="114">
        <v>1258</v>
      </c>
      <c r="I49" s="140">
        <v>949</v>
      </c>
      <c r="J49" s="115">
        <v>-138</v>
      </c>
      <c r="K49" s="116">
        <v>-14.541622760800843</v>
      </c>
    </row>
    <row r="50" spans="1:11" ht="14.1" customHeight="1" x14ac:dyDescent="0.2">
      <c r="A50" s="306" t="s">
        <v>272</v>
      </c>
      <c r="B50" s="307" t="s">
        <v>273</v>
      </c>
      <c r="C50" s="308"/>
      <c r="D50" s="113">
        <v>0.65858909950605815</v>
      </c>
      <c r="E50" s="115">
        <v>156</v>
      </c>
      <c r="F50" s="114">
        <v>140</v>
      </c>
      <c r="G50" s="114">
        <v>231</v>
      </c>
      <c r="H50" s="114">
        <v>163</v>
      </c>
      <c r="I50" s="140">
        <v>194</v>
      </c>
      <c r="J50" s="115">
        <v>-38</v>
      </c>
      <c r="K50" s="116">
        <v>-19.587628865979383</v>
      </c>
    </row>
    <row r="51" spans="1:11" ht="14.1" customHeight="1" x14ac:dyDescent="0.2">
      <c r="A51" s="306" t="s">
        <v>274</v>
      </c>
      <c r="B51" s="307" t="s">
        <v>275</v>
      </c>
      <c r="C51" s="308"/>
      <c r="D51" s="113">
        <v>2.5119263731160553</v>
      </c>
      <c r="E51" s="115">
        <v>595</v>
      </c>
      <c r="F51" s="114">
        <v>553</v>
      </c>
      <c r="G51" s="114">
        <v>791</v>
      </c>
      <c r="H51" s="114">
        <v>976</v>
      </c>
      <c r="I51" s="140">
        <v>677</v>
      </c>
      <c r="J51" s="115">
        <v>-82</v>
      </c>
      <c r="K51" s="116">
        <v>-12.112259970457902</v>
      </c>
    </row>
    <row r="52" spans="1:11" ht="14.1" customHeight="1" x14ac:dyDescent="0.2">
      <c r="A52" s="306">
        <v>71</v>
      </c>
      <c r="B52" s="307" t="s">
        <v>276</v>
      </c>
      <c r="C52" s="308"/>
      <c r="D52" s="113">
        <v>9.4693291678980032</v>
      </c>
      <c r="E52" s="115">
        <v>2243</v>
      </c>
      <c r="F52" s="114">
        <v>1723</v>
      </c>
      <c r="G52" s="114">
        <v>2144</v>
      </c>
      <c r="H52" s="114">
        <v>1937</v>
      </c>
      <c r="I52" s="140">
        <v>1951</v>
      </c>
      <c r="J52" s="115">
        <v>292</v>
      </c>
      <c r="K52" s="116">
        <v>14.966683751922091</v>
      </c>
    </row>
    <row r="53" spans="1:11" ht="14.1" customHeight="1" x14ac:dyDescent="0.2">
      <c r="A53" s="306" t="s">
        <v>277</v>
      </c>
      <c r="B53" s="307" t="s">
        <v>278</v>
      </c>
      <c r="C53" s="308"/>
      <c r="D53" s="113">
        <v>3.5166969223624771</v>
      </c>
      <c r="E53" s="115">
        <v>833</v>
      </c>
      <c r="F53" s="114">
        <v>608</v>
      </c>
      <c r="G53" s="114">
        <v>738</v>
      </c>
      <c r="H53" s="114">
        <v>650</v>
      </c>
      <c r="I53" s="140">
        <v>744</v>
      </c>
      <c r="J53" s="115">
        <v>89</v>
      </c>
      <c r="K53" s="116">
        <v>11.96236559139785</v>
      </c>
    </row>
    <row r="54" spans="1:11" ht="14.1" customHeight="1" x14ac:dyDescent="0.2">
      <c r="A54" s="306" t="s">
        <v>279</v>
      </c>
      <c r="B54" s="307" t="s">
        <v>280</v>
      </c>
      <c r="C54" s="308"/>
      <c r="D54" s="113">
        <v>4.9900789462574409</v>
      </c>
      <c r="E54" s="115">
        <v>1182</v>
      </c>
      <c r="F54" s="114">
        <v>978</v>
      </c>
      <c r="G54" s="114">
        <v>1221</v>
      </c>
      <c r="H54" s="114">
        <v>1145</v>
      </c>
      <c r="I54" s="140">
        <v>1033</v>
      </c>
      <c r="J54" s="115">
        <v>149</v>
      </c>
      <c r="K54" s="116">
        <v>14.424007744433688</v>
      </c>
    </row>
    <row r="55" spans="1:11" ht="14.1" customHeight="1" x14ac:dyDescent="0.2">
      <c r="A55" s="306">
        <v>72</v>
      </c>
      <c r="B55" s="307" t="s">
        <v>281</v>
      </c>
      <c r="C55" s="308"/>
      <c r="D55" s="113">
        <v>1.4353864989234602</v>
      </c>
      <c r="E55" s="115">
        <v>340</v>
      </c>
      <c r="F55" s="114">
        <v>233</v>
      </c>
      <c r="G55" s="114">
        <v>370</v>
      </c>
      <c r="H55" s="114">
        <v>256</v>
      </c>
      <c r="I55" s="140">
        <v>376</v>
      </c>
      <c r="J55" s="115">
        <v>-36</v>
      </c>
      <c r="K55" s="116">
        <v>-9.5744680851063837</v>
      </c>
    </row>
    <row r="56" spans="1:11" ht="14.1" customHeight="1" x14ac:dyDescent="0.2">
      <c r="A56" s="306" t="s">
        <v>282</v>
      </c>
      <c r="B56" s="307" t="s">
        <v>283</v>
      </c>
      <c r="C56" s="308"/>
      <c r="D56" s="113">
        <v>0.37995524971503358</v>
      </c>
      <c r="E56" s="115">
        <v>90</v>
      </c>
      <c r="F56" s="114">
        <v>76</v>
      </c>
      <c r="G56" s="114">
        <v>151</v>
      </c>
      <c r="H56" s="114">
        <v>66</v>
      </c>
      <c r="I56" s="140">
        <v>109</v>
      </c>
      <c r="J56" s="115">
        <v>-19</v>
      </c>
      <c r="K56" s="116">
        <v>-17.431192660550458</v>
      </c>
    </row>
    <row r="57" spans="1:11" ht="14.1" customHeight="1" x14ac:dyDescent="0.2">
      <c r="A57" s="306" t="s">
        <v>284</v>
      </c>
      <c r="B57" s="307" t="s">
        <v>285</v>
      </c>
      <c r="C57" s="308"/>
      <c r="D57" s="113">
        <v>0.80634947439523785</v>
      </c>
      <c r="E57" s="115">
        <v>191</v>
      </c>
      <c r="F57" s="114">
        <v>129</v>
      </c>
      <c r="G57" s="114">
        <v>162</v>
      </c>
      <c r="H57" s="114">
        <v>143</v>
      </c>
      <c r="I57" s="140">
        <v>207</v>
      </c>
      <c r="J57" s="115">
        <v>-16</v>
      </c>
      <c r="K57" s="116">
        <v>-7.7294685990338161</v>
      </c>
    </row>
    <row r="58" spans="1:11" ht="14.1" customHeight="1" x14ac:dyDescent="0.2">
      <c r="A58" s="306">
        <v>73</v>
      </c>
      <c r="B58" s="307" t="s">
        <v>286</v>
      </c>
      <c r="C58" s="308"/>
      <c r="D58" s="113">
        <v>2.2459576983155318</v>
      </c>
      <c r="E58" s="115">
        <v>532</v>
      </c>
      <c r="F58" s="114">
        <v>430</v>
      </c>
      <c r="G58" s="114">
        <v>699</v>
      </c>
      <c r="H58" s="114">
        <v>414</v>
      </c>
      <c r="I58" s="140">
        <v>493</v>
      </c>
      <c r="J58" s="115">
        <v>39</v>
      </c>
      <c r="K58" s="116">
        <v>7.9107505070993911</v>
      </c>
    </row>
    <row r="59" spans="1:11" ht="14.1" customHeight="1" x14ac:dyDescent="0.2">
      <c r="A59" s="306" t="s">
        <v>287</v>
      </c>
      <c r="B59" s="307" t="s">
        <v>288</v>
      </c>
      <c r="C59" s="308"/>
      <c r="D59" s="113">
        <v>1.6295858487778105</v>
      </c>
      <c r="E59" s="115">
        <v>386</v>
      </c>
      <c r="F59" s="114">
        <v>360</v>
      </c>
      <c r="G59" s="114">
        <v>510</v>
      </c>
      <c r="H59" s="114">
        <v>315</v>
      </c>
      <c r="I59" s="140">
        <v>364</v>
      </c>
      <c r="J59" s="115">
        <v>22</v>
      </c>
      <c r="K59" s="116">
        <v>6.0439560439560438</v>
      </c>
    </row>
    <row r="60" spans="1:11" ht="14.1" customHeight="1" x14ac:dyDescent="0.2">
      <c r="A60" s="306">
        <v>81</v>
      </c>
      <c r="B60" s="307" t="s">
        <v>289</v>
      </c>
      <c r="C60" s="308"/>
      <c r="D60" s="113">
        <v>5.4080297209439774</v>
      </c>
      <c r="E60" s="115">
        <v>1281</v>
      </c>
      <c r="F60" s="114">
        <v>1578</v>
      </c>
      <c r="G60" s="114">
        <v>1073</v>
      </c>
      <c r="H60" s="114">
        <v>1038</v>
      </c>
      <c r="I60" s="140">
        <v>1640</v>
      </c>
      <c r="J60" s="115">
        <v>-359</v>
      </c>
      <c r="K60" s="116">
        <v>-21.890243902439025</v>
      </c>
    </row>
    <row r="61" spans="1:11" ht="14.1" customHeight="1" x14ac:dyDescent="0.2">
      <c r="A61" s="306" t="s">
        <v>290</v>
      </c>
      <c r="B61" s="307" t="s">
        <v>291</v>
      </c>
      <c r="C61" s="308"/>
      <c r="D61" s="113">
        <v>1.2876261240342803</v>
      </c>
      <c r="E61" s="115">
        <v>305</v>
      </c>
      <c r="F61" s="114">
        <v>172</v>
      </c>
      <c r="G61" s="114">
        <v>300</v>
      </c>
      <c r="H61" s="114">
        <v>265</v>
      </c>
      <c r="I61" s="140">
        <v>258</v>
      </c>
      <c r="J61" s="115">
        <v>47</v>
      </c>
      <c r="K61" s="116">
        <v>18.217054263565892</v>
      </c>
    </row>
    <row r="62" spans="1:11" ht="14.1" customHeight="1" x14ac:dyDescent="0.2">
      <c r="A62" s="306" t="s">
        <v>292</v>
      </c>
      <c r="B62" s="307" t="s">
        <v>293</v>
      </c>
      <c r="C62" s="308"/>
      <c r="D62" s="113">
        <v>1.9842107485118419</v>
      </c>
      <c r="E62" s="115">
        <v>470</v>
      </c>
      <c r="F62" s="114">
        <v>819</v>
      </c>
      <c r="G62" s="114">
        <v>430</v>
      </c>
      <c r="H62" s="114">
        <v>443</v>
      </c>
      <c r="I62" s="140">
        <v>704</v>
      </c>
      <c r="J62" s="115">
        <v>-234</v>
      </c>
      <c r="K62" s="116">
        <v>-33.238636363636367</v>
      </c>
    </row>
    <row r="63" spans="1:11" ht="14.1" customHeight="1" x14ac:dyDescent="0.2">
      <c r="A63" s="306"/>
      <c r="B63" s="307" t="s">
        <v>294</v>
      </c>
      <c r="C63" s="308"/>
      <c r="D63" s="113">
        <v>1.6760248237429813</v>
      </c>
      <c r="E63" s="115">
        <v>397</v>
      </c>
      <c r="F63" s="114">
        <v>722</v>
      </c>
      <c r="G63" s="114">
        <v>394</v>
      </c>
      <c r="H63" s="114">
        <v>399</v>
      </c>
      <c r="I63" s="140">
        <v>635</v>
      </c>
      <c r="J63" s="115">
        <v>-238</v>
      </c>
      <c r="K63" s="116">
        <v>-37.480314960629919</v>
      </c>
    </row>
    <row r="64" spans="1:11" ht="14.1" customHeight="1" x14ac:dyDescent="0.2">
      <c r="A64" s="306" t="s">
        <v>295</v>
      </c>
      <c r="B64" s="307" t="s">
        <v>296</v>
      </c>
      <c r="C64" s="308"/>
      <c r="D64" s="113">
        <v>0.86545362435090978</v>
      </c>
      <c r="E64" s="115">
        <v>205</v>
      </c>
      <c r="F64" s="114">
        <v>120</v>
      </c>
      <c r="G64" s="114">
        <v>163</v>
      </c>
      <c r="H64" s="114">
        <v>135</v>
      </c>
      <c r="I64" s="140">
        <v>304</v>
      </c>
      <c r="J64" s="115">
        <v>-99</v>
      </c>
      <c r="K64" s="116">
        <v>-32.565789473684212</v>
      </c>
    </row>
    <row r="65" spans="1:11" ht="14.1" customHeight="1" x14ac:dyDescent="0.2">
      <c r="A65" s="306" t="s">
        <v>297</v>
      </c>
      <c r="B65" s="307" t="s">
        <v>298</v>
      </c>
      <c r="C65" s="308"/>
      <c r="D65" s="113">
        <v>0.75991049943006717</v>
      </c>
      <c r="E65" s="115">
        <v>180</v>
      </c>
      <c r="F65" s="114">
        <v>252</v>
      </c>
      <c r="G65" s="114">
        <v>80</v>
      </c>
      <c r="H65" s="114">
        <v>87</v>
      </c>
      <c r="I65" s="140">
        <v>219</v>
      </c>
      <c r="J65" s="115">
        <v>-39</v>
      </c>
      <c r="K65" s="116">
        <v>-17.80821917808219</v>
      </c>
    </row>
    <row r="66" spans="1:11" ht="14.1" customHeight="1" x14ac:dyDescent="0.2">
      <c r="A66" s="306">
        <v>82</v>
      </c>
      <c r="B66" s="307" t="s">
        <v>299</v>
      </c>
      <c r="C66" s="308"/>
      <c r="D66" s="113">
        <v>2.5119263731160553</v>
      </c>
      <c r="E66" s="115">
        <v>595</v>
      </c>
      <c r="F66" s="114">
        <v>687</v>
      </c>
      <c r="G66" s="114">
        <v>739</v>
      </c>
      <c r="H66" s="114">
        <v>611</v>
      </c>
      <c r="I66" s="140">
        <v>601</v>
      </c>
      <c r="J66" s="115">
        <v>-6</v>
      </c>
      <c r="K66" s="116">
        <v>-0.99833610648918469</v>
      </c>
    </row>
    <row r="67" spans="1:11" ht="14.1" customHeight="1" x14ac:dyDescent="0.2">
      <c r="A67" s="306" t="s">
        <v>300</v>
      </c>
      <c r="B67" s="307" t="s">
        <v>301</v>
      </c>
      <c r="C67" s="308"/>
      <c r="D67" s="113">
        <v>1.7351289736986533</v>
      </c>
      <c r="E67" s="115">
        <v>411</v>
      </c>
      <c r="F67" s="114">
        <v>469</v>
      </c>
      <c r="G67" s="114">
        <v>433</v>
      </c>
      <c r="H67" s="114">
        <v>396</v>
      </c>
      <c r="I67" s="140">
        <v>401</v>
      </c>
      <c r="J67" s="115">
        <v>10</v>
      </c>
      <c r="K67" s="116">
        <v>2.4937655860349128</v>
      </c>
    </row>
    <row r="68" spans="1:11" ht="14.1" customHeight="1" x14ac:dyDescent="0.2">
      <c r="A68" s="306" t="s">
        <v>302</v>
      </c>
      <c r="B68" s="307" t="s">
        <v>303</v>
      </c>
      <c r="C68" s="308"/>
      <c r="D68" s="113">
        <v>0.54038079959471441</v>
      </c>
      <c r="E68" s="115">
        <v>128</v>
      </c>
      <c r="F68" s="114">
        <v>164</v>
      </c>
      <c r="G68" s="114">
        <v>209</v>
      </c>
      <c r="H68" s="114">
        <v>167</v>
      </c>
      <c r="I68" s="140">
        <v>122</v>
      </c>
      <c r="J68" s="115">
        <v>6</v>
      </c>
      <c r="K68" s="116">
        <v>4.918032786885246</v>
      </c>
    </row>
    <row r="69" spans="1:11" ht="14.1" customHeight="1" x14ac:dyDescent="0.2">
      <c r="A69" s="306">
        <v>83</v>
      </c>
      <c r="B69" s="307" t="s">
        <v>304</v>
      </c>
      <c r="C69" s="308"/>
      <c r="D69" s="113">
        <v>4.7452188964410862</v>
      </c>
      <c r="E69" s="115">
        <v>1124</v>
      </c>
      <c r="F69" s="114">
        <v>760</v>
      </c>
      <c r="G69" s="114">
        <v>1973</v>
      </c>
      <c r="H69" s="114">
        <v>751</v>
      </c>
      <c r="I69" s="140">
        <v>967</v>
      </c>
      <c r="J69" s="115">
        <v>157</v>
      </c>
      <c r="K69" s="116">
        <v>16.235780765253359</v>
      </c>
    </row>
    <row r="70" spans="1:11" ht="14.1" customHeight="1" x14ac:dyDescent="0.2">
      <c r="A70" s="306" t="s">
        <v>305</v>
      </c>
      <c r="B70" s="307" t="s">
        <v>306</v>
      </c>
      <c r="C70" s="308"/>
      <c r="D70" s="113">
        <v>4.2259467218305398</v>
      </c>
      <c r="E70" s="115">
        <v>1001</v>
      </c>
      <c r="F70" s="114">
        <v>689</v>
      </c>
      <c r="G70" s="114">
        <v>1857</v>
      </c>
      <c r="H70" s="114">
        <v>644</v>
      </c>
      <c r="I70" s="140">
        <v>832</v>
      </c>
      <c r="J70" s="115">
        <v>169</v>
      </c>
      <c r="K70" s="116">
        <v>20.3125</v>
      </c>
    </row>
    <row r="71" spans="1:11" ht="14.1" customHeight="1" x14ac:dyDescent="0.2">
      <c r="A71" s="306"/>
      <c r="B71" s="307" t="s">
        <v>307</v>
      </c>
      <c r="C71" s="308"/>
      <c r="D71" s="113">
        <v>1.6253641237809768</v>
      </c>
      <c r="E71" s="115">
        <v>385</v>
      </c>
      <c r="F71" s="114">
        <v>356</v>
      </c>
      <c r="G71" s="114">
        <v>1253</v>
      </c>
      <c r="H71" s="114">
        <v>324</v>
      </c>
      <c r="I71" s="140">
        <v>508</v>
      </c>
      <c r="J71" s="115">
        <v>-123</v>
      </c>
      <c r="K71" s="116">
        <v>-24.212598425196852</v>
      </c>
    </row>
    <row r="72" spans="1:11" ht="14.1" customHeight="1" x14ac:dyDescent="0.2">
      <c r="A72" s="306">
        <v>84</v>
      </c>
      <c r="B72" s="307" t="s">
        <v>308</v>
      </c>
      <c r="C72" s="308"/>
      <c r="D72" s="113">
        <v>3.4533710474099717</v>
      </c>
      <c r="E72" s="115">
        <v>818</v>
      </c>
      <c r="F72" s="114">
        <v>857</v>
      </c>
      <c r="G72" s="114">
        <v>884</v>
      </c>
      <c r="H72" s="114">
        <v>781</v>
      </c>
      <c r="I72" s="140">
        <v>795</v>
      </c>
      <c r="J72" s="115">
        <v>23</v>
      </c>
      <c r="K72" s="116">
        <v>2.8930817610062891</v>
      </c>
    </row>
    <row r="73" spans="1:11" ht="14.1" customHeight="1" x14ac:dyDescent="0.2">
      <c r="A73" s="306" t="s">
        <v>309</v>
      </c>
      <c r="B73" s="307" t="s">
        <v>310</v>
      </c>
      <c r="C73" s="308"/>
      <c r="D73" s="113">
        <v>1.1187571241609322</v>
      </c>
      <c r="E73" s="115">
        <v>265</v>
      </c>
      <c r="F73" s="114">
        <v>225</v>
      </c>
      <c r="G73" s="114">
        <v>332</v>
      </c>
      <c r="H73" s="114">
        <v>120</v>
      </c>
      <c r="I73" s="140">
        <v>301</v>
      </c>
      <c r="J73" s="115">
        <v>-36</v>
      </c>
      <c r="K73" s="116">
        <v>-11.960132890365449</v>
      </c>
    </row>
    <row r="74" spans="1:11" ht="14.1" customHeight="1" x14ac:dyDescent="0.2">
      <c r="A74" s="306" t="s">
        <v>311</v>
      </c>
      <c r="B74" s="307" t="s">
        <v>312</v>
      </c>
      <c r="C74" s="308"/>
      <c r="D74" s="113">
        <v>0.34618144974036391</v>
      </c>
      <c r="E74" s="115">
        <v>82</v>
      </c>
      <c r="F74" s="114">
        <v>50</v>
      </c>
      <c r="G74" s="114">
        <v>79</v>
      </c>
      <c r="H74" s="114">
        <v>31</v>
      </c>
      <c r="I74" s="140">
        <v>54</v>
      </c>
      <c r="J74" s="115">
        <v>28</v>
      </c>
      <c r="K74" s="116">
        <v>51.851851851851855</v>
      </c>
    </row>
    <row r="75" spans="1:11" ht="14.1" customHeight="1" x14ac:dyDescent="0.2">
      <c r="A75" s="306" t="s">
        <v>313</v>
      </c>
      <c r="B75" s="307" t="s">
        <v>314</v>
      </c>
      <c r="C75" s="308"/>
      <c r="D75" s="113">
        <v>1.5493730738379703</v>
      </c>
      <c r="E75" s="115">
        <v>367</v>
      </c>
      <c r="F75" s="114">
        <v>512</v>
      </c>
      <c r="G75" s="114">
        <v>377</v>
      </c>
      <c r="H75" s="114">
        <v>539</v>
      </c>
      <c r="I75" s="140">
        <v>347</v>
      </c>
      <c r="J75" s="115">
        <v>20</v>
      </c>
      <c r="K75" s="116">
        <v>5.7636887608069163</v>
      </c>
    </row>
    <row r="76" spans="1:11" ht="14.1" customHeight="1" x14ac:dyDescent="0.2">
      <c r="A76" s="306">
        <v>91</v>
      </c>
      <c r="B76" s="307" t="s">
        <v>315</v>
      </c>
      <c r="C76" s="308"/>
      <c r="D76" s="113">
        <v>0.19842107485118418</v>
      </c>
      <c r="E76" s="115">
        <v>47</v>
      </c>
      <c r="F76" s="114">
        <v>32</v>
      </c>
      <c r="G76" s="114">
        <v>93</v>
      </c>
      <c r="H76" s="114">
        <v>33</v>
      </c>
      <c r="I76" s="140">
        <v>42</v>
      </c>
      <c r="J76" s="115">
        <v>5</v>
      </c>
      <c r="K76" s="116">
        <v>11.904761904761905</v>
      </c>
    </row>
    <row r="77" spans="1:11" ht="14.1" customHeight="1" x14ac:dyDescent="0.2">
      <c r="A77" s="306">
        <v>92</v>
      </c>
      <c r="B77" s="307" t="s">
        <v>316</v>
      </c>
      <c r="C77" s="308"/>
      <c r="D77" s="113">
        <v>1.6718030987461476</v>
      </c>
      <c r="E77" s="115">
        <v>396</v>
      </c>
      <c r="F77" s="114">
        <v>372</v>
      </c>
      <c r="G77" s="114">
        <v>361</v>
      </c>
      <c r="H77" s="114">
        <v>391</v>
      </c>
      <c r="I77" s="140">
        <v>370</v>
      </c>
      <c r="J77" s="115">
        <v>26</v>
      </c>
      <c r="K77" s="116">
        <v>7.0270270270270272</v>
      </c>
    </row>
    <row r="78" spans="1:11" ht="14.1" customHeight="1" x14ac:dyDescent="0.2">
      <c r="A78" s="306">
        <v>93</v>
      </c>
      <c r="B78" s="307" t="s">
        <v>317</v>
      </c>
      <c r="C78" s="308"/>
      <c r="D78" s="113" t="s">
        <v>514</v>
      </c>
      <c r="E78" s="115" t="s">
        <v>514</v>
      </c>
      <c r="F78" s="114" t="s">
        <v>514</v>
      </c>
      <c r="G78" s="114">
        <v>50</v>
      </c>
      <c r="H78" s="114">
        <v>16</v>
      </c>
      <c r="I78" s="140">
        <v>34</v>
      </c>
      <c r="J78" s="115" t="s">
        <v>514</v>
      </c>
      <c r="K78" s="116" t="s">
        <v>514</v>
      </c>
    </row>
    <row r="79" spans="1:11" ht="14.1" customHeight="1" x14ac:dyDescent="0.2">
      <c r="A79" s="306">
        <v>94</v>
      </c>
      <c r="B79" s="307" t="s">
        <v>318</v>
      </c>
      <c r="C79" s="308"/>
      <c r="D79" s="113">
        <v>10.241904842318572</v>
      </c>
      <c r="E79" s="115">
        <v>2426</v>
      </c>
      <c r="F79" s="114">
        <v>3702</v>
      </c>
      <c r="G79" s="114">
        <v>3010</v>
      </c>
      <c r="H79" s="114">
        <v>2845</v>
      </c>
      <c r="I79" s="140">
        <v>1829</v>
      </c>
      <c r="J79" s="115">
        <v>597</v>
      </c>
      <c r="K79" s="116">
        <v>32.640787315472934</v>
      </c>
    </row>
    <row r="80" spans="1:11" ht="14.1" customHeight="1" x14ac:dyDescent="0.2">
      <c r="A80" s="306" t="s">
        <v>319</v>
      </c>
      <c r="B80" s="307" t="s">
        <v>320</v>
      </c>
      <c r="C80" s="308"/>
      <c r="D80" s="113" t="s">
        <v>514</v>
      </c>
      <c r="E80" s="115" t="s">
        <v>514</v>
      </c>
      <c r="F80" s="114" t="s">
        <v>514</v>
      </c>
      <c r="G80" s="114">
        <v>5</v>
      </c>
      <c r="H80" s="114">
        <v>0</v>
      </c>
      <c r="I80" s="140" t="s">
        <v>514</v>
      </c>
      <c r="J80" s="115" t="s">
        <v>514</v>
      </c>
      <c r="K80" s="116" t="s">
        <v>514</v>
      </c>
    </row>
    <row r="81" spans="1:11" ht="14.1" customHeight="1" x14ac:dyDescent="0.2">
      <c r="A81" s="310" t="s">
        <v>321</v>
      </c>
      <c r="B81" s="311" t="s">
        <v>334</v>
      </c>
      <c r="C81" s="312"/>
      <c r="D81" s="125">
        <v>0.16886899987334825</v>
      </c>
      <c r="E81" s="143">
        <v>40</v>
      </c>
      <c r="F81" s="144">
        <v>76</v>
      </c>
      <c r="G81" s="144">
        <v>298</v>
      </c>
      <c r="H81" s="144">
        <v>78</v>
      </c>
      <c r="I81" s="145">
        <v>69</v>
      </c>
      <c r="J81" s="143">
        <v>-29</v>
      </c>
      <c r="K81" s="146">
        <v>-42.028985507246375</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365</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366</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368</v>
      </c>
      <c r="E7" s="657"/>
      <c r="F7" s="657"/>
      <c r="G7" s="657"/>
      <c r="H7" s="658"/>
      <c r="I7" s="588" t="s">
        <v>360</v>
      </c>
      <c r="J7" s="589"/>
      <c r="K7" s="96"/>
      <c r="L7" s="96"/>
      <c r="M7" s="96"/>
      <c r="N7" s="96"/>
      <c r="O7" s="96"/>
    </row>
    <row r="8" spans="1:15" ht="21.75" customHeight="1" x14ac:dyDescent="0.2">
      <c r="A8" s="616"/>
      <c r="B8" s="617"/>
      <c r="C8" s="583"/>
      <c r="D8" s="566" t="s">
        <v>336</v>
      </c>
      <c r="E8" s="566" t="s">
        <v>338</v>
      </c>
      <c r="F8" s="566" t="s">
        <v>339</v>
      </c>
      <c r="G8" s="566" t="s">
        <v>340</v>
      </c>
      <c r="H8" s="566" t="s">
        <v>341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24300</v>
      </c>
      <c r="E11" s="114">
        <v>23251</v>
      </c>
      <c r="F11" s="114">
        <v>24849</v>
      </c>
      <c r="G11" s="114">
        <v>21580</v>
      </c>
      <c r="H11" s="140">
        <v>24611</v>
      </c>
      <c r="I11" s="115">
        <v>-311</v>
      </c>
      <c r="J11" s="116">
        <v>-1.2636625898988256</v>
      </c>
    </row>
    <row r="12" spans="1:15" s="110" customFormat="1" ht="24.95" customHeight="1" x14ac:dyDescent="0.2">
      <c r="A12" s="193" t="s">
        <v>132</v>
      </c>
      <c r="B12" s="194" t="s">
        <v>133</v>
      </c>
      <c r="C12" s="113">
        <v>1.4362139917695473</v>
      </c>
      <c r="D12" s="115">
        <v>349</v>
      </c>
      <c r="E12" s="114">
        <v>497</v>
      </c>
      <c r="F12" s="114">
        <v>382</v>
      </c>
      <c r="G12" s="114">
        <v>363</v>
      </c>
      <c r="H12" s="140">
        <v>364</v>
      </c>
      <c r="I12" s="115">
        <v>-15</v>
      </c>
      <c r="J12" s="116">
        <v>-4.1208791208791204</v>
      </c>
    </row>
    <row r="13" spans="1:15" s="110" customFormat="1" ht="24.95" customHeight="1" x14ac:dyDescent="0.2">
      <c r="A13" s="193" t="s">
        <v>134</v>
      </c>
      <c r="B13" s="199" t="s">
        <v>214</v>
      </c>
      <c r="C13" s="113">
        <v>1.2386831275720165</v>
      </c>
      <c r="D13" s="115">
        <v>301</v>
      </c>
      <c r="E13" s="114">
        <v>191</v>
      </c>
      <c r="F13" s="114">
        <v>161</v>
      </c>
      <c r="G13" s="114">
        <v>163</v>
      </c>
      <c r="H13" s="140">
        <v>233</v>
      </c>
      <c r="I13" s="115">
        <v>68</v>
      </c>
      <c r="J13" s="116">
        <v>29.184549356223176</v>
      </c>
    </row>
    <row r="14" spans="1:15" s="287" customFormat="1" ht="24.95" customHeight="1" x14ac:dyDescent="0.2">
      <c r="A14" s="193" t="s">
        <v>215</v>
      </c>
      <c r="B14" s="199" t="s">
        <v>137</v>
      </c>
      <c r="C14" s="113">
        <v>7.0205761316872426</v>
      </c>
      <c r="D14" s="115">
        <v>1706</v>
      </c>
      <c r="E14" s="114">
        <v>1179</v>
      </c>
      <c r="F14" s="114">
        <v>1464</v>
      </c>
      <c r="G14" s="114">
        <v>1627</v>
      </c>
      <c r="H14" s="140">
        <v>1710</v>
      </c>
      <c r="I14" s="115">
        <v>-4</v>
      </c>
      <c r="J14" s="116">
        <v>-0.23391812865497075</v>
      </c>
      <c r="K14" s="110"/>
      <c r="L14" s="110"/>
      <c r="M14" s="110"/>
      <c r="N14" s="110"/>
      <c r="O14" s="110"/>
    </row>
    <row r="15" spans="1:15" s="110" customFormat="1" ht="24.95" customHeight="1" x14ac:dyDescent="0.2">
      <c r="A15" s="193" t="s">
        <v>216</v>
      </c>
      <c r="B15" s="199" t="s">
        <v>217</v>
      </c>
      <c r="C15" s="113">
        <v>1.4444444444444444</v>
      </c>
      <c r="D15" s="115">
        <v>351</v>
      </c>
      <c r="E15" s="114">
        <v>391</v>
      </c>
      <c r="F15" s="114">
        <v>385</v>
      </c>
      <c r="G15" s="114">
        <v>543</v>
      </c>
      <c r="H15" s="140">
        <v>433</v>
      </c>
      <c r="I15" s="115">
        <v>-82</v>
      </c>
      <c r="J15" s="116">
        <v>-18.937644341801384</v>
      </c>
    </row>
    <row r="16" spans="1:15" s="287" customFormat="1" ht="24.95" customHeight="1" x14ac:dyDescent="0.2">
      <c r="A16" s="193" t="s">
        <v>218</v>
      </c>
      <c r="B16" s="199" t="s">
        <v>141</v>
      </c>
      <c r="C16" s="113">
        <v>4.3127572016460904</v>
      </c>
      <c r="D16" s="115">
        <v>1048</v>
      </c>
      <c r="E16" s="114">
        <v>657</v>
      </c>
      <c r="F16" s="114">
        <v>897</v>
      </c>
      <c r="G16" s="114">
        <v>912</v>
      </c>
      <c r="H16" s="140">
        <v>875</v>
      </c>
      <c r="I16" s="115">
        <v>173</v>
      </c>
      <c r="J16" s="116">
        <v>19.771428571428572</v>
      </c>
      <c r="K16" s="110"/>
      <c r="L16" s="110"/>
      <c r="M16" s="110"/>
      <c r="N16" s="110"/>
      <c r="O16" s="110"/>
    </row>
    <row r="17" spans="1:15" s="110" customFormat="1" ht="24.95" customHeight="1" x14ac:dyDescent="0.2">
      <c r="A17" s="193" t="s">
        <v>142</v>
      </c>
      <c r="B17" s="199" t="s">
        <v>220</v>
      </c>
      <c r="C17" s="113">
        <v>1.2633744855967077</v>
      </c>
      <c r="D17" s="115">
        <v>307</v>
      </c>
      <c r="E17" s="114">
        <v>131</v>
      </c>
      <c r="F17" s="114">
        <v>182</v>
      </c>
      <c r="G17" s="114">
        <v>172</v>
      </c>
      <c r="H17" s="140">
        <v>402</v>
      </c>
      <c r="I17" s="115">
        <v>-95</v>
      </c>
      <c r="J17" s="116">
        <v>-23.631840796019901</v>
      </c>
    </row>
    <row r="18" spans="1:15" s="287" customFormat="1" ht="24.95" customHeight="1" x14ac:dyDescent="0.2">
      <c r="A18" s="201" t="s">
        <v>144</v>
      </c>
      <c r="B18" s="202" t="s">
        <v>145</v>
      </c>
      <c r="C18" s="113">
        <v>4.9012345679012341</v>
      </c>
      <c r="D18" s="115">
        <v>1191</v>
      </c>
      <c r="E18" s="114">
        <v>1127</v>
      </c>
      <c r="F18" s="114">
        <v>1048</v>
      </c>
      <c r="G18" s="114">
        <v>916</v>
      </c>
      <c r="H18" s="140">
        <v>1229</v>
      </c>
      <c r="I18" s="115">
        <v>-38</v>
      </c>
      <c r="J18" s="116">
        <v>-3.0919446704637918</v>
      </c>
      <c r="K18" s="110"/>
      <c r="L18" s="110"/>
      <c r="M18" s="110"/>
      <c r="N18" s="110"/>
      <c r="O18" s="110"/>
    </row>
    <row r="19" spans="1:15" s="110" customFormat="1" ht="24.95" customHeight="1" x14ac:dyDescent="0.2">
      <c r="A19" s="193" t="s">
        <v>146</v>
      </c>
      <c r="B19" s="199" t="s">
        <v>147</v>
      </c>
      <c r="C19" s="113">
        <v>9.8888888888888893</v>
      </c>
      <c r="D19" s="115">
        <v>2403</v>
      </c>
      <c r="E19" s="114">
        <v>2259</v>
      </c>
      <c r="F19" s="114">
        <v>2462</v>
      </c>
      <c r="G19" s="114">
        <v>2556</v>
      </c>
      <c r="H19" s="140">
        <v>2506</v>
      </c>
      <c r="I19" s="115">
        <v>-103</v>
      </c>
      <c r="J19" s="116">
        <v>-4.1101356743814845</v>
      </c>
    </row>
    <row r="20" spans="1:15" s="287" customFormat="1" ht="24.95" customHeight="1" x14ac:dyDescent="0.2">
      <c r="A20" s="193" t="s">
        <v>148</v>
      </c>
      <c r="B20" s="199" t="s">
        <v>149</v>
      </c>
      <c r="C20" s="113">
        <v>10.37037037037037</v>
      </c>
      <c r="D20" s="115">
        <v>2520</v>
      </c>
      <c r="E20" s="114">
        <v>1710</v>
      </c>
      <c r="F20" s="114">
        <v>2172</v>
      </c>
      <c r="G20" s="114">
        <v>2008</v>
      </c>
      <c r="H20" s="140">
        <v>2633</v>
      </c>
      <c r="I20" s="115">
        <v>-113</v>
      </c>
      <c r="J20" s="116">
        <v>-4.2916824914546146</v>
      </c>
      <c r="K20" s="110"/>
      <c r="L20" s="110"/>
      <c r="M20" s="110"/>
      <c r="N20" s="110"/>
      <c r="O20" s="110"/>
    </row>
    <row r="21" spans="1:15" s="110" customFormat="1" ht="24.95" customHeight="1" x14ac:dyDescent="0.2">
      <c r="A21" s="201" t="s">
        <v>150</v>
      </c>
      <c r="B21" s="202" t="s">
        <v>151</v>
      </c>
      <c r="C21" s="113">
        <v>5.4855967078189298</v>
      </c>
      <c r="D21" s="115">
        <v>1333</v>
      </c>
      <c r="E21" s="114">
        <v>1252</v>
      </c>
      <c r="F21" s="114">
        <v>1342</v>
      </c>
      <c r="G21" s="114">
        <v>1207</v>
      </c>
      <c r="H21" s="140">
        <v>1235</v>
      </c>
      <c r="I21" s="115">
        <v>98</v>
      </c>
      <c r="J21" s="116">
        <v>7.9352226720647776</v>
      </c>
    </row>
    <row r="22" spans="1:15" s="110" customFormat="1" ht="24.95" customHeight="1" x14ac:dyDescent="0.2">
      <c r="A22" s="201" t="s">
        <v>152</v>
      </c>
      <c r="B22" s="199" t="s">
        <v>153</v>
      </c>
      <c r="C22" s="113">
        <v>9.292181069958847</v>
      </c>
      <c r="D22" s="115">
        <v>2258</v>
      </c>
      <c r="E22" s="114">
        <v>3803</v>
      </c>
      <c r="F22" s="114">
        <v>3001</v>
      </c>
      <c r="G22" s="114">
        <v>2914</v>
      </c>
      <c r="H22" s="140">
        <v>2029</v>
      </c>
      <c r="I22" s="115">
        <v>229</v>
      </c>
      <c r="J22" s="116">
        <v>11.286347954657467</v>
      </c>
    </row>
    <row r="23" spans="1:15" s="110" customFormat="1" ht="24.95" customHeight="1" x14ac:dyDescent="0.2">
      <c r="A23" s="193" t="s">
        <v>154</v>
      </c>
      <c r="B23" s="199" t="s">
        <v>155</v>
      </c>
      <c r="C23" s="113">
        <v>0.93827160493827155</v>
      </c>
      <c r="D23" s="115">
        <v>228</v>
      </c>
      <c r="E23" s="114">
        <v>208</v>
      </c>
      <c r="F23" s="114">
        <v>204</v>
      </c>
      <c r="G23" s="114">
        <v>207</v>
      </c>
      <c r="H23" s="140">
        <v>218</v>
      </c>
      <c r="I23" s="115">
        <v>10</v>
      </c>
      <c r="J23" s="116">
        <v>4.5871559633027523</v>
      </c>
    </row>
    <row r="24" spans="1:15" s="110" customFormat="1" ht="24.95" customHeight="1" x14ac:dyDescent="0.2">
      <c r="A24" s="193" t="s">
        <v>156</v>
      </c>
      <c r="B24" s="199" t="s">
        <v>221</v>
      </c>
      <c r="C24" s="113">
        <v>5.6131687242798352</v>
      </c>
      <c r="D24" s="115">
        <v>1364</v>
      </c>
      <c r="E24" s="114">
        <v>945</v>
      </c>
      <c r="F24" s="114">
        <v>1053</v>
      </c>
      <c r="G24" s="114">
        <v>1025</v>
      </c>
      <c r="H24" s="140">
        <v>1261</v>
      </c>
      <c r="I24" s="115">
        <v>103</v>
      </c>
      <c r="J24" s="116">
        <v>8.1681205392545593</v>
      </c>
    </row>
    <row r="25" spans="1:15" s="110" customFormat="1" ht="24.95" customHeight="1" x14ac:dyDescent="0.2">
      <c r="A25" s="193" t="s">
        <v>222</v>
      </c>
      <c r="B25" s="204" t="s">
        <v>159</v>
      </c>
      <c r="C25" s="113">
        <v>10.794238683127572</v>
      </c>
      <c r="D25" s="115">
        <v>2623</v>
      </c>
      <c r="E25" s="114">
        <v>2356</v>
      </c>
      <c r="F25" s="114">
        <v>2459</v>
      </c>
      <c r="G25" s="114">
        <v>1963</v>
      </c>
      <c r="H25" s="140">
        <v>2267</v>
      </c>
      <c r="I25" s="115">
        <v>356</v>
      </c>
      <c r="J25" s="116">
        <v>15.703573003970005</v>
      </c>
    </row>
    <row r="26" spans="1:15" s="110" customFormat="1" ht="24.95" customHeight="1" x14ac:dyDescent="0.2">
      <c r="A26" s="201">
        <v>782.78300000000002</v>
      </c>
      <c r="B26" s="203" t="s">
        <v>160</v>
      </c>
      <c r="C26" s="113">
        <v>9.6090534979423872</v>
      </c>
      <c r="D26" s="115">
        <v>2335</v>
      </c>
      <c r="E26" s="114">
        <v>2408</v>
      </c>
      <c r="F26" s="114">
        <v>2935</v>
      </c>
      <c r="G26" s="114">
        <v>2244</v>
      </c>
      <c r="H26" s="140">
        <v>2721</v>
      </c>
      <c r="I26" s="115">
        <v>-386</v>
      </c>
      <c r="J26" s="116">
        <v>-14.185961043733922</v>
      </c>
    </row>
    <row r="27" spans="1:15" s="110" customFormat="1" ht="24.95" customHeight="1" x14ac:dyDescent="0.2">
      <c r="A27" s="193" t="s">
        <v>161</v>
      </c>
      <c r="B27" s="199" t="s">
        <v>162</v>
      </c>
      <c r="C27" s="113">
        <v>3.2716049382716048</v>
      </c>
      <c r="D27" s="115">
        <v>795</v>
      </c>
      <c r="E27" s="114">
        <v>615</v>
      </c>
      <c r="F27" s="114">
        <v>708</v>
      </c>
      <c r="G27" s="114">
        <v>618</v>
      </c>
      <c r="H27" s="140">
        <v>745</v>
      </c>
      <c r="I27" s="115">
        <v>50</v>
      </c>
      <c r="J27" s="116">
        <v>6.7114093959731544</v>
      </c>
    </row>
    <row r="28" spans="1:15" s="110" customFormat="1" ht="24.95" customHeight="1" x14ac:dyDescent="0.2">
      <c r="A28" s="193" t="s">
        <v>163</v>
      </c>
      <c r="B28" s="199" t="s">
        <v>164</v>
      </c>
      <c r="C28" s="113">
        <v>3.9300411522633745</v>
      </c>
      <c r="D28" s="115">
        <v>955</v>
      </c>
      <c r="E28" s="114">
        <v>781</v>
      </c>
      <c r="F28" s="114">
        <v>1367</v>
      </c>
      <c r="G28" s="114">
        <v>847</v>
      </c>
      <c r="H28" s="140">
        <v>1140</v>
      </c>
      <c r="I28" s="115">
        <v>-185</v>
      </c>
      <c r="J28" s="116">
        <v>-16.228070175438596</v>
      </c>
    </row>
    <row r="29" spans="1:15" s="110" customFormat="1" ht="24.95" customHeight="1" x14ac:dyDescent="0.2">
      <c r="A29" s="193">
        <v>86</v>
      </c>
      <c r="B29" s="199" t="s">
        <v>165</v>
      </c>
      <c r="C29" s="113">
        <v>4.6213991769547329</v>
      </c>
      <c r="D29" s="115">
        <v>1123</v>
      </c>
      <c r="E29" s="114">
        <v>858</v>
      </c>
      <c r="F29" s="114">
        <v>840</v>
      </c>
      <c r="G29" s="114">
        <v>869</v>
      </c>
      <c r="H29" s="140">
        <v>1640</v>
      </c>
      <c r="I29" s="115">
        <v>-517</v>
      </c>
      <c r="J29" s="116">
        <v>-31.524390243902438</v>
      </c>
    </row>
    <row r="30" spans="1:15" s="110" customFormat="1" ht="24.95" customHeight="1" x14ac:dyDescent="0.2">
      <c r="A30" s="193">
        <v>87.88</v>
      </c>
      <c r="B30" s="204" t="s">
        <v>166</v>
      </c>
      <c r="C30" s="113">
        <v>5.522633744855967</v>
      </c>
      <c r="D30" s="115">
        <v>1342</v>
      </c>
      <c r="E30" s="114">
        <v>1415</v>
      </c>
      <c r="F30" s="114">
        <v>1652</v>
      </c>
      <c r="G30" s="114">
        <v>1147</v>
      </c>
      <c r="H30" s="140">
        <v>1363</v>
      </c>
      <c r="I30" s="115">
        <v>-21</v>
      </c>
      <c r="J30" s="116">
        <v>-1.5407190022010271</v>
      </c>
    </row>
    <row r="31" spans="1:15" s="110" customFormat="1" ht="24.95" customHeight="1" x14ac:dyDescent="0.2">
      <c r="A31" s="193" t="s">
        <v>167</v>
      </c>
      <c r="B31" s="199" t="s">
        <v>168</v>
      </c>
      <c r="C31" s="113">
        <v>6.0658436213991767</v>
      </c>
      <c r="D31" s="115">
        <v>1474</v>
      </c>
      <c r="E31" s="114">
        <v>1647</v>
      </c>
      <c r="F31" s="114">
        <v>1599</v>
      </c>
      <c r="G31" s="114">
        <v>906</v>
      </c>
      <c r="H31" s="140">
        <v>1316</v>
      </c>
      <c r="I31" s="115">
        <v>158</v>
      </c>
      <c r="J31" s="116">
        <v>12.006079027355623</v>
      </c>
    </row>
    <row r="32" spans="1:15" s="110" customFormat="1" ht="24.95" customHeight="1" x14ac:dyDescent="0.2">
      <c r="A32" s="193"/>
      <c r="B32" s="204" t="s">
        <v>169</v>
      </c>
      <c r="C32" s="113">
        <v>0</v>
      </c>
      <c r="D32" s="115">
        <v>0</v>
      </c>
      <c r="E32" s="114">
        <v>0</v>
      </c>
      <c r="F32" s="114">
        <v>0</v>
      </c>
      <c r="G32" s="114">
        <v>0</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1.4362139917695473</v>
      </c>
      <c r="D34" s="115">
        <v>349</v>
      </c>
      <c r="E34" s="114">
        <v>497</v>
      </c>
      <c r="F34" s="114">
        <v>382</v>
      </c>
      <c r="G34" s="114">
        <v>363</v>
      </c>
      <c r="H34" s="140">
        <v>364</v>
      </c>
      <c r="I34" s="115">
        <v>-15</v>
      </c>
      <c r="J34" s="116">
        <v>-4.1208791208791204</v>
      </c>
    </row>
    <row r="35" spans="1:10" s="110" customFormat="1" ht="24.95" customHeight="1" x14ac:dyDescent="0.2">
      <c r="A35" s="292" t="s">
        <v>171</v>
      </c>
      <c r="B35" s="293" t="s">
        <v>172</v>
      </c>
      <c r="C35" s="113">
        <v>13.160493827160494</v>
      </c>
      <c r="D35" s="115">
        <v>3198</v>
      </c>
      <c r="E35" s="114">
        <v>2497</v>
      </c>
      <c r="F35" s="114">
        <v>2673</v>
      </c>
      <c r="G35" s="114">
        <v>2706</v>
      </c>
      <c r="H35" s="140">
        <v>3172</v>
      </c>
      <c r="I35" s="115">
        <v>26</v>
      </c>
      <c r="J35" s="116">
        <v>0.81967213114754101</v>
      </c>
    </row>
    <row r="36" spans="1:10" s="110" customFormat="1" ht="24.95" customHeight="1" x14ac:dyDescent="0.2">
      <c r="A36" s="294" t="s">
        <v>173</v>
      </c>
      <c r="B36" s="295" t="s">
        <v>174</v>
      </c>
      <c r="C36" s="125">
        <v>85.403292181069958</v>
      </c>
      <c r="D36" s="143">
        <v>20753</v>
      </c>
      <c r="E36" s="144">
        <v>20257</v>
      </c>
      <c r="F36" s="144">
        <v>21794</v>
      </c>
      <c r="G36" s="144">
        <v>18511</v>
      </c>
      <c r="H36" s="145">
        <v>21074</v>
      </c>
      <c r="I36" s="143">
        <v>-321</v>
      </c>
      <c r="J36" s="146">
        <v>-1.5232039479927872</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369</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370</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336</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333</v>
      </c>
      <c r="B7" s="577"/>
      <c r="C7" s="577"/>
      <c r="D7" s="582" t="s">
        <v>94</v>
      </c>
      <c r="E7" s="647" t="s">
        <v>371</v>
      </c>
      <c r="F7" s="648"/>
      <c r="G7" s="648"/>
      <c r="H7" s="648"/>
      <c r="I7" s="649"/>
      <c r="J7" s="588" t="s">
        <v>360</v>
      </c>
      <c r="K7" s="589"/>
      <c r="L7" s="96"/>
      <c r="M7" s="96"/>
      <c r="N7" s="96"/>
      <c r="O7" s="96"/>
      <c r="Q7" s="408"/>
    </row>
    <row r="8" spans="1:17" ht="21.75" customHeight="1" x14ac:dyDescent="0.2">
      <c r="A8" s="578"/>
      <c r="B8" s="579"/>
      <c r="C8" s="579"/>
      <c r="D8" s="583"/>
      <c r="E8" s="566" t="s">
        <v>336</v>
      </c>
      <c r="F8" s="566" t="s">
        <v>338</v>
      </c>
      <c r="G8" s="566" t="s">
        <v>339</v>
      </c>
      <c r="H8" s="566" t="s">
        <v>340</v>
      </c>
      <c r="I8" s="566" t="s">
        <v>341</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24300</v>
      </c>
      <c r="F11" s="264">
        <v>23251</v>
      </c>
      <c r="G11" s="264">
        <v>24849</v>
      </c>
      <c r="H11" s="264">
        <v>21580</v>
      </c>
      <c r="I11" s="265">
        <v>24611</v>
      </c>
      <c r="J11" s="263">
        <v>-311</v>
      </c>
      <c r="K11" s="266">
        <v>-1.2636625898988256</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27.650205761316872</v>
      </c>
      <c r="E13" s="115">
        <v>6719</v>
      </c>
      <c r="F13" s="114">
        <v>6685</v>
      </c>
      <c r="G13" s="114">
        <v>7264</v>
      </c>
      <c r="H13" s="114">
        <v>6085</v>
      </c>
      <c r="I13" s="140">
        <v>7020</v>
      </c>
      <c r="J13" s="115">
        <v>-301</v>
      </c>
      <c r="K13" s="116">
        <v>-4.2877492877492873</v>
      </c>
    </row>
    <row r="14" spans="1:17" ht="15.95" customHeight="1" x14ac:dyDescent="0.2">
      <c r="A14" s="306" t="s">
        <v>230</v>
      </c>
      <c r="B14" s="307"/>
      <c r="C14" s="308"/>
      <c r="D14" s="113">
        <v>45.691358024691361</v>
      </c>
      <c r="E14" s="115">
        <v>11103</v>
      </c>
      <c r="F14" s="114">
        <v>9865</v>
      </c>
      <c r="G14" s="114">
        <v>10960</v>
      </c>
      <c r="H14" s="114">
        <v>9698</v>
      </c>
      <c r="I14" s="140">
        <v>11514</v>
      </c>
      <c r="J14" s="115">
        <v>-411</v>
      </c>
      <c r="K14" s="116">
        <v>-3.569567483064096</v>
      </c>
    </row>
    <row r="15" spans="1:17" ht="15.95" customHeight="1" x14ac:dyDescent="0.2">
      <c r="A15" s="306" t="s">
        <v>231</v>
      </c>
      <c r="B15" s="307"/>
      <c r="C15" s="308"/>
      <c r="D15" s="113">
        <v>9.2798353909465021</v>
      </c>
      <c r="E15" s="115">
        <v>2255</v>
      </c>
      <c r="F15" s="114">
        <v>2672</v>
      </c>
      <c r="G15" s="114">
        <v>2107</v>
      </c>
      <c r="H15" s="114">
        <v>1854</v>
      </c>
      <c r="I15" s="140">
        <v>1922</v>
      </c>
      <c r="J15" s="115">
        <v>333</v>
      </c>
      <c r="K15" s="116">
        <v>17.325702393340272</v>
      </c>
    </row>
    <row r="16" spans="1:17" ht="15.95" customHeight="1" x14ac:dyDescent="0.2">
      <c r="A16" s="306" t="s">
        <v>232</v>
      </c>
      <c r="B16" s="307"/>
      <c r="C16" s="308"/>
      <c r="D16" s="113">
        <v>17.020576131687243</v>
      </c>
      <c r="E16" s="115">
        <v>4136</v>
      </c>
      <c r="F16" s="114">
        <v>3955</v>
      </c>
      <c r="G16" s="114">
        <v>4235</v>
      </c>
      <c r="H16" s="114">
        <v>3837</v>
      </c>
      <c r="I16" s="140">
        <v>4049</v>
      </c>
      <c r="J16" s="115">
        <v>87</v>
      </c>
      <c r="K16" s="116">
        <v>2.148678686095332</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1.6213991769547325</v>
      </c>
      <c r="E18" s="115">
        <v>394</v>
      </c>
      <c r="F18" s="114">
        <v>473</v>
      </c>
      <c r="G18" s="114">
        <v>459</v>
      </c>
      <c r="H18" s="114">
        <v>487</v>
      </c>
      <c r="I18" s="140">
        <v>478</v>
      </c>
      <c r="J18" s="115">
        <v>-84</v>
      </c>
      <c r="K18" s="116">
        <v>-17.573221757322177</v>
      </c>
    </row>
    <row r="19" spans="1:11" ht="14.1" customHeight="1" x14ac:dyDescent="0.2">
      <c r="A19" s="306" t="s">
        <v>235</v>
      </c>
      <c r="B19" s="307" t="s">
        <v>236</v>
      </c>
      <c r="C19" s="308"/>
      <c r="D19" s="113">
        <v>0.93827160493827155</v>
      </c>
      <c r="E19" s="115">
        <v>228</v>
      </c>
      <c r="F19" s="114">
        <v>337</v>
      </c>
      <c r="G19" s="114">
        <v>288</v>
      </c>
      <c r="H19" s="114">
        <v>287</v>
      </c>
      <c r="I19" s="140">
        <v>242</v>
      </c>
      <c r="J19" s="115">
        <v>-14</v>
      </c>
      <c r="K19" s="116">
        <v>-5.785123966942149</v>
      </c>
    </row>
    <row r="20" spans="1:11" ht="14.1" customHeight="1" x14ac:dyDescent="0.2">
      <c r="A20" s="306">
        <v>12</v>
      </c>
      <c r="B20" s="307" t="s">
        <v>237</v>
      </c>
      <c r="C20" s="308"/>
      <c r="D20" s="113">
        <v>1.0658436213991769</v>
      </c>
      <c r="E20" s="115">
        <v>259</v>
      </c>
      <c r="F20" s="114">
        <v>386</v>
      </c>
      <c r="G20" s="114">
        <v>275</v>
      </c>
      <c r="H20" s="114">
        <v>173</v>
      </c>
      <c r="I20" s="140">
        <v>253</v>
      </c>
      <c r="J20" s="115">
        <v>6</v>
      </c>
      <c r="K20" s="116">
        <v>2.3715415019762847</v>
      </c>
    </row>
    <row r="21" spans="1:11" ht="14.1" customHeight="1" x14ac:dyDescent="0.2">
      <c r="A21" s="306">
        <v>21</v>
      </c>
      <c r="B21" s="307" t="s">
        <v>238</v>
      </c>
      <c r="C21" s="308"/>
      <c r="D21" s="113">
        <v>0.2139917695473251</v>
      </c>
      <c r="E21" s="115">
        <v>52</v>
      </c>
      <c r="F21" s="114">
        <v>48</v>
      </c>
      <c r="G21" s="114">
        <v>56</v>
      </c>
      <c r="H21" s="114">
        <v>65</v>
      </c>
      <c r="I21" s="140">
        <v>50</v>
      </c>
      <c r="J21" s="115">
        <v>2</v>
      </c>
      <c r="K21" s="116">
        <v>4</v>
      </c>
    </row>
    <row r="22" spans="1:11" ht="14.1" customHeight="1" x14ac:dyDescent="0.2">
      <c r="A22" s="306">
        <v>22</v>
      </c>
      <c r="B22" s="307" t="s">
        <v>239</v>
      </c>
      <c r="C22" s="308"/>
      <c r="D22" s="113">
        <v>0.85185185185185186</v>
      </c>
      <c r="E22" s="115">
        <v>207</v>
      </c>
      <c r="F22" s="114">
        <v>142</v>
      </c>
      <c r="G22" s="114">
        <v>177</v>
      </c>
      <c r="H22" s="114">
        <v>113</v>
      </c>
      <c r="I22" s="140">
        <v>180</v>
      </c>
      <c r="J22" s="115">
        <v>27</v>
      </c>
      <c r="K22" s="116">
        <v>15</v>
      </c>
    </row>
    <row r="23" spans="1:11" ht="14.1" customHeight="1" x14ac:dyDescent="0.2">
      <c r="A23" s="306">
        <v>23</v>
      </c>
      <c r="B23" s="307" t="s">
        <v>240</v>
      </c>
      <c r="C23" s="308"/>
      <c r="D23" s="113">
        <v>0.42386831275720166</v>
      </c>
      <c r="E23" s="115">
        <v>103</v>
      </c>
      <c r="F23" s="114">
        <v>102</v>
      </c>
      <c r="G23" s="114">
        <v>123</v>
      </c>
      <c r="H23" s="114">
        <v>101</v>
      </c>
      <c r="I23" s="140">
        <v>112</v>
      </c>
      <c r="J23" s="115">
        <v>-9</v>
      </c>
      <c r="K23" s="116">
        <v>-8.0357142857142865</v>
      </c>
    </row>
    <row r="24" spans="1:11" ht="14.1" customHeight="1" x14ac:dyDescent="0.2">
      <c r="A24" s="306">
        <v>24</v>
      </c>
      <c r="B24" s="307" t="s">
        <v>241</v>
      </c>
      <c r="C24" s="308"/>
      <c r="D24" s="113">
        <v>1.8271604938271604</v>
      </c>
      <c r="E24" s="115">
        <v>444</v>
      </c>
      <c r="F24" s="114">
        <v>314</v>
      </c>
      <c r="G24" s="114">
        <v>456</v>
      </c>
      <c r="H24" s="114">
        <v>375</v>
      </c>
      <c r="I24" s="140">
        <v>435</v>
      </c>
      <c r="J24" s="115">
        <v>9</v>
      </c>
      <c r="K24" s="116">
        <v>2.0689655172413794</v>
      </c>
    </row>
    <row r="25" spans="1:11" ht="14.1" customHeight="1" x14ac:dyDescent="0.2">
      <c r="A25" s="306">
        <v>25</v>
      </c>
      <c r="B25" s="307" t="s">
        <v>242</v>
      </c>
      <c r="C25" s="308"/>
      <c r="D25" s="113">
        <v>3.2469135802469138</v>
      </c>
      <c r="E25" s="115">
        <v>789</v>
      </c>
      <c r="F25" s="114">
        <v>493</v>
      </c>
      <c r="G25" s="114">
        <v>667</v>
      </c>
      <c r="H25" s="114">
        <v>661</v>
      </c>
      <c r="I25" s="140">
        <v>817</v>
      </c>
      <c r="J25" s="115">
        <v>-28</v>
      </c>
      <c r="K25" s="116">
        <v>-3.4271725826193391</v>
      </c>
    </row>
    <row r="26" spans="1:11" ht="14.1" customHeight="1" x14ac:dyDescent="0.2">
      <c r="A26" s="306">
        <v>26</v>
      </c>
      <c r="B26" s="307" t="s">
        <v>243</v>
      </c>
      <c r="C26" s="308"/>
      <c r="D26" s="113">
        <v>1.7613168724279835</v>
      </c>
      <c r="E26" s="115">
        <v>428</v>
      </c>
      <c r="F26" s="114">
        <v>237</v>
      </c>
      <c r="G26" s="114">
        <v>277</v>
      </c>
      <c r="H26" s="114">
        <v>312</v>
      </c>
      <c r="I26" s="140">
        <v>425</v>
      </c>
      <c r="J26" s="115">
        <v>3</v>
      </c>
      <c r="K26" s="116">
        <v>0.70588235294117652</v>
      </c>
    </row>
    <row r="27" spans="1:11" ht="14.1" customHeight="1" x14ac:dyDescent="0.2">
      <c r="A27" s="306">
        <v>27</v>
      </c>
      <c r="B27" s="307" t="s">
        <v>244</v>
      </c>
      <c r="C27" s="308"/>
      <c r="D27" s="113">
        <v>1.0288065843621399</v>
      </c>
      <c r="E27" s="115">
        <v>250</v>
      </c>
      <c r="F27" s="114">
        <v>173</v>
      </c>
      <c r="G27" s="114">
        <v>198</v>
      </c>
      <c r="H27" s="114">
        <v>191</v>
      </c>
      <c r="I27" s="140">
        <v>227</v>
      </c>
      <c r="J27" s="115">
        <v>23</v>
      </c>
      <c r="K27" s="116">
        <v>10.13215859030837</v>
      </c>
    </row>
    <row r="28" spans="1:11" ht="14.1" customHeight="1" x14ac:dyDescent="0.2">
      <c r="A28" s="306">
        <v>28</v>
      </c>
      <c r="B28" s="307" t="s">
        <v>245</v>
      </c>
      <c r="C28" s="308"/>
      <c r="D28" s="113">
        <v>0.14814814814814814</v>
      </c>
      <c r="E28" s="115">
        <v>36</v>
      </c>
      <c r="F28" s="114">
        <v>31</v>
      </c>
      <c r="G28" s="114" t="s">
        <v>514</v>
      </c>
      <c r="H28" s="114">
        <v>27</v>
      </c>
      <c r="I28" s="140" t="s">
        <v>514</v>
      </c>
      <c r="J28" s="115" t="s">
        <v>514</v>
      </c>
      <c r="K28" s="116" t="s">
        <v>514</v>
      </c>
    </row>
    <row r="29" spans="1:11" ht="14.1" customHeight="1" x14ac:dyDescent="0.2">
      <c r="A29" s="306">
        <v>29</v>
      </c>
      <c r="B29" s="307" t="s">
        <v>246</v>
      </c>
      <c r="C29" s="308"/>
      <c r="D29" s="113">
        <v>3.0411522633744856</v>
      </c>
      <c r="E29" s="115">
        <v>739</v>
      </c>
      <c r="F29" s="114">
        <v>701</v>
      </c>
      <c r="G29" s="114">
        <v>765</v>
      </c>
      <c r="H29" s="114">
        <v>694</v>
      </c>
      <c r="I29" s="140">
        <v>826</v>
      </c>
      <c r="J29" s="115">
        <v>-87</v>
      </c>
      <c r="K29" s="116">
        <v>-10.532687651331718</v>
      </c>
    </row>
    <row r="30" spans="1:11" ht="14.1" customHeight="1" x14ac:dyDescent="0.2">
      <c r="A30" s="306" t="s">
        <v>247</v>
      </c>
      <c r="B30" s="307" t="s">
        <v>248</v>
      </c>
      <c r="C30" s="308"/>
      <c r="D30" s="113">
        <v>0.66255144032921809</v>
      </c>
      <c r="E30" s="115">
        <v>161</v>
      </c>
      <c r="F30" s="114">
        <v>241</v>
      </c>
      <c r="G30" s="114">
        <v>189</v>
      </c>
      <c r="H30" s="114">
        <v>212</v>
      </c>
      <c r="I30" s="140">
        <v>225</v>
      </c>
      <c r="J30" s="115">
        <v>-64</v>
      </c>
      <c r="K30" s="116">
        <v>-28.444444444444443</v>
      </c>
    </row>
    <row r="31" spans="1:11" ht="14.1" customHeight="1" x14ac:dyDescent="0.2">
      <c r="A31" s="306" t="s">
        <v>249</v>
      </c>
      <c r="B31" s="307" t="s">
        <v>250</v>
      </c>
      <c r="C31" s="308"/>
      <c r="D31" s="113">
        <v>2.3497942386831276</v>
      </c>
      <c r="E31" s="115">
        <v>571</v>
      </c>
      <c r="F31" s="114">
        <v>452</v>
      </c>
      <c r="G31" s="114">
        <v>572</v>
      </c>
      <c r="H31" s="114">
        <v>482</v>
      </c>
      <c r="I31" s="140">
        <v>594</v>
      </c>
      <c r="J31" s="115">
        <v>-23</v>
      </c>
      <c r="K31" s="116">
        <v>-3.872053872053872</v>
      </c>
    </row>
    <row r="32" spans="1:11" ht="14.1" customHeight="1" x14ac:dyDescent="0.2">
      <c r="A32" s="306">
        <v>31</v>
      </c>
      <c r="B32" s="307" t="s">
        <v>251</v>
      </c>
      <c r="C32" s="308"/>
      <c r="D32" s="113">
        <v>0.4567901234567901</v>
      </c>
      <c r="E32" s="115">
        <v>111</v>
      </c>
      <c r="F32" s="114">
        <v>94</v>
      </c>
      <c r="G32" s="114">
        <v>124</v>
      </c>
      <c r="H32" s="114">
        <v>85</v>
      </c>
      <c r="I32" s="140">
        <v>125</v>
      </c>
      <c r="J32" s="115">
        <v>-14</v>
      </c>
      <c r="K32" s="116">
        <v>-11.2</v>
      </c>
    </row>
    <row r="33" spans="1:11" ht="14.1" customHeight="1" x14ac:dyDescent="0.2">
      <c r="A33" s="306">
        <v>32</v>
      </c>
      <c r="B33" s="307" t="s">
        <v>252</v>
      </c>
      <c r="C33" s="308"/>
      <c r="D33" s="113">
        <v>1.8395061728395061</v>
      </c>
      <c r="E33" s="115">
        <v>447</v>
      </c>
      <c r="F33" s="114">
        <v>477</v>
      </c>
      <c r="G33" s="114">
        <v>448</v>
      </c>
      <c r="H33" s="114">
        <v>392</v>
      </c>
      <c r="I33" s="140">
        <v>485</v>
      </c>
      <c r="J33" s="115">
        <v>-38</v>
      </c>
      <c r="K33" s="116">
        <v>-7.8350515463917523</v>
      </c>
    </row>
    <row r="34" spans="1:11" ht="14.1" customHeight="1" x14ac:dyDescent="0.2">
      <c r="A34" s="306">
        <v>33</v>
      </c>
      <c r="B34" s="307" t="s">
        <v>253</v>
      </c>
      <c r="C34" s="308"/>
      <c r="D34" s="113">
        <v>1.0082304526748971</v>
      </c>
      <c r="E34" s="115">
        <v>245</v>
      </c>
      <c r="F34" s="114">
        <v>233</v>
      </c>
      <c r="G34" s="114">
        <v>220</v>
      </c>
      <c r="H34" s="114">
        <v>201</v>
      </c>
      <c r="I34" s="140">
        <v>256</v>
      </c>
      <c r="J34" s="115">
        <v>-11</v>
      </c>
      <c r="K34" s="116">
        <v>-4.296875</v>
      </c>
    </row>
    <row r="35" spans="1:11" ht="14.1" customHeight="1" x14ac:dyDescent="0.2">
      <c r="A35" s="306">
        <v>34</v>
      </c>
      <c r="B35" s="307" t="s">
        <v>254</v>
      </c>
      <c r="C35" s="308"/>
      <c r="D35" s="113">
        <v>1.8806584362139918</v>
      </c>
      <c r="E35" s="115">
        <v>457</v>
      </c>
      <c r="F35" s="114">
        <v>349</v>
      </c>
      <c r="G35" s="114">
        <v>343</v>
      </c>
      <c r="H35" s="114">
        <v>381</v>
      </c>
      <c r="I35" s="140">
        <v>467</v>
      </c>
      <c r="J35" s="115">
        <v>-10</v>
      </c>
      <c r="K35" s="116">
        <v>-2.1413276231263385</v>
      </c>
    </row>
    <row r="36" spans="1:11" ht="14.1" customHeight="1" x14ac:dyDescent="0.2">
      <c r="A36" s="306">
        <v>41</v>
      </c>
      <c r="B36" s="307" t="s">
        <v>255</v>
      </c>
      <c r="C36" s="308"/>
      <c r="D36" s="113">
        <v>0.53086419753086422</v>
      </c>
      <c r="E36" s="115">
        <v>129</v>
      </c>
      <c r="F36" s="114">
        <v>90</v>
      </c>
      <c r="G36" s="114">
        <v>117</v>
      </c>
      <c r="H36" s="114">
        <v>103</v>
      </c>
      <c r="I36" s="140">
        <v>143</v>
      </c>
      <c r="J36" s="115">
        <v>-14</v>
      </c>
      <c r="K36" s="116">
        <v>-9.79020979020979</v>
      </c>
    </row>
    <row r="37" spans="1:11" ht="14.1" customHeight="1" x14ac:dyDescent="0.2">
      <c r="A37" s="306">
        <v>42</v>
      </c>
      <c r="B37" s="307" t="s">
        <v>256</v>
      </c>
      <c r="C37" s="308"/>
      <c r="D37" s="113">
        <v>0.37860082304526749</v>
      </c>
      <c r="E37" s="115">
        <v>92</v>
      </c>
      <c r="F37" s="114">
        <v>52</v>
      </c>
      <c r="G37" s="114">
        <v>60</v>
      </c>
      <c r="H37" s="114">
        <v>57</v>
      </c>
      <c r="I37" s="140">
        <v>72</v>
      </c>
      <c r="J37" s="115">
        <v>20</v>
      </c>
      <c r="K37" s="116">
        <v>27.777777777777779</v>
      </c>
    </row>
    <row r="38" spans="1:11" ht="14.1" customHeight="1" x14ac:dyDescent="0.2">
      <c r="A38" s="306">
        <v>43</v>
      </c>
      <c r="B38" s="307" t="s">
        <v>257</v>
      </c>
      <c r="C38" s="308"/>
      <c r="D38" s="113">
        <v>0.9711934156378601</v>
      </c>
      <c r="E38" s="115">
        <v>236</v>
      </c>
      <c r="F38" s="114">
        <v>185</v>
      </c>
      <c r="G38" s="114">
        <v>242</v>
      </c>
      <c r="H38" s="114">
        <v>230</v>
      </c>
      <c r="I38" s="140">
        <v>215</v>
      </c>
      <c r="J38" s="115">
        <v>21</v>
      </c>
      <c r="K38" s="116">
        <v>9.7674418604651159</v>
      </c>
    </row>
    <row r="39" spans="1:11" ht="14.1" customHeight="1" x14ac:dyDescent="0.2">
      <c r="A39" s="306">
        <v>51</v>
      </c>
      <c r="B39" s="307" t="s">
        <v>258</v>
      </c>
      <c r="C39" s="308"/>
      <c r="D39" s="113">
        <v>16.246913580246915</v>
      </c>
      <c r="E39" s="115">
        <v>3948</v>
      </c>
      <c r="F39" s="114">
        <v>3407</v>
      </c>
      <c r="G39" s="114">
        <v>4147</v>
      </c>
      <c r="H39" s="114">
        <v>3456</v>
      </c>
      <c r="I39" s="140">
        <v>4320</v>
      </c>
      <c r="J39" s="115">
        <v>-372</v>
      </c>
      <c r="K39" s="116">
        <v>-8.6111111111111107</v>
      </c>
    </row>
    <row r="40" spans="1:11" ht="14.1" customHeight="1" x14ac:dyDescent="0.2">
      <c r="A40" s="306" t="s">
        <v>259</v>
      </c>
      <c r="B40" s="307" t="s">
        <v>260</v>
      </c>
      <c r="C40" s="308"/>
      <c r="D40" s="113">
        <v>15.543209876543211</v>
      </c>
      <c r="E40" s="115">
        <v>3777</v>
      </c>
      <c r="F40" s="114">
        <v>3274</v>
      </c>
      <c r="G40" s="114">
        <v>3985</v>
      </c>
      <c r="H40" s="114">
        <v>3273</v>
      </c>
      <c r="I40" s="140">
        <v>4122</v>
      </c>
      <c r="J40" s="115">
        <v>-345</v>
      </c>
      <c r="K40" s="116">
        <v>-8.3697234352256178</v>
      </c>
    </row>
    <row r="41" spans="1:11" ht="14.1" customHeight="1" x14ac:dyDescent="0.2">
      <c r="A41" s="306"/>
      <c r="B41" s="307" t="s">
        <v>261</v>
      </c>
      <c r="C41" s="308"/>
      <c r="D41" s="113">
        <v>14.831275720164609</v>
      </c>
      <c r="E41" s="115">
        <v>3604</v>
      </c>
      <c r="F41" s="114">
        <v>3131</v>
      </c>
      <c r="G41" s="114">
        <v>3613</v>
      </c>
      <c r="H41" s="114">
        <v>3079</v>
      </c>
      <c r="I41" s="140">
        <v>3911</v>
      </c>
      <c r="J41" s="115">
        <v>-307</v>
      </c>
      <c r="K41" s="116">
        <v>-7.8496548197391975</v>
      </c>
    </row>
    <row r="42" spans="1:11" ht="14.1" customHeight="1" x14ac:dyDescent="0.2">
      <c r="A42" s="306">
        <v>52</v>
      </c>
      <c r="B42" s="307" t="s">
        <v>262</v>
      </c>
      <c r="C42" s="308"/>
      <c r="D42" s="113">
        <v>4.4650205761316872</v>
      </c>
      <c r="E42" s="115">
        <v>1085</v>
      </c>
      <c r="F42" s="114">
        <v>985</v>
      </c>
      <c r="G42" s="114">
        <v>901</v>
      </c>
      <c r="H42" s="114">
        <v>903</v>
      </c>
      <c r="I42" s="140">
        <v>1020</v>
      </c>
      <c r="J42" s="115">
        <v>65</v>
      </c>
      <c r="K42" s="116">
        <v>6.3725490196078427</v>
      </c>
    </row>
    <row r="43" spans="1:11" ht="14.1" customHeight="1" x14ac:dyDescent="0.2">
      <c r="A43" s="306" t="s">
        <v>263</v>
      </c>
      <c r="B43" s="307" t="s">
        <v>264</v>
      </c>
      <c r="C43" s="308"/>
      <c r="D43" s="113">
        <v>3.9835390946502058</v>
      </c>
      <c r="E43" s="115">
        <v>968</v>
      </c>
      <c r="F43" s="114">
        <v>858</v>
      </c>
      <c r="G43" s="114">
        <v>774</v>
      </c>
      <c r="H43" s="114">
        <v>801</v>
      </c>
      <c r="I43" s="140">
        <v>912</v>
      </c>
      <c r="J43" s="115">
        <v>56</v>
      </c>
      <c r="K43" s="116">
        <v>6.1403508771929829</v>
      </c>
    </row>
    <row r="44" spans="1:11" ht="14.1" customHeight="1" x14ac:dyDescent="0.2">
      <c r="A44" s="306">
        <v>53</v>
      </c>
      <c r="B44" s="307" t="s">
        <v>265</v>
      </c>
      <c r="C44" s="308"/>
      <c r="D44" s="113">
        <v>1.6378600823045268</v>
      </c>
      <c r="E44" s="115">
        <v>398</v>
      </c>
      <c r="F44" s="114">
        <v>359</v>
      </c>
      <c r="G44" s="114">
        <v>460</v>
      </c>
      <c r="H44" s="114">
        <v>320</v>
      </c>
      <c r="I44" s="140">
        <v>346</v>
      </c>
      <c r="J44" s="115">
        <v>52</v>
      </c>
      <c r="K44" s="116">
        <v>15.028901734104046</v>
      </c>
    </row>
    <row r="45" spans="1:11" ht="14.1" customHeight="1" x14ac:dyDescent="0.2">
      <c r="A45" s="306" t="s">
        <v>266</v>
      </c>
      <c r="B45" s="307" t="s">
        <v>267</v>
      </c>
      <c r="C45" s="308"/>
      <c r="D45" s="113">
        <v>1.5555555555555556</v>
      </c>
      <c r="E45" s="115">
        <v>378</v>
      </c>
      <c r="F45" s="114">
        <v>345</v>
      </c>
      <c r="G45" s="114">
        <v>444</v>
      </c>
      <c r="H45" s="114">
        <v>316</v>
      </c>
      <c r="I45" s="140">
        <v>334</v>
      </c>
      <c r="J45" s="115">
        <v>44</v>
      </c>
      <c r="K45" s="116">
        <v>13.173652694610778</v>
      </c>
    </row>
    <row r="46" spans="1:11" ht="14.1" customHeight="1" x14ac:dyDescent="0.2">
      <c r="A46" s="306">
        <v>54</v>
      </c>
      <c r="B46" s="307" t="s">
        <v>268</v>
      </c>
      <c r="C46" s="308"/>
      <c r="D46" s="113">
        <v>3.1728395061728394</v>
      </c>
      <c r="E46" s="115">
        <v>771</v>
      </c>
      <c r="F46" s="114">
        <v>673</v>
      </c>
      <c r="G46" s="114">
        <v>717</v>
      </c>
      <c r="H46" s="114">
        <v>573</v>
      </c>
      <c r="I46" s="140">
        <v>883</v>
      </c>
      <c r="J46" s="115">
        <v>-112</v>
      </c>
      <c r="K46" s="116">
        <v>-12.684031710079275</v>
      </c>
    </row>
    <row r="47" spans="1:11" ht="14.1" customHeight="1" x14ac:dyDescent="0.2">
      <c r="A47" s="306">
        <v>61</v>
      </c>
      <c r="B47" s="307" t="s">
        <v>269</v>
      </c>
      <c r="C47" s="308"/>
      <c r="D47" s="113">
        <v>1.823045267489712</v>
      </c>
      <c r="E47" s="115">
        <v>443</v>
      </c>
      <c r="F47" s="114">
        <v>383</v>
      </c>
      <c r="G47" s="114">
        <v>353</v>
      </c>
      <c r="H47" s="114">
        <v>369</v>
      </c>
      <c r="I47" s="140">
        <v>384</v>
      </c>
      <c r="J47" s="115">
        <v>59</v>
      </c>
      <c r="K47" s="116">
        <v>15.364583333333334</v>
      </c>
    </row>
    <row r="48" spans="1:11" ht="14.1" customHeight="1" x14ac:dyDescent="0.2">
      <c r="A48" s="306">
        <v>62</v>
      </c>
      <c r="B48" s="307" t="s">
        <v>270</v>
      </c>
      <c r="C48" s="308"/>
      <c r="D48" s="113">
        <v>6.2057613168724277</v>
      </c>
      <c r="E48" s="115">
        <v>1508</v>
      </c>
      <c r="F48" s="114">
        <v>1550</v>
      </c>
      <c r="G48" s="114">
        <v>1630</v>
      </c>
      <c r="H48" s="114">
        <v>1727</v>
      </c>
      <c r="I48" s="140">
        <v>1554</v>
      </c>
      <c r="J48" s="115">
        <v>-46</v>
      </c>
      <c r="K48" s="116">
        <v>-2.9601029601029603</v>
      </c>
    </row>
    <row r="49" spans="1:11" ht="14.1" customHeight="1" x14ac:dyDescent="0.2">
      <c r="A49" s="306">
        <v>63</v>
      </c>
      <c r="B49" s="307" t="s">
        <v>271</v>
      </c>
      <c r="C49" s="308"/>
      <c r="D49" s="113">
        <v>4.0041152263374489</v>
      </c>
      <c r="E49" s="115">
        <v>973</v>
      </c>
      <c r="F49" s="114">
        <v>1177</v>
      </c>
      <c r="G49" s="114">
        <v>1152</v>
      </c>
      <c r="H49" s="114">
        <v>941</v>
      </c>
      <c r="I49" s="140">
        <v>919</v>
      </c>
      <c r="J49" s="115">
        <v>54</v>
      </c>
      <c r="K49" s="116">
        <v>5.8759521218715998</v>
      </c>
    </row>
    <row r="50" spans="1:11" ht="14.1" customHeight="1" x14ac:dyDescent="0.2">
      <c r="A50" s="306" t="s">
        <v>272</v>
      </c>
      <c r="B50" s="307" t="s">
        <v>273</v>
      </c>
      <c r="C50" s="308"/>
      <c r="D50" s="113">
        <v>0.67489711934156382</v>
      </c>
      <c r="E50" s="115">
        <v>164</v>
      </c>
      <c r="F50" s="114">
        <v>190</v>
      </c>
      <c r="G50" s="114">
        <v>230</v>
      </c>
      <c r="H50" s="114">
        <v>194</v>
      </c>
      <c r="I50" s="140">
        <v>159</v>
      </c>
      <c r="J50" s="115">
        <v>5</v>
      </c>
      <c r="K50" s="116">
        <v>3.1446540880503147</v>
      </c>
    </row>
    <row r="51" spans="1:11" ht="14.1" customHeight="1" x14ac:dyDescent="0.2">
      <c r="A51" s="306" t="s">
        <v>274</v>
      </c>
      <c r="B51" s="307" t="s">
        <v>275</v>
      </c>
      <c r="C51" s="308"/>
      <c r="D51" s="113">
        <v>2.9670781893004117</v>
      </c>
      <c r="E51" s="115">
        <v>721</v>
      </c>
      <c r="F51" s="114">
        <v>712</v>
      </c>
      <c r="G51" s="114">
        <v>754</v>
      </c>
      <c r="H51" s="114">
        <v>661</v>
      </c>
      <c r="I51" s="140">
        <v>677</v>
      </c>
      <c r="J51" s="115">
        <v>44</v>
      </c>
      <c r="K51" s="116">
        <v>6.4992614475627768</v>
      </c>
    </row>
    <row r="52" spans="1:11" ht="14.1" customHeight="1" x14ac:dyDescent="0.2">
      <c r="A52" s="306">
        <v>71</v>
      </c>
      <c r="B52" s="307" t="s">
        <v>276</v>
      </c>
      <c r="C52" s="308"/>
      <c r="D52" s="113">
        <v>9.4650205761316872</v>
      </c>
      <c r="E52" s="115">
        <v>2300</v>
      </c>
      <c r="F52" s="114">
        <v>1716</v>
      </c>
      <c r="G52" s="114">
        <v>1922</v>
      </c>
      <c r="H52" s="114">
        <v>1794</v>
      </c>
      <c r="I52" s="140">
        <v>2124</v>
      </c>
      <c r="J52" s="115">
        <v>176</v>
      </c>
      <c r="K52" s="116">
        <v>8.2862523540489637</v>
      </c>
    </row>
    <row r="53" spans="1:11" ht="14.1" customHeight="1" x14ac:dyDescent="0.2">
      <c r="A53" s="306" t="s">
        <v>277</v>
      </c>
      <c r="B53" s="307" t="s">
        <v>278</v>
      </c>
      <c r="C53" s="308"/>
      <c r="D53" s="113">
        <v>3.6748971193415638</v>
      </c>
      <c r="E53" s="115">
        <v>893</v>
      </c>
      <c r="F53" s="114">
        <v>590</v>
      </c>
      <c r="G53" s="114">
        <v>681</v>
      </c>
      <c r="H53" s="114">
        <v>674</v>
      </c>
      <c r="I53" s="140">
        <v>805</v>
      </c>
      <c r="J53" s="115">
        <v>88</v>
      </c>
      <c r="K53" s="116">
        <v>10.93167701863354</v>
      </c>
    </row>
    <row r="54" spans="1:11" ht="14.1" customHeight="1" x14ac:dyDescent="0.2">
      <c r="A54" s="306" t="s">
        <v>279</v>
      </c>
      <c r="B54" s="307" t="s">
        <v>280</v>
      </c>
      <c r="C54" s="308"/>
      <c r="D54" s="113">
        <v>4.8271604938271606</v>
      </c>
      <c r="E54" s="115">
        <v>1173</v>
      </c>
      <c r="F54" s="114">
        <v>988</v>
      </c>
      <c r="G54" s="114">
        <v>1069</v>
      </c>
      <c r="H54" s="114">
        <v>966</v>
      </c>
      <c r="I54" s="140">
        <v>1119</v>
      </c>
      <c r="J54" s="115">
        <v>54</v>
      </c>
      <c r="K54" s="116">
        <v>4.8257372654155493</v>
      </c>
    </row>
    <row r="55" spans="1:11" ht="14.1" customHeight="1" x14ac:dyDescent="0.2">
      <c r="A55" s="306">
        <v>72</v>
      </c>
      <c r="B55" s="307" t="s">
        <v>281</v>
      </c>
      <c r="C55" s="308"/>
      <c r="D55" s="113">
        <v>1.7078189300411524</v>
      </c>
      <c r="E55" s="115">
        <v>415</v>
      </c>
      <c r="F55" s="114">
        <v>258</v>
      </c>
      <c r="G55" s="114">
        <v>300</v>
      </c>
      <c r="H55" s="114">
        <v>279</v>
      </c>
      <c r="I55" s="140">
        <v>360</v>
      </c>
      <c r="J55" s="115">
        <v>55</v>
      </c>
      <c r="K55" s="116">
        <v>15.277777777777779</v>
      </c>
    </row>
    <row r="56" spans="1:11" ht="14.1" customHeight="1" x14ac:dyDescent="0.2">
      <c r="A56" s="306" t="s">
        <v>282</v>
      </c>
      <c r="B56" s="307" t="s">
        <v>283</v>
      </c>
      <c r="C56" s="308"/>
      <c r="D56" s="113">
        <v>0.51440329218106995</v>
      </c>
      <c r="E56" s="115">
        <v>125</v>
      </c>
      <c r="F56" s="114">
        <v>104</v>
      </c>
      <c r="G56" s="114">
        <v>120</v>
      </c>
      <c r="H56" s="114">
        <v>89</v>
      </c>
      <c r="I56" s="140">
        <v>121</v>
      </c>
      <c r="J56" s="115">
        <v>4</v>
      </c>
      <c r="K56" s="116">
        <v>3.3057851239669422</v>
      </c>
    </row>
    <row r="57" spans="1:11" ht="14.1" customHeight="1" x14ac:dyDescent="0.2">
      <c r="A57" s="306" t="s">
        <v>284</v>
      </c>
      <c r="B57" s="307" t="s">
        <v>285</v>
      </c>
      <c r="C57" s="308"/>
      <c r="D57" s="113">
        <v>0.93004115226337447</v>
      </c>
      <c r="E57" s="115">
        <v>226</v>
      </c>
      <c r="F57" s="114">
        <v>121</v>
      </c>
      <c r="G57" s="114">
        <v>144</v>
      </c>
      <c r="H57" s="114">
        <v>144</v>
      </c>
      <c r="I57" s="140">
        <v>179</v>
      </c>
      <c r="J57" s="115">
        <v>47</v>
      </c>
      <c r="K57" s="116">
        <v>26.256983240223462</v>
      </c>
    </row>
    <row r="58" spans="1:11" ht="14.1" customHeight="1" x14ac:dyDescent="0.2">
      <c r="A58" s="306">
        <v>73</v>
      </c>
      <c r="B58" s="307" t="s">
        <v>286</v>
      </c>
      <c r="C58" s="308"/>
      <c r="D58" s="113">
        <v>2.4115226337448559</v>
      </c>
      <c r="E58" s="115">
        <v>586</v>
      </c>
      <c r="F58" s="114">
        <v>445</v>
      </c>
      <c r="G58" s="114">
        <v>535</v>
      </c>
      <c r="H58" s="114">
        <v>434</v>
      </c>
      <c r="I58" s="140">
        <v>545</v>
      </c>
      <c r="J58" s="115">
        <v>41</v>
      </c>
      <c r="K58" s="116">
        <v>7.522935779816514</v>
      </c>
    </row>
    <row r="59" spans="1:11" ht="14.1" customHeight="1" x14ac:dyDescent="0.2">
      <c r="A59" s="306" t="s">
        <v>287</v>
      </c>
      <c r="B59" s="307" t="s">
        <v>288</v>
      </c>
      <c r="C59" s="308"/>
      <c r="D59" s="113">
        <v>1.6954732510288066</v>
      </c>
      <c r="E59" s="115">
        <v>412</v>
      </c>
      <c r="F59" s="114">
        <v>352</v>
      </c>
      <c r="G59" s="114">
        <v>412</v>
      </c>
      <c r="H59" s="114">
        <v>336</v>
      </c>
      <c r="I59" s="140">
        <v>397</v>
      </c>
      <c r="J59" s="115">
        <v>15</v>
      </c>
      <c r="K59" s="116">
        <v>3.7783375314861463</v>
      </c>
    </row>
    <row r="60" spans="1:11" ht="14.1" customHeight="1" x14ac:dyDescent="0.2">
      <c r="A60" s="306">
        <v>81</v>
      </c>
      <c r="B60" s="307" t="s">
        <v>289</v>
      </c>
      <c r="C60" s="308"/>
      <c r="D60" s="113">
        <v>5.0288065843621403</v>
      </c>
      <c r="E60" s="115">
        <v>1222</v>
      </c>
      <c r="F60" s="114">
        <v>1061</v>
      </c>
      <c r="G60" s="114">
        <v>981</v>
      </c>
      <c r="H60" s="114">
        <v>1028</v>
      </c>
      <c r="I60" s="140">
        <v>1649</v>
      </c>
      <c r="J60" s="115">
        <v>-427</v>
      </c>
      <c r="K60" s="116">
        <v>-25.894481503941783</v>
      </c>
    </row>
    <row r="61" spans="1:11" ht="14.1" customHeight="1" x14ac:dyDescent="0.2">
      <c r="A61" s="306" t="s">
        <v>290</v>
      </c>
      <c r="B61" s="307" t="s">
        <v>291</v>
      </c>
      <c r="C61" s="308"/>
      <c r="D61" s="113">
        <v>1.2057613168724279</v>
      </c>
      <c r="E61" s="115">
        <v>293</v>
      </c>
      <c r="F61" s="114">
        <v>192</v>
      </c>
      <c r="G61" s="114">
        <v>220</v>
      </c>
      <c r="H61" s="114">
        <v>295</v>
      </c>
      <c r="I61" s="140">
        <v>288</v>
      </c>
      <c r="J61" s="115">
        <v>5</v>
      </c>
      <c r="K61" s="116">
        <v>1.7361111111111112</v>
      </c>
    </row>
    <row r="62" spans="1:11" ht="14.1" customHeight="1" x14ac:dyDescent="0.2">
      <c r="A62" s="306" t="s">
        <v>292</v>
      </c>
      <c r="B62" s="307" t="s">
        <v>293</v>
      </c>
      <c r="C62" s="308"/>
      <c r="D62" s="113">
        <v>1.9917695473251029</v>
      </c>
      <c r="E62" s="115">
        <v>484</v>
      </c>
      <c r="F62" s="114">
        <v>593</v>
      </c>
      <c r="G62" s="114">
        <v>433</v>
      </c>
      <c r="H62" s="114">
        <v>430</v>
      </c>
      <c r="I62" s="140">
        <v>742</v>
      </c>
      <c r="J62" s="115">
        <v>-258</v>
      </c>
      <c r="K62" s="116">
        <v>-34.770889487870619</v>
      </c>
    </row>
    <row r="63" spans="1:11" ht="14.1" customHeight="1" x14ac:dyDescent="0.2">
      <c r="A63" s="306"/>
      <c r="B63" s="307" t="s">
        <v>294</v>
      </c>
      <c r="C63" s="308"/>
      <c r="D63" s="113">
        <v>1.7366255144032923</v>
      </c>
      <c r="E63" s="115">
        <v>422</v>
      </c>
      <c r="F63" s="114">
        <v>534</v>
      </c>
      <c r="G63" s="114">
        <v>380</v>
      </c>
      <c r="H63" s="114">
        <v>383</v>
      </c>
      <c r="I63" s="140">
        <v>684</v>
      </c>
      <c r="J63" s="115">
        <v>-262</v>
      </c>
      <c r="K63" s="116">
        <v>-38.304093567251464</v>
      </c>
    </row>
    <row r="64" spans="1:11" ht="14.1" customHeight="1" x14ac:dyDescent="0.2">
      <c r="A64" s="306" t="s">
        <v>295</v>
      </c>
      <c r="B64" s="307" t="s">
        <v>296</v>
      </c>
      <c r="C64" s="308"/>
      <c r="D64" s="113">
        <v>0.75720164609053497</v>
      </c>
      <c r="E64" s="115">
        <v>184</v>
      </c>
      <c r="F64" s="114">
        <v>104</v>
      </c>
      <c r="G64" s="114">
        <v>143</v>
      </c>
      <c r="H64" s="114">
        <v>136</v>
      </c>
      <c r="I64" s="140">
        <v>263</v>
      </c>
      <c r="J64" s="115">
        <v>-79</v>
      </c>
      <c r="K64" s="116">
        <v>-30.038022813688212</v>
      </c>
    </row>
    <row r="65" spans="1:11" ht="14.1" customHeight="1" x14ac:dyDescent="0.2">
      <c r="A65" s="306" t="s">
        <v>297</v>
      </c>
      <c r="B65" s="307" t="s">
        <v>298</v>
      </c>
      <c r="C65" s="308"/>
      <c r="D65" s="113">
        <v>0.53497942386831276</v>
      </c>
      <c r="E65" s="115">
        <v>130</v>
      </c>
      <c r="F65" s="114">
        <v>81</v>
      </c>
      <c r="G65" s="114">
        <v>89</v>
      </c>
      <c r="H65" s="114">
        <v>78</v>
      </c>
      <c r="I65" s="140">
        <v>201</v>
      </c>
      <c r="J65" s="115">
        <v>-71</v>
      </c>
      <c r="K65" s="116">
        <v>-35.323383084577117</v>
      </c>
    </row>
    <row r="66" spans="1:11" ht="14.1" customHeight="1" x14ac:dyDescent="0.2">
      <c r="A66" s="306">
        <v>82</v>
      </c>
      <c r="B66" s="307" t="s">
        <v>299</v>
      </c>
      <c r="C66" s="308"/>
      <c r="D66" s="113">
        <v>2.4444444444444446</v>
      </c>
      <c r="E66" s="115">
        <v>594</v>
      </c>
      <c r="F66" s="114">
        <v>874</v>
      </c>
      <c r="G66" s="114">
        <v>639</v>
      </c>
      <c r="H66" s="114">
        <v>558</v>
      </c>
      <c r="I66" s="140">
        <v>579</v>
      </c>
      <c r="J66" s="115">
        <v>15</v>
      </c>
      <c r="K66" s="116">
        <v>2.5906735751295336</v>
      </c>
    </row>
    <row r="67" spans="1:11" ht="14.1" customHeight="1" x14ac:dyDescent="0.2">
      <c r="A67" s="306" t="s">
        <v>300</v>
      </c>
      <c r="B67" s="307" t="s">
        <v>301</v>
      </c>
      <c r="C67" s="308"/>
      <c r="D67" s="113">
        <v>1.5514403292181069</v>
      </c>
      <c r="E67" s="115">
        <v>377</v>
      </c>
      <c r="F67" s="114">
        <v>654</v>
      </c>
      <c r="G67" s="114">
        <v>402</v>
      </c>
      <c r="H67" s="114">
        <v>359</v>
      </c>
      <c r="I67" s="140">
        <v>363</v>
      </c>
      <c r="J67" s="115">
        <v>14</v>
      </c>
      <c r="K67" s="116">
        <v>3.8567493112947657</v>
      </c>
    </row>
    <row r="68" spans="1:11" ht="14.1" customHeight="1" x14ac:dyDescent="0.2">
      <c r="A68" s="306" t="s">
        <v>302</v>
      </c>
      <c r="B68" s="307" t="s">
        <v>303</v>
      </c>
      <c r="C68" s="308"/>
      <c r="D68" s="113">
        <v>0.59259259259259256</v>
      </c>
      <c r="E68" s="115">
        <v>144</v>
      </c>
      <c r="F68" s="114">
        <v>180</v>
      </c>
      <c r="G68" s="114">
        <v>179</v>
      </c>
      <c r="H68" s="114">
        <v>151</v>
      </c>
      <c r="I68" s="140">
        <v>146</v>
      </c>
      <c r="J68" s="115">
        <v>-2</v>
      </c>
      <c r="K68" s="116">
        <v>-1.3698630136986301</v>
      </c>
    </row>
    <row r="69" spans="1:11" ht="14.1" customHeight="1" x14ac:dyDescent="0.2">
      <c r="A69" s="306">
        <v>83</v>
      </c>
      <c r="B69" s="307" t="s">
        <v>304</v>
      </c>
      <c r="C69" s="308"/>
      <c r="D69" s="113">
        <v>3.9341563786008229</v>
      </c>
      <c r="E69" s="115">
        <v>956</v>
      </c>
      <c r="F69" s="114">
        <v>680</v>
      </c>
      <c r="G69" s="114">
        <v>1476</v>
      </c>
      <c r="H69" s="114">
        <v>736</v>
      </c>
      <c r="I69" s="140">
        <v>1005</v>
      </c>
      <c r="J69" s="115">
        <v>-49</v>
      </c>
      <c r="K69" s="116">
        <v>-4.8756218905472632</v>
      </c>
    </row>
    <row r="70" spans="1:11" ht="14.1" customHeight="1" x14ac:dyDescent="0.2">
      <c r="A70" s="306" t="s">
        <v>305</v>
      </c>
      <c r="B70" s="307" t="s">
        <v>306</v>
      </c>
      <c r="C70" s="308"/>
      <c r="D70" s="113">
        <v>3.5802469135802468</v>
      </c>
      <c r="E70" s="115">
        <v>870</v>
      </c>
      <c r="F70" s="114">
        <v>607</v>
      </c>
      <c r="G70" s="114">
        <v>1375</v>
      </c>
      <c r="H70" s="114">
        <v>661</v>
      </c>
      <c r="I70" s="140">
        <v>865</v>
      </c>
      <c r="J70" s="115">
        <v>5</v>
      </c>
      <c r="K70" s="116">
        <v>0.5780346820809249</v>
      </c>
    </row>
    <row r="71" spans="1:11" ht="14.1" customHeight="1" x14ac:dyDescent="0.2">
      <c r="A71" s="306"/>
      <c r="B71" s="307" t="s">
        <v>307</v>
      </c>
      <c r="C71" s="308"/>
      <c r="D71" s="113">
        <v>1.7489711934156378</v>
      </c>
      <c r="E71" s="115">
        <v>425</v>
      </c>
      <c r="F71" s="114">
        <v>303</v>
      </c>
      <c r="G71" s="114">
        <v>922</v>
      </c>
      <c r="H71" s="114">
        <v>300</v>
      </c>
      <c r="I71" s="140">
        <v>524</v>
      </c>
      <c r="J71" s="115">
        <v>-99</v>
      </c>
      <c r="K71" s="116">
        <v>-18.893129770992367</v>
      </c>
    </row>
    <row r="72" spans="1:11" ht="14.1" customHeight="1" x14ac:dyDescent="0.2">
      <c r="A72" s="306">
        <v>84</v>
      </c>
      <c r="B72" s="307" t="s">
        <v>308</v>
      </c>
      <c r="C72" s="308"/>
      <c r="D72" s="113">
        <v>3.6337448559670782</v>
      </c>
      <c r="E72" s="115">
        <v>883</v>
      </c>
      <c r="F72" s="114">
        <v>689</v>
      </c>
      <c r="G72" s="114">
        <v>863</v>
      </c>
      <c r="H72" s="114">
        <v>688</v>
      </c>
      <c r="I72" s="140">
        <v>877</v>
      </c>
      <c r="J72" s="115">
        <v>6</v>
      </c>
      <c r="K72" s="116">
        <v>0.68415051311288488</v>
      </c>
    </row>
    <row r="73" spans="1:11" ht="14.1" customHeight="1" x14ac:dyDescent="0.2">
      <c r="A73" s="306" t="s">
        <v>309</v>
      </c>
      <c r="B73" s="307" t="s">
        <v>310</v>
      </c>
      <c r="C73" s="308"/>
      <c r="D73" s="113">
        <v>1.0905349794238683</v>
      </c>
      <c r="E73" s="115">
        <v>265</v>
      </c>
      <c r="F73" s="114">
        <v>209</v>
      </c>
      <c r="G73" s="114">
        <v>296</v>
      </c>
      <c r="H73" s="114">
        <v>227</v>
      </c>
      <c r="I73" s="140">
        <v>270</v>
      </c>
      <c r="J73" s="115">
        <v>-5</v>
      </c>
      <c r="K73" s="116">
        <v>-1.8518518518518519</v>
      </c>
    </row>
    <row r="74" spans="1:11" ht="14.1" customHeight="1" x14ac:dyDescent="0.2">
      <c r="A74" s="306" t="s">
        <v>311</v>
      </c>
      <c r="B74" s="307" t="s">
        <v>312</v>
      </c>
      <c r="C74" s="308"/>
      <c r="D74" s="113">
        <v>0.31275720164609055</v>
      </c>
      <c r="E74" s="115">
        <v>76</v>
      </c>
      <c r="F74" s="114">
        <v>45</v>
      </c>
      <c r="G74" s="114">
        <v>63</v>
      </c>
      <c r="H74" s="114">
        <v>33</v>
      </c>
      <c r="I74" s="140">
        <v>48</v>
      </c>
      <c r="J74" s="115">
        <v>28</v>
      </c>
      <c r="K74" s="116">
        <v>58.333333333333336</v>
      </c>
    </row>
    <row r="75" spans="1:11" ht="14.1" customHeight="1" x14ac:dyDescent="0.2">
      <c r="A75" s="306" t="s">
        <v>313</v>
      </c>
      <c r="B75" s="307" t="s">
        <v>314</v>
      </c>
      <c r="C75" s="308"/>
      <c r="D75" s="113">
        <v>1.8641975308641976</v>
      </c>
      <c r="E75" s="115">
        <v>453</v>
      </c>
      <c r="F75" s="114">
        <v>374</v>
      </c>
      <c r="G75" s="114">
        <v>431</v>
      </c>
      <c r="H75" s="114">
        <v>351</v>
      </c>
      <c r="I75" s="140">
        <v>480</v>
      </c>
      <c r="J75" s="115">
        <v>-27</v>
      </c>
      <c r="K75" s="116">
        <v>-5.625</v>
      </c>
    </row>
    <row r="76" spans="1:11" ht="14.1" customHeight="1" x14ac:dyDescent="0.2">
      <c r="A76" s="306">
        <v>91</v>
      </c>
      <c r="B76" s="307" t="s">
        <v>315</v>
      </c>
      <c r="C76" s="308"/>
      <c r="D76" s="113">
        <v>0.19341563786008231</v>
      </c>
      <c r="E76" s="115">
        <v>47</v>
      </c>
      <c r="F76" s="114">
        <v>40</v>
      </c>
      <c r="G76" s="114">
        <v>77</v>
      </c>
      <c r="H76" s="114">
        <v>40</v>
      </c>
      <c r="I76" s="140">
        <v>37</v>
      </c>
      <c r="J76" s="115">
        <v>10</v>
      </c>
      <c r="K76" s="116">
        <v>27.027027027027028</v>
      </c>
    </row>
    <row r="77" spans="1:11" ht="14.1" customHeight="1" x14ac:dyDescent="0.2">
      <c r="A77" s="306">
        <v>92</v>
      </c>
      <c r="B77" s="307" t="s">
        <v>316</v>
      </c>
      <c r="C77" s="308"/>
      <c r="D77" s="113">
        <v>1.868312757201646</v>
      </c>
      <c r="E77" s="115">
        <v>454</v>
      </c>
      <c r="F77" s="114">
        <v>355</v>
      </c>
      <c r="G77" s="114">
        <v>422</v>
      </c>
      <c r="H77" s="114">
        <v>356</v>
      </c>
      <c r="I77" s="140">
        <v>456</v>
      </c>
      <c r="J77" s="115">
        <v>-2</v>
      </c>
      <c r="K77" s="116">
        <v>-0.43859649122807015</v>
      </c>
    </row>
    <row r="78" spans="1:11" ht="14.1" customHeight="1" x14ac:dyDescent="0.2">
      <c r="A78" s="306">
        <v>93</v>
      </c>
      <c r="B78" s="307" t="s">
        <v>317</v>
      </c>
      <c r="C78" s="308"/>
      <c r="D78" s="113" t="s">
        <v>514</v>
      </c>
      <c r="E78" s="115" t="s">
        <v>514</v>
      </c>
      <c r="F78" s="114" t="s">
        <v>514</v>
      </c>
      <c r="G78" s="114">
        <v>54</v>
      </c>
      <c r="H78" s="114" t="s">
        <v>514</v>
      </c>
      <c r="I78" s="140">
        <v>24</v>
      </c>
      <c r="J78" s="115" t="s">
        <v>514</v>
      </c>
      <c r="K78" s="116" t="s">
        <v>514</v>
      </c>
    </row>
    <row r="79" spans="1:11" ht="14.1" customHeight="1" x14ac:dyDescent="0.2">
      <c r="A79" s="306">
        <v>94</v>
      </c>
      <c r="B79" s="307" t="s">
        <v>318</v>
      </c>
      <c r="C79" s="308"/>
      <c r="D79" s="113">
        <v>8.9917695473251023</v>
      </c>
      <c r="E79" s="115">
        <v>2185</v>
      </c>
      <c r="F79" s="114">
        <v>3919</v>
      </c>
      <c r="G79" s="114">
        <v>2897</v>
      </c>
      <c r="H79" s="114">
        <v>2598</v>
      </c>
      <c r="I79" s="140">
        <v>1831</v>
      </c>
      <c r="J79" s="115">
        <v>354</v>
      </c>
      <c r="K79" s="116">
        <v>19.333697433096667</v>
      </c>
    </row>
    <row r="80" spans="1:11" ht="14.1" customHeight="1" x14ac:dyDescent="0.2">
      <c r="A80" s="306" t="s">
        <v>319</v>
      </c>
      <c r="B80" s="307" t="s">
        <v>320</v>
      </c>
      <c r="C80" s="308"/>
      <c r="D80" s="113" t="s">
        <v>514</v>
      </c>
      <c r="E80" s="115" t="s">
        <v>514</v>
      </c>
      <c r="F80" s="114" t="s">
        <v>514</v>
      </c>
      <c r="G80" s="114" t="s">
        <v>514</v>
      </c>
      <c r="H80" s="114" t="s">
        <v>514</v>
      </c>
      <c r="I80" s="140" t="s">
        <v>514</v>
      </c>
      <c r="J80" s="115" t="s">
        <v>514</v>
      </c>
      <c r="K80" s="116" t="s">
        <v>514</v>
      </c>
    </row>
    <row r="81" spans="1:11" ht="14.1" customHeight="1" x14ac:dyDescent="0.2">
      <c r="A81" s="310" t="s">
        <v>321</v>
      </c>
      <c r="B81" s="311" t="s">
        <v>334</v>
      </c>
      <c r="C81" s="312"/>
      <c r="D81" s="125">
        <v>0.35802469135802467</v>
      </c>
      <c r="E81" s="143">
        <v>87</v>
      </c>
      <c r="F81" s="144">
        <v>74</v>
      </c>
      <c r="G81" s="144">
        <v>283</v>
      </c>
      <c r="H81" s="144">
        <v>106</v>
      </c>
      <c r="I81" s="145">
        <v>106</v>
      </c>
      <c r="J81" s="143">
        <v>-19</v>
      </c>
      <c r="K81" s="146">
        <v>-17.924528301886792</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372</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366</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373</v>
      </c>
      <c r="B3" s="571"/>
      <c r="C3" s="571"/>
      <c r="D3" s="571"/>
      <c r="E3" s="571"/>
      <c r="F3" s="571"/>
      <c r="G3" s="571"/>
      <c r="H3" s="571"/>
      <c r="I3" s="571"/>
      <c r="J3" s="571"/>
      <c r="K3" s="571"/>
    </row>
    <row r="4" spans="1:13" s="94" customFormat="1" ht="12" customHeight="1" x14ac:dyDescent="0.2">
      <c r="A4" s="410" t="s">
        <v>374</v>
      </c>
      <c r="B4" s="411"/>
      <c r="C4" s="411"/>
      <c r="D4" s="411"/>
      <c r="E4" s="411"/>
      <c r="F4" s="411"/>
      <c r="G4" s="411"/>
      <c r="H4" s="411"/>
      <c r="I4" s="411"/>
      <c r="J4" s="411"/>
      <c r="K4" s="411"/>
      <c r="L4" s="411"/>
      <c r="M4" s="411"/>
    </row>
    <row r="5" spans="1:13" s="94" customFormat="1" ht="12" customHeight="1" x14ac:dyDescent="0.2">
      <c r="A5" s="667" t="s">
        <v>375</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376</v>
      </c>
      <c r="B7" s="668" t="s">
        <v>377</v>
      </c>
      <c r="C7" s="668"/>
      <c r="D7" s="668"/>
      <c r="E7" s="668"/>
      <c r="F7" s="668"/>
      <c r="G7" s="668"/>
      <c r="H7" s="669"/>
      <c r="I7" s="668" t="s">
        <v>378</v>
      </c>
      <c r="J7" s="668"/>
      <c r="K7" s="669"/>
      <c r="L7" s="670" t="s">
        <v>379</v>
      </c>
      <c r="M7" s="671"/>
    </row>
    <row r="8" spans="1:13" ht="23.85" customHeight="1" x14ac:dyDescent="0.2">
      <c r="A8" s="583"/>
      <c r="B8" s="414" t="s">
        <v>104</v>
      </c>
      <c r="C8" s="415" t="s">
        <v>106</v>
      </c>
      <c r="D8" s="415" t="s">
        <v>107</v>
      </c>
      <c r="E8" s="415" t="s">
        <v>380</v>
      </c>
      <c r="F8" s="415" t="s">
        <v>381</v>
      </c>
      <c r="G8" s="415" t="s">
        <v>108</v>
      </c>
      <c r="H8" s="416" t="s">
        <v>382</v>
      </c>
      <c r="I8" s="414" t="s">
        <v>104</v>
      </c>
      <c r="J8" s="414" t="s">
        <v>383</v>
      </c>
      <c r="K8" s="417" t="s">
        <v>384</v>
      </c>
      <c r="L8" s="418" t="s">
        <v>385</v>
      </c>
      <c r="M8" s="419" t="s">
        <v>386</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387</v>
      </c>
      <c r="B10" s="115">
        <v>204791</v>
      </c>
      <c r="C10" s="114">
        <v>103396</v>
      </c>
      <c r="D10" s="114">
        <v>101395</v>
      </c>
      <c r="E10" s="114">
        <v>160501</v>
      </c>
      <c r="F10" s="114">
        <v>41348</v>
      </c>
      <c r="G10" s="114">
        <v>23621</v>
      </c>
      <c r="H10" s="114">
        <v>57287</v>
      </c>
      <c r="I10" s="115">
        <v>35531</v>
      </c>
      <c r="J10" s="114">
        <v>28011</v>
      </c>
      <c r="K10" s="114">
        <v>7520</v>
      </c>
      <c r="L10" s="423">
        <v>26274</v>
      </c>
      <c r="M10" s="424">
        <v>27893</v>
      </c>
    </row>
    <row r="11" spans="1:13" ht="11.1" customHeight="1" x14ac:dyDescent="0.2">
      <c r="A11" s="422" t="s">
        <v>388</v>
      </c>
      <c r="B11" s="115">
        <v>207329</v>
      </c>
      <c r="C11" s="114">
        <v>105377</v>
      </c>
      <c r="D11" s="114">
        <v>101952</v>
      </c>
      <c r="E11" s="114">
        <v>162211</v>
      </c>
      <c r="F11" s="114">
        <v>42222</v>
      </c>
      <c r="G11" s="114">
        <v>22827</v>
      </c>
      <c r="H11" s="114">
        <v>58993</v>
      </c>
      <c r="I11" s="115">
        <v>36951</v>
      </c>
      <c r="J11" s="114">
        <v>29075</v>
      </c>
      <c r="K11" s="114">
        <v>7876</v>
      </c>
      <c r="L11" s="423">
        <v>28638</v>
      </c>
      <c r="M11" s="424">
        <v>26308</v>
      </c>
    </row>
    <row r="12" spans="1:13" ht="11.1" customHeight="1" x14ac:dyDescent="0.2">
      <c r="A12" s="422" t="s">
        <v>389</v>
      </c>
      <c r="B12" s="115">
        <v>210235</v>
      </c>
      <c r="C12" s="114">
        <v>107255</v>
      </c>
      <c r="D12" s="114">
        <v>102980</v>
      </c>
      <c r="E12" s="114">
        <v>164463</v>
      </c>
      <c r="F12" s="114">
        <v>42826</v>
      </c>
      <c r="G12" s="114">
        <v>23949</v>
      </c>
      <c r="H12" s="114">
        <v>60074</v>
      </c>
      <c r="I12" s="115">
        <v>36163</v>
      </c>
      <c r="J12" s="114">
        <v>28139</v>
      </c>
      <c r="K12" s="114">
        <v>8024</v>
      </c>
      <c r="L12" s="423">
        <v>32949</v>
      </c>
      <c r="M12" s="424">
        <v>30634</v>
      </c>
    </row>
    <row r="13" spans="1:13" s="110" customFormat="1" ht="11.1" customHeight="1" x14ac:dyDescent="0.2">
      <c r="A13" s="422" t="s">
        <v>390</v>
      </c>
      <c r="B13" s="115">
        <v>208255</v>
      </c>
      <c r="C13" s="114">
        <v>105827</v>
      </c>
      <c r="D13" s="114">
        <v>102428</v>
      </c>
      <c r="E13" s="114">
        <v>162295</v>
      </c>
      <c r="F13" s="114">
        <v>43029</v>
      </c>
      <c r="G13" s="114">
        <v>23045</v>
      </c>
      <c r="H13" s="114">
        <v>60302</v>
      </c>
      <c r="I13" s="115">
        <v>36344</v>
      </c>
      <c r="J13" s="114">
        <v>28342</v>
      </c>
      <c r="K13" s="114">
        <v>8002</v>
      </c>
      <c r="L13" s="423">
        <v>25893</v>
      </c>
      <c r="M13" s="424">
        <v>28720</v>
      </c>
    </row>
    <row r="14" spans="1:13" ht="15" customHeight="1" x14ac:dyDescent="0.2">
      <c r="A14" s="422" t="s">
        <v>391</v>
      </c>
      <c r="B14" s="115">
        <v>207511</v>
      </c>
      <c r="C14" s="114">
        <v>105580</v>
      </c>
      <c r="D14" s="114">
        <v>101931</v>
      </c>
      <c r="E14" s="114">
        <v>157840</v>
      </c>
      <c r="F14" s="114">
        <v>47256</v>
      </c>
      <c r="G14" s="114">
        <v>21974</v>
      </c>
      <c r="H14" s="114">
        <v>60925</v>
      </c>
      <c r="I14" s="115">
        <v>35793</v>
      </c>
      <c r="J14" s="114">
        <v>27918</v>
      </c>
      <c r="K14" s="114">
        <v>7875</v>
      </c>
      <c r="L14" s="423">
        <v>29217</v>
      </c>
      <c r="M14" s="424">
        <v>30245</v>
      </c>
    </row>
    <row r="15" spans="1:13" ht="11.1" customHeight="1" x14ac:dyDescent="0.2">
      <c r="A15" s="422" t="s">
        <v>388</v>
      </c>
      <c r="B15" s="115">
        <v>211843</v>
      </c>
      <c r="C15" s="114">
        <v>108458</v>
      </c>
      <c r="D15" s="114">
        <v>103385</v>
      </c>
      <c r="E15" s="114">
        <v>159930</v>
      </c>
      <c r="F15" s="114">
        <v>49612</v>
      </c>
      <c r="G15" s="114">
        <v>21252</v>
      </c>
      <c r="H15" s="114">
        <v>63149</v>
      </c>
      <c r="I15" s="115">
        <v>37229</v>
      </c>
      <c r="J15" s="114">
        <v>28929</v>
      </c>
      <c r="K15" s="114">
        <v>8300</v>
      </c>
      <c r="L15" s="423">
        <v>28813</v>
      </c>
      <c r="M15" s="424">
        <v>24831</v>
      </c>
    </row>
    <row r="16" spans="1:13" ht="11.1" customHeight="1" x14ac:dyDescent="0.2">
      <c r="A16" s="422" t="s">
        <v>389</v>
      </c>
      <c r="B16" s="115">
        <v>215132</v>
      </c>
      <c r="C16" s="114">
        <v>110260</v>
      </c>
      <c r="D16" s="114">
        <v>104872</v>
      </c>
      <c r="E16" s="114">
        <v>161956</v>
      </c>
      <c r="F16" s="114">
        <v>50895</v>
      </c>
      <c r="G16" s="114">
        <v>22724</v>
      </c>
      <c r="H16" s="114">
        <v>64118</v>
      </c>
      <c r="I16" s="115">
        <v>37085</v>
      </c>
      <c r="J16" s="114">
        <v>28460</v>
      </c>
      <c r="K16" s="114">
        <v>8625</v>
      </c>
      <c r="L16" s="423">
        <v>33162</v>
      </c>
      <c r="M16" s="424">
        <v>29890</v>
      </c>
    </row>
    <row r="17" spans="1:13" s="110" customFormat="1" ht="11.1" customHeight="1" x14ac:dyDescent="0.2">
      <c r="A17" s="422" t="s">
        <v>390</v>
      </c>
      <c r="B17" s="115">
        <v>213089</v>
      </c>
      <c r="C17" s="114">
        <v>108771</v>
      </c>
      <c r="D17" s="114">
        <v>104318</v>
      </c>
      <c r="E17" s="114">
        <v>161892</v>
      </c>
      <c r="F17" s="114">
        <v>51003</v>
      </c>
      <c r="G17" s="114">
        <v>22122</v>
      </c>
      <c r="H17" s="114">
        <v>64107</v>
      </c>
      <c r="I17" s="115">
        <v>37011</v>
      </c>
      <c r="J17" s="114">
        <v>28423</v>
      </c>
      <c r="K17" s="114">
        <v>8588</v>
      </c>
      <c r="L17" s="423">
        <v>25802</v>
      </c>
      <c r="M17" s="424">
        <v>27347</v>
      </c>
    </row>
    <row r="18" spans="1:13" ht="15" customHeight="1" x14ac:dyDescent="0.2">
      <c r="A18" s="422" t="s">
        <v>392</v>
      </c>
      <c r="B18" s="115">
        <v>211927</v>
      </c>
      <c r="C18" s="114">
        <v>108213</v>
      </c>
      <c r="D18" s="114">
        <v>103714</v>
      </c>
      <c r="E18" s="114">
        <v>159929</v>
      </c>
      <c r="F18" s="114">
        <v>51779</v>
      </c>
      <c r="G18" s="114">
        <v>20756</v>
      </c>
      <c r="H18" s="114">
        <v>64792</v>
      </c>
      <c r="I18" s="115">
        <v>34875</v>
      </c>
      <c r="J18" s="114">
        <v>26915</v>
      </c>
      <c r="K18" s="114">
        <v>7960</v>
      </c>
      <c r="L18" s="423">
        <v>27596</v>
      </c>
      <c r="M18" s="424">
        <v>28274</v>
      </c>
    </row>
    <row r="19" spans="1:13" ht="11.1" customHeight="1" x14ac:dyDescent="0.2">
      <c r="A19" s="422" t="s">
        <v>388</v>
      </c>
      <c r="B19" s="115">
        <v>214722</v>
      </c>
      <c r="C19" s="114">
        <v>110000</v>
      </c>
      <c r="D19" s="114">
        <v>104722</v>
      </c>
      <c r="E19" s="114">
        <v>160792</v>
      </c>
      <c r="F19" s="114">
        <v>53716</v>
      </c>
      <c r="G19" s="114">
        <v>19813</v>
      </c>
      <c r="H19" s="114">
        <v>66517</v>
      </c>
      <c r="I19" s="115">
        <v>36759</v>
      </c>
      <c r="J19" s="114">
        <v>28266</v>
      </c>
      <c r="K19" s="114">
        <v>8493</v>
      </c>
      <c r="L19" s="423">
        <v>27245</v>
      </c>
      <c r="M19" s="424">
        <v>24668</v>
      </c>
    </row>
    <row r="20" spans="1:13" ht="11.1" customHeight="1" x14ac:dyDescent="0.2">
      <c r="A20" s="422" t="s">
        <v>389</v>
      </c>
      <c r="B20" s="115">
        <v>218170</v>
      </c>
      <c r="C20" s="114">
        <v>112048</v>
      </c>
      <c r="D20" s="114">
        <v>106122</v>
      </c>
      <c r="E20" s="114">
        <v>163102</v>
      </c>
      <c r="F20" s="114">
        <v>54480</v>
      </c>
      <c r="G20" s="114">
        <v>21124</v>
      </c>
      <c r="H20" s="114">
        <v>67633</v>
      </c>
      <c r="I20" s="115">
        <v>36377</v>
      </c>
      <c r="J20" s="114">
        <v>27629</v>
      </c>
      <c r="K20" s="114">
        <v>8748</v>
      </c>
      <c r="L20" s="423">
        <v>32054</v>
      </c>
      <c r="M20" s="424">
        <v>29093</v>
      </c>
    </row>
    <row r="21" spans="1:13" s="110" customFormat="1" ht="11.1" customHeight="1" x14ac:dyDescent="0.2">
      <c r="A21" s="422" t="s">
        <v>390</v>
      </c>
      <c r="B21" s="115">
        <v>216522</v>
      </c>
      <c r="C21" s="114">
        <v>110384</v>
      </c>
      <c r="D21" s="114">
        <v>106138</v>
      </c>
      <c r="E21" s="114">
        <v>162081</v>
      </c>
      <c r="F21" s="114">
        <v>54328</v>
      </c>
      <c r="G21" s="114">
        <v>20367</v>
      </c>
      <c r="H21" s="114">
        <v>67841</v>
      </c>
      <c r="I21" s="115">
        <v>36543</v>
      </c>
      <c r="J21" s="114">
        <v>27764</v>
      </c>
      <c r="K21" s="114">
        <v>8779</v>
      </c>
      <c r="L21" s="423">
        <v>23575</v>
      </c>
      <c r="M21" s="424">
        <v>26066</v>
      </c>
    </row>
    <row r="22" spans="1:13" ht="15" customHeight="1" x14ac:dyDescent="0.2">
      <c r="A22" s="422" t="s">
        <v>393</v>
      </c>
      <c r="B22" s="115">
        <v>214645</v>
      </c>
      <c r="C22" s="114">
        <v>109506</v>
      </c>
      <c r="D22" s="114">
        <v>105139</v>
      </c>
      <c r="E22" s="114">
        <v>160248</v>
      </c>
      <c r="F22" s="114">
        <v>53832</v>
      </c>
      <c r="G22" s="114">
        <v>18765</v>
      </c>
      <c r="H22" s="114">
        <v>68410</v>
      </c>
      <c r="I22" s="115">
        <v>36516</v>
      </c>
      <c r="J22" s="114">
        <v>27779</v>
      </c>
      <c r="K22" s="114">
        <v>8737</v>
      </c>
      <c r="L22" s="423">
        <v>20845</v>
      </c>
      <c r="M22" s="424">
        <v>22258</v>
      </c>
    </row>
    <row r="23" spans="1:13" ht="11.1" customHeight="1" x14ac:dyDescent="0.2">
      <c r="A23" s="422" t="s">
        <v>388</v>
      </c>
      <c r="B23" s="115">
        <v>216581</v>
      </c>
      <c r="C23" s="114">
        <v>111071</v>
      </c>
      <c r="D23" s="114">
        <v>105510</v>
      </c>
      <c r="E23" s="114">
        <v>161002</v>
      </c>
      <c r="F23" s="114">
        <v>54946</v>
      </c>
      <c r="G23" s="114">
        <v>17747</v>
      </c>
      <c r="H23" s="114">
        <v>70045</v>
      </c>
      <c r="I23" s="115">
        <v>37989</v>
      </c>
      <c r="J23" s="114">
        <v>28719</v>
      </c>
      <c r="K23" s="114">
        <v>9270</v>
      </c>
      <c r="L23" s="423">
        <v>23610</v>
      </c>
      <c r="M23" s="424">
        <v>21761</v>
      </c>
    </row>
    <row r="24" spans="1:13" ht="11.1" customHeight="1" x14ac:dyDescent="0.2">
      <c r="A24" s="422" t="s">
        <v>389</v>
      </c>
      <c r="B24" s="115">
        <v>219123</v>
      </c>
      <c r="C24" s="114">
        <v>112448</v>
      </c>
      <c r="D24" s="114">
        <v>106675</v>
      </c>
      <c r="E24" s="114">
        <v>160569</v>
      </c>
      <c r="F24" s="114">
        <v>55860</v>
      </c>
      <c r="G24" s="114">
        <v>18793</v>
      </c>
      <c r="H24" s="114">
        <v>70879</v>
      </c>
      <c r="I24" s="115">
        <v>35549</v>
      </c>
      <c r="J24" s="114">
        <v>26189</v>
      </c>
      <c r="K24" s="114">
        <v>9360</v>
      </c>
      <c r="L24" s="423">
        <v>24396</v>
      </c>
      <c r="M24" s="424">
        <v>22279</v>
      </c>
    </row>
    <row r="25" spans="1:13" s="110" customFormat="1" ht="11.1" customHeight="1" x14ac:dyDescent="0.2">
      <c r="A25" s="422" t="s">
        <v>390</v>
      </c>
      <c r="B25" s="115">
        <v>216000</v>
      </c>
      <c r="C25" s="114">
        <v>110059</v>
      </c>
      <c r="D25" s="114">
        <v>105941</v>
      </c>
      <c r="E25" s="114">
        <v>157217</v>
      </c>
      <c r="F25" s="114">
        <v>56053</v>
      </c>
      <c r="G25" s="114">
        <v>17887</v>
      </c>
      <c r="H25" s="114">
        <v>70737</v>
      </c>
      <c r="I25" s="115">
        <v>35308</v>
      </c>
      <c r="J25" s="114">
        <v>26091</v>
      </c>
      <c r="K25" s="114">
        <v>9217</v>
      </c>
      <c r="L25" s="423">
        <v>17963</v>
      </c>
      <c r="M25" s="424">
        <v>21428</v>
      </c>
    </row>
    <row r="26" spans="1:13" ht="15" customHeight="1" x14ac:dyDescent="0.2">
      <c r="A26" s="422" t="s">
        <v>394</v>
      </c>
      <c r="B26" s="115">
        <v>216044</v>
      </c>
      <c r="C26" s="114">
        <v>110213</v>
      </c>
      <c r="D26" s="114">
        <v>105831</v>
      </c>
      <c r="E26" s="114">
        <v>157087</v>
      </c>
      <c r="F26" s="114">
        <v>56265</v>
      </c>
      <c r="G26" s="114">
        <v>16709</v>
      </c>
      <c r="H26" s="114">
        <v>71556</v>
      </c>
      <c r="I26" s="115">
        <v>35096</v>
      </c>
      <c r="J26" s="114">
        <v>25978</v>
      </c>
      <c r="K26" s="114">
        <v>9118</v>
      </c>
      <c r="L26" s="423">
        <v>22862</v>
      </c>
      <c r="M26" s="424">
        <v>23218</v>
      </c>
    </row>
    <row r="27" spans="1:13" ht="11.1" customHeight="1" x14ac:dyDescent="0.2">
      <c r="A27" s="422" t="s">
        <v>388</v>
      </c>
      <c r="B27" s="115">
        <v>219377</v>
      </c>
      <c r="C27" s="114">
        <v>112509</v>
      </c>
      <c r="D27" s="114">
        <v>106868</v>
      </c>
      <c r="E27" s="114">
        <v>158875</v>
      </c>
      <c r="F27" s="114">
        <v>57841</v>
      </c>
      <c r="G27" s="114">
        <v>15997</v>
      </c>
      <c r="H27" s="114">
        <v>73462</v>
      </c>
      <c r="I27" s="115">
        <v>36455</v>
      </c>
      <c r="J27" s="114">
        <v>26942</v>
      </c>
      <c r="K27" s="114">
        <v>9513</v>
      </c>
      <c r="L27" s="423">
        <v>24230</v>
      </c>
      <c r="M27" s="424">
        <v>21224</v>
      </c>
    </row>
    <row r="28" spans="1:13" ht="11.1" customHeight="1" x14ac:dyDescent="0.2">
      <c r="A28" s="422" t="s">
        <v>389</v>
      </c>
      <c r="B28" s="115">
        <v>222658</v>
      </c>
      <c r="C28" s="114">
        <v>114514</v>
      </c>
      <c r="D28" s="114">
        <v>108144</v>
      </c>
      <c r="E28" s="114">
        <v>162859</v>
      </c>
      <c r="F28" s="114">
        <v>58562</v>
      </c>
      <c r="G28" s="114">
        <v>17294</v>
      </c>
      <c r="H28" s="114">
        <v>74192</v>
      </c>
      <c r="I28" s="115">
        <v>36415</v>
      </c>
      <c r="J28" s="114">
        <v>26576</v>
      </c>
      <c r="K28" s="114">
        <v>9839</v>
      </c>
      <c r="L28" s="423">
        <v>28726</v>
      </c>
      <c r="M28" s="424">
        <v>26181</v>
      </c>
    </row>
    <row r="29" spans="1:13" s="110" customFormat="1" ht="11.1" customHeight="1" x14ac:dyDescent="0.2">
      <c r="A29" s="422" t="s">
        <v>390</v>
      </c>
      <c r="B29" s="115">
        <v>220740</v>
      </c>
      <c r="C29" s="114">
        <v>112980</v>
      </c>
      <c r="D29" s="114">
        <v>107760</v>
      </c>
      <c r="E29" s="114">
        <v>161840</v>
      </c>
      <c r="F29" s="114">
        <v>58788</v>
      </c>
      <c r="G29" s="114">
        <v>16803</v>
      </c>
      <c r="H29" s="114">
        <v>73995</v>
      </c>
      <c r="I29" s="115">
        <v>36255</v>
      </c>
      <c r="J29" s="114">
        <v>26603</v>
      </c>
      <c r="K29" s="114">
        <v>9652</v>
      </c>
      <c r="L29" s="423">
        <v>23279</v>
      </c>
      <c r="M29" s="424">
        <v>25356</v>
      </c>
    </row>
    <row r="30" spans="1:13" ht="15" customHeight="1" x14ac:dyDescent="0.2">
      <c r="A30" s="422" t="s">
        <v>395</v>
      </c>
      <c r="B30" s="115">
        <v>221218</v>
      </c>
      <c r="C30" s="114">
        <v>113417</v>
      </c>
      <c r="D30" s="114">
        <v>107801</v>
      </c>
      <c r="E30" s="114">
        <v>161394</v>
      </c>
      <c r="F30" s="114">
        <v>59744</v>
      </c>
      <c r="G30" s="114">
        <v>15751</v>
      </c>
      <c r="H30" s="114">
        <v>74652</v>
      </c>
      <c r="I30" s="115">
        <v>35205</v>
      </c>
      <c r="J30" s="114">
        <v>25731</v>
      </c>
      <c r="K30" s="114">
        <v>9474</v>
      </c>
      <c r="L30" s="423">
        <v>21732</v>
      </c>
      <c r="M30" s="424">
        <v>21664</v>
      </c>
    </row>
    <row r="31" spans="1:13" ht="11.1" customHeight="1" x14ac:dyDescent="0.2">
      <c r="A31" s="422" t="s">
        <v>388</v>
      </c>
      <c r="B31" s="115">
        <v>224888</v>
      </c>
      <c r="C31" s="114">
        <v>115648</v>
      </c>
      <c r="D31" s="114">
        <v>109240</v>
      </c>
      <c r="E31" s="114">
        <v>162843</v>
      </c>
      <c r="F31" s="114">
        <v>61980</v>
      </c>
      <c r="G31" s="114">
        <v>15293</v>
      </c>
      <c r="H31" s="114">
        <v>76325</v>
      </c>
      <c r="I31" s="115">
        <v>36969</v>
      </c>
      <c r="J31" s="114">
        <v>26880</v>
      </c>
      <c r="K31" s="114">
        <v>10089</v>
      </c>
      <c r="L31" s="423">
        <v>22008</v>
      </c>
      <c r="M31" s="424">
        <v>18297</v>
      </c>
    </row>
    <row r="32" spans="1:13" ht="11.1" customHeight="1" x14ac:dyDescent="0.2">
      <c r="A32" s="422" t="s">
        <v>389</v>
      </c>
      <c r="B32" s="115">
        <v>228637</v>
      </c>
      <c r="C32" s="114">
        <v>117930</v>
      </c>
      <c r="D32" s="114">
        <v>110707</v>
      </c>
      <c r="E32" s="114">
        <v>164978</v>
      </c>
      <c r="F32" s="114">
        <v>63627</v>
      </c>
      <c r="G32" s="114">
        <v>16779</v>
      </c>
      <c r="H32" s="114">
        <v>77106</v>
      </c>
      <c r="I32" s="115">
        <v>36848</v>
      </c>
      <c r="J32" s="114">
        <v>26375</v>
      </c>
      <c r="K32" s="114">
        <v>10473</v>
      </c>
      <c r="L32" s="423">
        <v>26317</v>
      </c>
      <c r="M32" s="424">
        <v>23077</v>
      </c>
    </row>
    <row r="33" spans="1:13" s="110" customFormat="1" ht="11.1" customHeight="1" x14ac:dyDescent="0.2">
      <c r="A33" s="422" t="s">
        <v>390</v>
      </c>
      <c r="B33" s="115">
        <v>227192</v>
      </c>
      <c r="C33" s="114">
        <v>116809</v>
      </c>
      <c r="D33" s="114">
        <v>110383</v>
      </c>
      <c r="E33" s="114">
        <v>163218</v>
      </c>
      <c r="F33" s="114">
        <v>63951</v>
      </c>
      <c r="G33" s="114">
        <v>16312</v>
      </c>
      <c r="H33" s="114">
        <v>76919</v>
      </c>
      <c r="I33" s="115">
        <v>36435</v>
      </c>
      <c r="J33" s="114">
        <v>26248</v>
      </c>
      <c r="K33" s="114">
        <v>10187</v>
      </c>
      <c r="L33" s="423">
        <v>19020</v>
      </c>
      <c r="M33" s="424">
        <v>20652</v>
      </c>
    </row>
    <row r="34" spans="1:13" ht="15" customHeight="1" x14ac:dyDescent="0.2">
      <c r="A34" s="422" t="s">
        <v>396</v>
      </c>
      <c r="B34" s="115">
        <v>227601</v>
      </c>
      <c r="C34" s="114">
        <v>117167</v>
      </c>
      <c r="D34" s="114">
        <v>110434</v>
      </c>
      <c r="E34" s="114">
        <v>163361</v>
      </c>
      <c r="F34" s="114">
        <v>64221</v>
      </c>
      <c r="G34" s="114">
        <v>15606</v>
      </c>
      <c r="H34" s="114">
        <v>77694</v>
      </c>
      <c r="I34" s="115">
        <v>35996</v>
      </c>
      <c r="J34" s="114">
        <v>25908</v>
      </c>
      <c r="K34" s="114">
        <v>10088</v>
      </c>
      <c r="L34" s="423">
        <v>21732</v>
      </c>
      <c r="M34" s="424">
        <v>21280</v>
      </c>
    </row>
    <row r="35" spans="1:13" ht="11.1" customHeight="1" x14ac:dyDescent="0.2">
      <c r="A35" s="422" t="s">
        <v>388</v>
      </c>
      <c r="B35" s="115">
        <v>229870</v>
      </c>
      <c r="C35" s="114">
        <v>118547</v>
      </c>
      <c r="D35" s="114">
        <v>111323</v>
      </c>
      <c r="E35" s="114">
        <v>164004</v>
      </c>
      <c r="F35" s="114">
        <v>65854</v>
      </c>
      <c r="G35" s="114">
        <v>15305</v>
      </c>
      <c r="H35" s="114">
        <v>79189</v>
      </c>
      <c r="I35" s="115">
        <v>37369</v>
      </c>
      <c r="J35" s="114">
        <v>26837</v>
      </c>
      <c r="K35" s="114">
        <v>10532</v>
      </c>
      <c r="L35" s="423">
        <v>19331</v>
      </c>
      <c r="M35" s="424">
        <v>17363</v>
      </c>
    </row>
    <row r="36" spans="1:13" ht="11.1" customHeight="1" x14ac:dyDescent="0.2">
      <c r="A36" s="422" t="s">
        <v>389</v>
      </c>
      <c r="B36" s="115">
        <v>233356</v>
      </c>
      <c r="C36" s="114">
        <v>120767</v>
      </c>
      <c r="D36" s="114">
        <v>112589</v>
      </c>
      <c r="E36" s="114">
        <v>166521</v>
      </c>
      <c r="F36" s="114">
        <v>66829</v>
      </c>
      <c r="G36" s="114">
        <v>16964</v>
      </c>
      <c r="H36" s="114">
        <v>79934</v>
      </c>
      <c r="I36" s="115">
        <v>36965</v>
      </c>
      <c r="J36" s="114">
        <v>26308</v>
      </c>
      <c r="K36" s="114">
        <v>10657</v>
      </c>
      <c r="L36" s="423">
        <v>24707</v>
      </c>
      <c r="M36" s="424">
        <v>21893</v>
      </c>
    </row>
    <row r="37" spans="1:13" s="110" customFormat="1" ht="11.1" customHeight="1" x14ac:dyDescent="0.2">
      <c r="A37" s="422" t="s">
        <v>390</v>
      </c>
      <c r="B37" s="115">
        <v>234319</v>
      </c>
      <c r="C37" s="114">
        <v>120415</v>
      </c>
      <c r="D37" s="114">
        <v>113904</v>
      </c>
      <c r="E37" s="114">
        <v>166298</v>
      </c>
      <c r="F37" s="114">
        <v>68020</v>
      </c>
      <c r="G37" s="114">
        <v>16923</v>
      </c>
      <c r="H37" s="114">
        <v>80509</v>
      </c>
      <c r="I37" s="115">
        <v>36627</v>
      </c>
      <c r="J37" s="114">
        <v>26088</v>
      </c>
      <c r="K37" s="114">
        <v>10539</v>
      </c>
      <c r="L37" s="423">
        <v>20422</v>
      </c>
      <c r="M37" s="424">
        <v>21167</v>
      </c>
    </row>
    <row r="38" spans="1:13" ht="15" customHeight="1" x14ac:dyDescent="0.2">
      <c r="A38" s="425" t="s">
        <v>397</v>
      </c>
      <c r="B38" s="115">
        <v>233908</v>
      </c>
      <c r="C38" s="114">
        <v>120449</v>
      </c>
      <c r="D38" s="114">
        <v>113459</v>
      </c>
      <c r="E38" s="114">
        <v>165607</v>
      </c>
      <c r="F38" s="114">
        <v>68301</v>
      </c>
      <c r="G38" s="114">
        <v>16408</v>
      </c>
      <c r="H38" s="114">
        <v>80821</v>
      </c>
      <c r="I38" s="115">
        <v>36260</v>
      </c>
      <c r="J38" s="114">
        <v>25771</v>
      </c>
      <c r="K38" s="114">
        <v>10489</v>
      </c>
      <c r="L38" s="423">
        <v>23263</v>
      </c>
      <c r="M38" s="424">
        <v>22828</v>
      </c>
    </row>
    <row r="39" spans="1:13" ht="11.1" customHeight="1" x14ac:dyDescent="0.2">
      <c r="A39" s="422" t="s">
        <v>388</v>
      </c>
      <c r="B39" s="115">
        <v>235753</v>
      </c>
      <c r="C39" s="114">
        <v>122076</v>
      </c>
      <c r="D39" s="114">
        <v>113677</v>
      </c>
      <c r="E39" s="114">
        <v>166330</v>
      </c>
      <c r="F39" s="114">
        <v>69423</v>
      </c>
      <c r="G39" s="114">
        <v>16382</v>
      </c>
      <c r="H39" s="114">
        <v>81949</v>
      </c>
      <c r="I39" s="115">
        <v>37805</v>
      </c>
      <c r="J39" s="114">
        <v>26763</v>
      </c>
      <c r="K39" s="114">
        <v>11042</v>
      </c>
      <c r="L39" s="423">
        <v>22565</v>
      </c>
      <c r="M39" s="424">
        <v>19400</v>
      </c>
    </row>
    <row r="40" spans="1:13" ht="11.1" customHeight="1" x14ac:dyDescent="0.2">
      <c r="A40" s="425" t="s">
        <v>389</v>
      </c>
      <c r="B40" s="115">
        <v>238422</v>
      </c>
      <c r="C40" s="114">
        <v>124018</v>
      </c>
      <c r="D40" s="114">
        <v>114404</v>
      </c>
      <c r="E40" s="114">
        <v>168041</v>
      </c>
      <c r="F40" s="114">
        <v>70381</v>
      </c>
      <c r="G40" s="114">
        <v>18337</v>
      </c>
      <c r="H40" s="114">
        <v>82386</v>
      </c>
      <c r="I40" s="115">
        <v>37588</v>
      </c>
      <c r="J40" s="114">
        <v>26231</v>
      </c>
      <c r="K40" s="114">
        <v>11357</v>
      </c>
      <c r="L40" s="423">
        <v>27311</v>
      </c>
      <c r="M40" s="424">
        <v>24412</v>
      </c>
    </row>
    <row r="41" spans="1:13" s="110" customFormat="1" ht="11.1" customHeight="1" x14ac:dyDescent="0.2">
      <c r="A41" s="422" t="s">
        <v>390</v>
      </c>
      <c r="B41" s="115">
        <v>237603</v>
      </c>
      <c r="C41" s="114">
        <v>123169</v>
      </c>
      <c r="D41" s="114">
        <v>114434</v>
      </c>
      <c r="E41" s="114">
        <v>167142</v>
      </c>
      <c r="F41" s="114">
        <v>70461</v>
      </c>
      <c r="G41" s="114">
        <v>18253</v>
      </c>
      <c r="H41" s="114">
        <v>82302</v>
      </c>
      <c r="I41" s="115">
        <v>36992</v>
      </c>
      <c r="J41" s="114">
        <v>25904</v>
      </c>
      <c r="K41" s="114">
        <v>11088</v>
      </c>
      <c r="L41" s="423">
        <v>19853</v>
      </c>
      <c r="M41" s="424">
        <v>20817</v>
      </c>
    </row>
    <row r="42" spans="1:13" ht="15" customHeight="1" x14ac:dyDescent="0.2">
      <c r="A42" s="422" t="s">
        <v>398</v>
      </c>
      <c r="B42" s="115">
        <v>237973</v>
      </c>
      <c r="C42" s="114">
        <v>123571</v>
      </c>
      <c r="D42" s="114">
        <v>114402</v>
      </c>
      <c r="E42" s="114">
        <v>167406</v>
      </c>
      <c r="F42" s="114">
        <v>70567</v>
      </c>
      <c r="G42" s="114">
        <v>17765</v>
      </c>
      <c r="H42" s="114">
        <v>82867</v>
      </c>
      <c r="I42" s="115">
        <v>35695</v>
      </c>
      <c r="J42" s="114">
        <v>25126</v>
      </c>
      <c r="K42" s="114">
        <v>10569</v>
      </c>
      <c r="L42" s="423">
        <v>23545</v>
      </c>
      <c r="M42" s="424">
        <v>23069</v>
      </c>
    </row>
    <row r="43" spans="1:13" ht="11.1" customHeight="1" x14ac:dyDescent="0.2">
      <c r="A43" s="422" t="s">
        <v>388</v>
      </c>
      <c r="B43" s="115">
        <v>240708</v>
      </c>
      <c r="C43" s="114">
        <v>125468</v>
      </c>
      <c r="D43" s="114">
        <v>115240</v>
      </c>
      <c r="E43" s="114">
        <v>168878</v>
      </c>
      <c r="F43" s="114">
        <v>71830</v>
      </c>
      <c r="G43" s="114">
        <v>17770</v>
      </c>
      <c r="H43" s="114">
        <v>84012</v>
      </c>
      <c r="I43" s="115">
        <v>37245</v>
      </c>
      <c r="J43" s="114">
        <v>26052</v>
      </c>
      <c r="K43" s="114">
        <v>11193</v>
      </c>
      <c r="L43" s="423">
        <v>23064</v>
      </c>
      <c r="M43" s="424">
        <v>20713</v>
      </c>
    </row>
    <row r="44" spans="1:13" ht="11.1" customHeight="1" x14ac:dyDescent="0.2">
      <c r="A44" s="422" t="s">
        <v>389</v>
      </c>
      <c r="B44" s="115">
        <v>244065</v>
      </c>
      <c r="C44" s="114">
        <v>127027</v>
      </c>
      <c r="D44" s="114">
        <v>117038</v>
      </c>
      <c r="E44" s="114">
        <v>171037</v>
      </c>
      <c r="F44" s="114">
        <v>73028</v>
      </c>
      <c r="G44" s="114">
        <v>19754</v>
      </c>
      <c r="H44" s="114">
        <v>84382</v>
      </c>
      <c r="I44" s="115">
        <v>38667</v>
      </c>
      <c r="J44" s="114">
        <v>26953</v>
      </c>
      <c r="K44" s="114">
        <v>11714</v>
      </c>
      <c r="L44" s="423">
        <v>28664</v>
      </c>
      <c r="M44" s="424">
        <v>25587</v>
      </c>
    </row>
    <row r="45" spans="1:13" s="110" customFormat="1" ht="11.1" customHeight="1" x14ac:dyDescent="0.2">
      <c r="A45" s="422" t="s">
        <v>390</v>
      </c>
      <c r="B45" s="115">
        <v>243240</v>
      </c>
      <c r="C45" s="114">
        <v>126099</v>
      </c>
      <c r="D45" s="114">
        <v>117141</v>
      </c>
      <c r="E45" s="114">
        <v>169774</v>
      </c>
      <c r="F45" s="114">
        <v>73466</v>
      </c>
      <c r="G45" s="114">
        <v>19807</v>
      </c>
      <c r="H45" s="114">
        <v>84083</v>
      </c>
      <c r="I45" s="115">
        <v>38831</v>
      </c>
      <c r="J45" s="114">
        <v>27170</v>
      </c>
      <c r="K45" s="114">
        <v>11661</v>
      </c>
      <c r="L45" s="423">
        <v>21537</v>
      </c>
      <c r="M45" s="424">
        <v>22436</v>
      </c>
    </row>
    <row r="46" spans="1:13" ht="15" customHeight="1" x14ac:dyDescent="0.2">
      <c r="A46" s="422" t="s">
        <v>399</v>
      </c>
      <c r="B46" s="115">
        <v>241528</v>
      </c>
      <c r="C46" s="114">
        <v>125340</v>
      </c>
      <c r="D46" s="114">
        <v>116188</v>
      </c>
      <c r="E46" s="114">
        <v>168423</v>
      </c>
      <c r="F46" s="114">
        <v>73105</v>
      </c>
      <c r="G46" s="114">
        <v>18965</v>
      </c>
      <c r="H46" s="114">
        <v>84059</v>
      </c>
      <c r="I46" s="115">
        <v>38115</v>
      </c>
      <c r="J46" s="114">
        <v>26502</v>
      </c>
      <c r="K46" s="114">
        <v>11613</v>
      </c>
      <c r="L46" s="423">
        <v>22790</v>
      </c>
      <c r="M46" s="424">
        <v>24611</v>
      </c>
    </row>
    <row r="47" spans="1:13" ht="11.1" customHeight="1" x14ac:dyDescent="0.2">
      <c r="A47" s="422" t="s">
        <v>388</v>
      </c>
      <c r="B47" s="115">
        <v>242551</v>
      </c>
      <c r="C47" s="114">
        <v>125915</v>
      </c>
      <c r="D47" s="114">
        <v>116636</v>
      </c>
      <c r="E47" s="114">
        <v>168236</v>
      </c>
      <c r="F47" s="114">
        <v>74315</v>
      </c>
      <c r="G47" s="114">
        <v>18706</v>
      </c>
      <c r="H47" s="114">
        <v>84587</v>
      </c>
      <c r="I47" s="115">
        <v>39308</v>
      </c>
      <c r="J47" s="114">
        <v>27332</v>
      </c>
      <c r="K47" s="114">
        <v>11976</v>
      </c>
      <c r="L47" s="423">
        <v>22746</v>
      </c>
      <c r="M47" s="424">
        <v>21580</v>
      </c>
    </row>
    <row r="48" spans="1:13" ht="11.1" customHeight="1" x14ac:dyDescent="0.2">
      <c r="A48" s="422" t="s">
        <v>389</v>
      </c>
      <c r="B48" s="115">
        <v>245244</v>
      </c>
      <c r="C48" s="114">
        <v>127200</v>
      </c>
      <c r="D48" s="114">
        <v>118044</v>
      </c>
      <c r="E48" s="114">
        <v>169599</v>
      </c>
      <c r="F48" s="114">
        <v>75645</v>
      </c>
      <c r="G48" s="114">
        <v>20403</v>
      </c>
      <c r="H48" s="114">
        <v>85121</v>
      </c>
      <c r="I48" s="115">
        <v>38751</v>
      </c>
      <c r="J48" s="114">
        <v>26539</v>
      </c>
      <c r="K48" s="114">
        <v>12212</v>
      </c>
      <c r="L48" s="423">
        <v>26882</v>
      </c>
      <c r="M48" s="424">
        <v>24849</v>
      </c>
    </row>
    <row r="49" spans="1:17" s="110" customFormat="1" ht="11.1" customHeight="1" x14ac:dyDescent="0.2">
      <c r="A49" s="422" t="s">
        <v>390</v>
      </c>
      <c r="B49" s="115">
        <v>243956</v>
      </c>
      <c r="C49" s="114">
        <v>126052</v>
      </c>
      <c r="D49" s="114">
        <v>117904</v>
      </c>
      <c r="E49" s="114">
        <v>168388</v>
      </c>
      <c r="F49" s="114">
        <v>75568</v>
      </c>
      <c r="G49" s="114">
        <v>20368</v>
      </c>
      <c r="H49" s="114">
        <v>84578</v>
      </c>
      <c r="I49" s="115">
        <v>39013</v>
      </c>
      <c r="J49" s="114">
        <v>26767</v>
      </c>
      <c r="K49" s="114">
        <v>12246</v>
      </c>
      <c r="L49" s="423">
        <v>21686</v>
      </c>
      <c r="M49" s="424">
        <v>23251</v>
      </c>
    </row>
    <row r="50" spans="1:17" ht="15" customHeight="1" x14ac:dyDescent="0.2">
      <c r="A50" s="422" t="s">
        <v>400</v>
      </c>
      <c r="B50" s="143">
        <v>245123</v>
      </c>
      <c r="C50" s="144">
        <v>126457</v>
      </c>
      <c r="D50" s="144">
        <v>118666</v>
      </c>
      <c r="E50" s="144">
        <v>168346</v>
      </c>
      <c r="F50" s="144">
        <v>76777</v>
      </c>
      <c r="G50" s="144">
        <v>19939</v>
      </c>
      <c r="H50" s="144">
        <v>85370</v>
      </c>
      <c r="I50" s="143">
        <v>37739</v>
      </c>
      <c r="J50" s="144">
        <v>25855</v>
      </c>
      <c r="K50" s="144">
        <v>11884</v>
      </c>
      <c r="L50" s="426">
        <v>23687</v>
      </c>
      <c r="M50" s="427">
        <v>24300</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401</v>
      </c>
      <c r="B52" s="659"/>
      <c r="C52" s="659"/>
      <c r="D52" s="659"/>
      <c r="E52" s="659"/>
      <c r="F52" s="659"/>
      <c r="G52" s="659"/>
      <c r="H52" s="659"/>
      <c r="I52" s="659"/>
      <c r="J52" s="659"/>
      <c r="K52" s="659"/>
      <c r="L52" s="659"/>
      <c r="M52" s="659"/>
    </row>
    <row r="53" spans="1:17" ht="38.1" customHeight="1" x14ac:dyDescent="0.2">
      <c r="A53" s="660" t="s">
        <v>402</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403</v>
      </c>
    </row>
    <row r="3" spans="1:2" ht="15" x14ac:dyDescent="0.25">
      <c r="B3" s="447" t="s">
        <v>404</v>
      </c>
    </row>
    <row r="5" spans="1:2" ht="29.25" customHeight="1" x14ac:dyDescent="0.2">
      <c r="B5" s="448" t="s">
        <v>405</v>
      </c>
    </row>
    <row r="6" spans="1:2" ht="9.9499999999999993" customHeight="1" x14ac:dyDescent="0.2">
      <c r="B6" s="448"/>
    </row>
    <row r="7" spans="1:2" ht="73.5" customHeight="1" x14ac:dyDescent="0.2">
      <c r="B7" s="448" t="s">
        <v>406</v>
      </c>
    </row>
    <row r="8" spans="1:2" ht="9.9499999999999993" customHeight="1" x14ac:dyDescent="0.2">
      <c r="B8" s="448"/>
    </row>
    <row r="9" spans="1:2" ht="50.25" customHeight="1" x14ac:dyDescent="0.2">
      <c r="B9" s="448" t="s">
        <v>407</v>
      </c>
    </row>
    <row r="10" spans="1:2" ht="9.9499999999999993" customHeight="1" x14ac:dyDescent="0.2">
      <c r="B10" s="448"/>
    </row>
    <row r="11" spans="1:2" ht="79.5" customHeight="1" x14ac:dyDescent="0.2">
      <c r="B11" s="448" t="s">
        <v>408</v>
      </c>
    </row>
    <row r="12" spans="1:2" ht="9.9499999999999993" customHeight="1" x14ac:dyDescent="0.2">
      <c r="B12" s="448"/>
    </row>
    <row r="13" spans="1:2" ht="48.75" customHeight="1" x14ac:dyDescent="0.2">
      <c r="B13" s="448" t="s">
        <v>409</v>
      </c>
    </row>
    <row r="14" spans="1:2" ht="9.9499999999999993" customHeight="1" x14ac:dyDescent="0.2">
      <c r="B14" s="448"/>
    </row>
    <row r="15" spans="1:2" ht="33" customHeight="1" x14ac:dyDescent="0.2">
      <c r="B15" s="448" t="s">
        <v>410</v>
      </c>
    </row>
    <row r="16" spans="1:2" ht="9.9499999999999993" customHeight="1" x14ac:dyDescent="0.2">
      <c r="B16" s="448"/>
    </row>
    <row r="17" spans="2:2" ht="105" customHeight="1" x14ac:dyDescent="0.2">
      <c r="B17" s="448" t="s">
        <v>411</v>
      </c>
    </row>
    <row r="18" spans="2:2" ht="9.9499999999999993" customHeight="1" x14ac:dyDescent="0.2">
      <c r="B18" s="448"/>
    </row>
    <row r="19" spans="2:2" ht="13.5" customHeight="1" x14ac:dyDescent="0.2">
      <c r="B19" s="449" t="s">
        <v>412</v>
      </c>
    </row>
    <row r="20" spans="2:2" ht="40.5" customHeight="1" x14ac:dyDescent="0.2">
      <c r="B20" s="450" t="s">
        <v>413</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403</v>
      </c>
    </row>
    <row r="3" spans="1:2" ht="24.95" customHeight="1" x14ac:dyDescent="0.2">
      <c r="A3" s="455"/>
      <c r="B3" s="456" t="s">
        <v>414</v>
      </c>
    </row>
    <row r="4" spans="1:2" s="446" customFormat="1" ht="12" x14ac:dyDescent="0.2"/>
    <row r="5" spans="1:2" s="446" customFormat="1" ht="139.5" customHeight="1" x14ac:dyDescent="0.2">
      <c r="B5" s="448" t="s">
        <v>415</v>
      </c>
    </row>
    <row r="6" spans="1:2" s="446" customFormat="1" ht="9.9499999999999993" customHeight="1" x14ac:dyDescent="0.2">
      <c r="B6" s="448"/>
    </row>
    <row r="7" spans="1:2" s="446" customFormat="1" ht="222.75" customHeight="1" x14ac:dyDescent="0.2">
      <c r="B7" s="448" t="s">
        <v>416</v>
      </c>
    </row>
    <row r="8" spans="1:2" s="446" customFormat="1" ht="9.9499999999999993" customHeight="1" x14ac:dyDescent="0.2">
      <c r="B8" s="448"/>
    </row>
    <row r="9" spans="1:2" s="446" customFormat="1" ht="61.5" customHeight="1" x14ac:dyDescent="0.2">
      <c r="B9" s="457" t="s">
        <v>417</v>
      </c>
    </row>
    <row r="10" spans="1:2" s="446" customFormat="1" ht="9.9499999999999993" customHeight="1" x14ac:dyDescent="0.2">
      <c r="B10" s="448"/>
    </row>
    <row r="11" spans="1:2" s="446" customFormat="1" ht="152.25" customHeight="1" x14ac:dyDescent="0.2">
      <c r="B11" s="448" t="s">
        <v>418</v>
      </c>
    </row>
    <row r="12" spans="1:2" s="446" customFormat="1" ht="9.9499999999999993" customHeight="1" x14ac:dyDescent="0.2">
      <c r="B12" s="448"/>
    </row>
    <row r="13" spans="1:2" s="446" customFormat="1" ht="96" customHeight="1" x14ac:dyDescent="0.2">
      <c r="B13" s="448" t="s">
        <v>419</v>
      </c>
    </row>
    <row r="14" spans="1:2" s="446" customFormat="1" ht="9.9499999999999993" customHeight="1" x14ac:dyDescent="0.2">
      <c r="B14" s="448"/>
    </row>
    <row r="15" spans="1:2" s="446" customFormat="1" ht="176.25" customHeight="1" x14ac:dyDescent="0.2">
      <c r="B15" s="457" t="s">
        <v>420</v>
      </c>
    </row>
    <row r="16" spans="1:2" s="446" customFormat="1" ht="9.9499999999999993" customHeight="1" x14ac:dyDescent="0.2">
      <c r="B16" s="448"/>
    </row>
    <row r="17" spans="1:6" s="446" customFormat="1" ht="26.25" customHeight="1" x14ac:dyDescent="0.2">
      <c r="B17" s="449" t="s">
        <v>421</v>
      </c>
    </row>
    <row r="18" spans="1:6" s="446" customFormat="1" ht="37.5" customHeight="1" x14ac:dyDescent="0.2">
      <c r="B18" s="450" t="s">
        <v>422</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423</v>
      </c>
    </row>
    <row r="3" spans="1:5" ht="24.95" customHeight="1" x14ac:dyDescent="0.2">
      <c r="A3" s="466"/>
      <c r="B3" s="467" t="s">
        <v>424</v>
      </c>
    </row>
    <row r="4" spans="1:5" ht="24.75" customHeight="1" x14ac:dyDescent="0.2">
      <c r="A4" s="466"/>
      <c r="B4" s="468"/>
    </row>
    <row r="5" spans="1:5" s="471" customFormat="1" ht="60" x14ac:dyDescent="0.2">
      <c r="A5" s="469"/>
      <c r="B5" s="470" t="s">
        <v>425</v>
      </c>
      <c r="C5" s="469"/>
      <c r="D5" s="469"/>
      <c r="E5" s="469"/>
    </row>
    <row r="6" spans="1:5" s="471" customFormat="1" ht="10.15" customHeight="1" x14ac:dyDescent="0.2">
      <c r="A6" s="469"/>
      <c r="B6" s="470"/>
      <c r="C6" s="469"/>
      <c r="D6" s="469"/>
      <c r="E6" s="469"/>
    </row>
    <row r="7" spans="1:5" ht="96" x14ac:dyDescent="0.2">
      <c r="A7" s="466"/>
      <c r="B7" s="470" t="s">
        <v>426</v>
      </c>
      <c r="C7" s="466"/>
      <c r="D7" s="466"/>
      <c r="E7" s="466"/>
    </row>
    <row r="8" spans="1:5" ht="10.15" customHeight="1" x14ac:dyDescent="0.2">
      <c r="A8" s="466"/>
      <c r="B8" s="466"/>
      <c r="C8" s="466"/>
      <c r="D8" s="466"/>
      <c r="E8" s="466"/>
    </row>
    <row r="9" spans="1:5" ht="204" x14ac:dyDescent="0.2">
      <c r="A9" s="466"/>
      <c r="B9" s="470" t="s">
        <v>427</v>
      </c>
      <c r="C9" s="466"/>
      <c r="D9" s="466"/>
      <c r="E9" s="466"/>
    </row>
    <row r="10" spans="1:5" ht="10.15" customHeight="1" x14ac:dyDescent="0.2">
      <c r="A10" s="466"/>
      <c r="B10" s="472"/>
      <c r="C10" s="466"/>
      <c r="D10" s="466"/>
      <c r="E10" s="466"/>
    </row>
    <row r="11" spans="1:5" ht="36" x14ac:dyDescent="0.2">
      <c r="A11" s="466"/>
      <c r="B11" s="470" t="s">
        <v>428</v>
      </c>
      <c r="C11" s="466"/>
      <c r="D11" s="466"/>
      <c r="E11" s="466"/>
    </row>
    <row r="12" spans="1:5" ht="9" customHeight="1" x14ac:dyDescent="0.2">
      <c r="A12" s="466"/>
      <c r="B12" s="472"/>
      <c r="C12" s="466"/>
      <c r="D12" s="466"/>
      <c r="E12" s="466"/>
    </row>
    <row r="13" spans="1:5" ht="96" x14ac:dyDescent="0.2">
      <c r="A13" s="466"/>
      <c r="B13" s="470" t="s">
        <v>429</v>
      </c>
      <c r="C13" s="466"/>
      <c r="D13" s="466"/>
      <c r="E13" s="466"/>
    </row>
    <row r="14" spans="1:5" ht="9" customHeight="1" x14ac:dyDescent="0.2">
      <c r="A14" s="466"/>
      <c r="B14" s="472"/>
      <c r="C14" s="466"/>
      <c r="D14" s="466"/>
      <c r="E14" s="466"/>
    </row>
    <row r="15" spans="1:5" ht="96" x14ac:dyDescent="0.2">
      <c r="A15" s="466"/>
      <c r="B15" s="470" t="s">
        <v>430</v>
      </c>
      <c r="C15" s="466"/>
      <c r="D15" s="466"/>
      <c r="E15" s="466"/>
    </row>
    <row r="16" spans="1:5" ht="9" customHeight="1" x14ac:dyDescent="0.2">
      <c r="A16" s="466"/>
      <c r="B16" s="472"/>
      <c r="C16" s="466"/>
      <c r="D16" s="466"/>
      <c r="E16" s="466"/>
    </row>
    <row r="17" spans="1:8" ht="120" x14ac:dyDescent="0.2">
      <c r="A17" s="466"/>
      <c r="B17" s="470" t="s">
        <v>431</v>
      </c>
      <c r="C17" s="466"/>
      <c r="D17" s="466"/>
      <c r="E17" s="466"/>
    </row>
    <row r="18" spans="1:8" ht="9" customHeight="1" x14ac:dyDescent="0.2">
      <c r="A18" s="466"/>
      <c r="B18" s="472"/>
      <c r="C18" s="466"/>
      <c r="D18" s="466"/>
      <c r="E18" s="466"/>
    </row>
    <row r="19" spans="1:8" ht="168" x14ac:dyDescent="0.2">
      <c r="A19" s="466"/>
      <c r="B19" s="470" t="s">
        <v>432</v>
      </c>
      <c r="C19" s="466"/>
      <c r="D19" s="466"/>
      <c r="E19" s="466"/>
    </row>
    <row r="20" spans="1:8" ht="9" customHeight="1" x14ac:dyDescent="0.2">
      <c r="A20" s="466"/>
      <c r="B20" s="472"/>
      <c r="C20" s="466"/>
      <c r="D20" s="466"/>
      <c r="E20" s="466"/>
    </row>
    <row r="21" spans="1:8" ht="24" x14ac:dyDescent="0.2">
      <c r="A21" s="466"/>
      <c r="B21" s="470" t="s">
        <v>433</v>
      </c>
      <c r="C21" s="466"/>
      <c r="D21" s="466"/>
      <c r="E21" s="466"/>
    </row>
    <row r="22" spans="1:8" ht="9" customHeight="1" x14ac:dyDescent="0.2">
      <c r="A22" s="466"/>
      <c r="B22" s="472"/>
      <c r="C22" s="466"/>
      <c r="D22" s="466"/>
      <c r="E22" s="466"/>
    </row>
    <row r="23" spans="1:8" ht="96" x14ac:dyDescent="0.2">
      <c r="A23" s="466"/>
      <c r="B23" s="470" t="s">
        <v>434</v>
      </c>
      <c r="C23" s="466"/>
      <c r="D23" s="466"/>
      <c r="E23" s="466"/>
    </row>
    <row r="24" spans="1:8" ht="9" customHeight="1" x14ac:dyDescent="0.2">
      <c r="A24" s="466"/>
      <c r="B24" s="472"/>
      <c r="C24" s="466"/>
      <c r="D24" s="466"/>
      <c r="E24" s="466"/>
    </row>
    <row r="25" spans="1:8" ht="24" x14ac:dyDescent="0.2">
      <c r="A25" s="466"/>
      <c r="B25" s="470" t="s">
        <v>435</v>
      </c>
      <c r="C25" s="466"/>
      <c r="D25" s="466"/>
      <c r="E25" s="466"/>
    </row>
    <row r="26" spans="1:8" ht="24" x14ac:dyDescent="0.2">
      <c r="A26" s="466"/>
      <c r="B26" s="473" t="s">
        <v>436</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437</v>
      </c>
      <c r="C4" s="678"/>
      <c r="D4" s="678" t="s">
        <v>438</v>
      </c>
      <c r="E4" s="678"/>
      <c r="F4" s="672" t="s">
        <v>439</v>
      </c>
      <c r="G4" s="672"/>
      <c r="H4" s="672" t="s">
        <v>440</v>
      </c>
      <c r="I4" s="672"/>
      <c r="J4" s="672" t="s">
        <v>441</v>
      </c>
      <c r="K4" s="672"/>
      <c r="L4" s="672"/>
      <c r="M4" s="672"/>
      <c r="N4" s="672"/>
    </row>
    <row r="5" spans="1:14" s="475" customFormat="1" ht="15" customHeight="1" x14ac:dyDescent="0.2">
      <c r="B5" s="475" t="s">
        <v>442</v>
      </c>
      <c r="C5" s="475" t="s">
        <v>443</v>
      </c>
      <c r="D5" s="475" t="s">
        <v>442</v>
      </c>
      <c r="E5" s="475" t="s">
        <v>443</v>
      </c>
      <c r="F5" s="475" t="s">
        <v>442</v>
      </c>
      <c r="G5" s="475" t="s">
        <v>443</v>
      </c>
      <c r="H5" s="475" t="s">
        <v>442</v>
      </c>
      <c r="I5" s="475" t="s">
        <v>443</v>
      </c>
      <c r="J5" s="476" t="s">
        <v>444</v>
      </c>
      <c r="K5" s="476" t="s">
        <v>445</v>
      </c>
      <c r="L5" s="476" t="s">
        <v>446</v>
      </c>
      <c r="M5" s="476" t="s">
        <v>447</v>
      </c>
      <c r="N5" s="476" t="s">
        <v>448</v>
      </c>
    </row>
    <row r="6" spans="1:14" s="475" customFormat="1" ht="15" customHeight="1" x14ac:dyDescent="0.2">
      <c r="A6" s="478" t="s">
        <v>449</v>
      </c>
      <c r="B6" s="479">
        <f>'Tabelle 2.3'!J11</f>
        <v>1.4884402636547316</v>
      </c>
      <c r="C6" s="480">
        <f>'Tabelle 3.3'!J11</f>
        <v>-0.98648825921553196</v>
      </c>
      <c r="D6" s="481">
        <f t="shared" ref="D6:E9" si="0">IF(OR(AND(B6&gt;=-50,B6&lt;=50),ISNUMBER(B6)=FALSE),B6,"")</f>
        <v>1.4884402636547316</v>
      </c>
      <c r="E6" s="481">
        <f t="shared" si="0"/>
        <v>-0.98648825921553196</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450</v>
      </c>
      <c r="B7" s="479">
        <f>'Tabelle 2.1'!J25</f>
        <v>2.0817593018128191</v>
      </c>
      <c r="C7" s="480">
        <f>'Tabelle 3.1'!J23</f>
        <v>-4.2180879373564686</v>
      </c>
      <c r="D7" s="481">
        <f t="shared" si="0"/>
        <v>2.0817593018128191</v>
      </c>
      <c r="E7" s="481">
        <f>IF(OR(AND(C7&gt;=-50,C7&lt;=50),ISNUMBER(C7)=FALSE),C7,"")</f>
        <v>-4.2180879373564686</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451</v>
      </c>
      <c r="B8" s="479">
        <f>'Tabelle 2.1'!J38</f>
        <v>0.95490282911153723</v>
      </c>
      <c r="C8" s="480">
        <f>'Tabelle 3.1'!J34</f>
        <v>-3.6279896103654186</v>
      </c>
      <c r="D8" s="481">
        <f t="shared" si="0"/>
        <v>0.95490282911153723</v>
      </c>
      <c r="E8" s="481">
        <f>IF(OR(AND(C8&gt;=-50,C8&lt;=50),ISNUMBER(C8)=FALSE),C8,"")</f>
        <v>-3.6279896103654186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452</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453</v>
      </c>
      <c r="B12" s="678" t="s">
        <v>437</v>
      </c>
      <c r="C12" s="678"/>
      <c r="D12" s="678" t="s">
        <v>438</v>
      </c>
      <c r="E12" s="678"/>
      <c r="F12" s="672" t="s">
        <v>439</v>
      </c>
      <c r="G12" s="672"/>
      <c r="H12" s="672" t="s">
        <v>440</v>
      </c>
      <c r="I12" s="672"/>
      <c r="J12" s="672" t="s">
        <v>441</v>
      </c>
      <c r="K12" s="672"/>
      <c r="L12" s="672"/>
      <c r="M12" s="672"/>
      <c r="N12" s="672"/>
    </row>
    <row r="13" spans="1:14" s="475" customFormat="1" ht="15" customHeight="1" x14ac:dyDescent="0.2">
      <c r="A13" s="679"/>
      <c r="B13" s="475" t="s">
        <v>442</v>
      </c>
      <c r="C13" s="475" t="s">
        <v>443</v>
      </c>
      <c r="D13" s="475" t="s">
        <v>442</v>
      </c>
      <c r="E13" s="475" t="s">
        <v>443</v>
      </c>
      <c r="F13" s="475" t="s">
        <v>442</v>
      </c>
      <c r="G13" s="475" t="s">
        <v>443</v>
      </c>
      <c r="H13" s="475" t="s">
        <v>442</v>
      </c>
      <c r="I13" s="475" t="s">
        <v>443</v>
      </c>
      <c r="J13" s="476" t="s">
        <v>444</v>
      </c>
      <c r="K13" s="476" t="s">
        <v>445</v>
      </c>
      <c r="L13" s="476" t="s">
        <v>446</v>
      </c>
      <c r="M13" s="476" t="s">
        <v>447</v>
      </c>
      <c r="N13" s="476" t="s">
        <v>448</v>
      </c>
    </row>
    <row r="14" spans="1:14" s="475" customFormat="1" ht="15" customHeight="1" x14ac:dyDescent="0.2">
      <c r="A14" s="475">
        <v>1</v>
      </c>
      <c r="B14" s="479">
        <f>'Tabelle 2.3'!J11</f>
        <v>1.4884402636547316</v>
      </c>
      <c r="C14" s="480">
        <f>'Tabelle 3.3'!J11</f>
        <v>-0.98648825921553196</v>
      </c>
      <c r="D14" s="481">
        <f>IF(OR(AND(B14&gt;=-50,B14&lt;=50),ISNUMBER(B14)=FALSE),B14,"")</f>
        <v>1.4884402636547316</v>
      </c>
      <c r="E14" s="481">
        <f>IF(OR(AND(C14&gt;=-50,C14&lt;=50),ISNUMBER(C14)=FALSE),C14,"")</f>
        <v>-0.98648825921553196</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-2.1777003484320558</v>
      </c>
      <c r="C15" s="480">
        <f>'Tabelle 3.3'!J12</f>
        <v>4.7377326565143827</v>
      </c>
      <c r="D15" s="481">
        <f t="shared" ref="D15:E45" si="3">IF(OR(AND(B15&gt;=-50,B15&lt;=50),ISNUMBER(B15)=FALSE),B15,"")</f>
        <v>-2.1777003484320558</v>
      </c>
      <c r="E15" s="481">
        <f t="shared" si="3"/>
        <v>4.7377326565143827</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6.2817551963048501</v>
      </c>
      <c r="C16" s="480">
        <f>'Tabelle 3.3'!J13</f>
        <v>0.51020408163265307</v>
      </c>
      <c r="D16" s="481">
        <f t="shared" si="3"/>
        <v>6.2817551963048501</v>
      </c>
      <c r="E16" s="481">
        <f t="shared" si="3"/>
        <v>0.51020408163265307</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-2.5856540084388184</v>
      </c>
      <c r="C17" s="480">
        <f>'Tabelle 3.3'!J14</f>
        <v>-1.6528925619834711</v>
      </c>
      <c r="D17" s="481">
        <f t="shared" si="3"/>
        <v>-2.5856540084388184</v>
      </c>
      <c r="E17" s="481">
        <f t="shared" si="3"/>
        <v>-1.6528925619834711</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-7.1521456436931077</v>
      </c>
      <c r="C18" s="480">
        <f>'Tabelle 3.3'!J15</f>
        <v>3.278688524590164</v>
      </c>
      <c r="D18" s="481">
        <f t="shared" si="3"/>
        <v>-7.1521456436931077</v>
      </c>
      <c r="E18" s="481">
        <f t="shared" si="3"/>
        <v>3.278688524590164</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-1.9078354136016327</v>
      </c>
      <c r="C19" s="480">
        <f>'Tabelle 3.3'!J16</f>
        <v>-4.5822102425876015</v>
      </c>
      <c r="D19" s="481">
        <f t="shared" si="3"/>
        <v>-1.9078354136016327</v>
      </c>
      <c r="E19" s="481">
        <f t="shared" si="3"/>
        <v>-4.5822102425876015</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-0.86294416243654826</v>
      </c>
      <c r="C20" s="480">
        <f>'Tabelle 3.3'!J17</f>
        <v>-4.9689440993788816</v>
      </c>
      <c r="D20" s="481">
        <f t="shared" si="3"/>
        <v>-0.86294416243654826</v>
      </c>
      <c r="E20" s="481">
        <f t="shared" si="3"/>
        <v>-4.9689440993788816</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1.5458675164417928</v>
      </c>
      <c r="C21" s="480">
        <f>'Tabelle 3.3'!J18</f>
        <v>0.6602641056422569</v>
      </c>
      <c r="D21" s="481">
        <f t="shared" si="3"/>
        <v>1.5458675164417928</v>
      </c>
      <c r="E21" s="481">
        <f t="shared" si="3"/>
        <v>0.6602641056422569</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-3.286770747740345E-3</v>
      </c>
      <c r="C22" s="480">
        <f>'Tabelle 3.3'!J19</f>
        <v>3.5491503549150356</v>
      </c>
      <c r="D22" s="481">
        <f t="shared" si="3"/>
        <v>-3.286770747740345E-3</v>
      </c>
      <c r="E22" s="481">
        <f t="shared" si="3"/>
        <v>3.5491503549150356</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-4.8034491503931021</v>
      </c>
      <c r="C23" s="480">
        <f>'Tabelle 3.3'!J20</f>
        <v>-6.488602992588449</v>
      </c>
      <c r="D23" s="481">
        <f t="shared" si="3"/>
        <v>-4.8034491503931021</v>
      </c>
      <c r="E23" s="481">
        <f t="shared" si="3"/>
        <v>-6.488602992588449</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-1.0739856801909309</v>
      </c>
      <c r="C24" s="480">
        <f>'Tabelle 3.3'!J21</f>
        <v>-7.864583333333333</v>
      </c>
      <c r="D24" s="481">
        <f t="shared" si="3"/>
        <v>-1.0739856801909309</v>
      </c>
      <c r="E24" s="481">
        <f t="shared" si="3"/>
        <v>-7.864583333333333</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5.4620650313747863</v>
      </c>
      <c r="C25" s="480">
        <f>'Tabelle 3.3'!J22</f>
        <v>13.815789473684211</v>
      </c>
      <c r="D25" s="481">
        <f t="shared" si="3"/>
        <v>5.4620650313747863</v>
      </c>
      <c r="E25" s="481">
        <f t="shared" si="3"/>
        <v>13.815789473684211</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-1.9868906185989348</v>
      </c>
      <c r="C26" s="480">
        <f>'Tabelle 3.3'!J23</f>
        <v>-0.80645161290322576</v>
      </c>
      <c r="D26" s="481">
        <f t="shared" si="3"/>
        <v>-1.9868906185989348</v>
      </c>
      <c r="E26" s="481">
        <f t="shared" si="3"/>
        <v>-0.80645161290322576</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12.154794358184189</v>
      </c>
      <c r="C27" s="480">
        <f>'Tabelle 3.3'!J24</f>
        <v>4.4635193133047206</v>
      </c>
      <c r="D27" s="481">
        <f t="shared" si="3"/>
        <v>12.154794358184189</v>
      </c>
      <c r="E27" s="481">
        <f t="shared" si="3"/>
        <v>4.4635193133047206</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2.0791749833666002</v>
      </c>
      <c r="C28" s="480">
        <f>'Tabelle 3.3'!J25</f>
        <v>-5.6866647711117428</v>
      </c>
      <c r="D28" s="481">
        <f t="shared" si="3"/>
        <v>2.0791749833666002</v>
      </c>
      <c r="E28" s="481">
        <f t="shared" si="3"/>
        <v>-5.6866647711117428</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-10.509901762045844</v>
      </c>
      <c r="C29" s="480">
        <f>'Tabelle 3.3'!J26</f>
        <v>32.490974729241877</v>
      </c>
      <c r="D29" s="481">
        <f t="shared" si="3"/>
        <v>-10.509901762045844</v>
      </c>
      <c r="E29" s="481">
        <f t="shared" si="3"/>
        <v>32.490974729241877</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1.2785519321936503</v>
      </c>
      <c r="C30" s="480">
        <f>'Tabelle 3.3'!J27</f>
        <v>-17.048346055979643</v>
      </c>
      <c r="D30" s="481">
        <f t="shared" si="3"/>
        <v>1.2785519321936503</v>
      </c>
      <c r="E30" s="481">
        <f t="shared" si="3"/>
        <v>-17.048346055979643</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5.2447865389778929</v>
      </c>
      <c r="C31" s="480">
        <f>'Tabelle 3.3'!J28</f>
        <v>1.9081272084805654</v>
      </c>
      <c r="D31" s="481">
        <f t="shared" si="3"/>
        <v>5.2447865389778929</v>
      </c>
      <c r="E31" s="481">
        <f t="shared" si="3"/>
        <v>1.9081272084805654</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4.5932152506754731</v>
      </c>
      <c r="C32" s="480">
        <f>'Tabelle 3.3'!J29</f>
        <v>2.6887871853546912</v>
      </c>
      <c r="D32" s="481">
        <f t="shared" si="3"/>
        <v>4.5932152506754731</v>
      </c>
      <c r="E32" s="481">
        <f t="shared" si="3"/>
        <v>2.6887871853546912</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2.9207759835266067</v>
      </c>
      <c r="C33" s="480">
        <f>'Tabelle 3.3'!J30</f>
        <v>-1.4303482587064678</v>
      </c>
      <c r="D33" s="481">
        <f t="shared" si="3"/>
        <v>2.9207759835266067</v>
      </c>
      <c r="E33" s="481">
        <f t="shared" si="3"/>
        <v>-1.4303482587064678</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7.4346249284214547</v>
      </c>
      <c r="C34" s="480">
        <f>'Tabelle 3.3'!J31</f>
        <v>-1.2882787750791975</v>
      </c>
      <c r="D34" s="481">
        <f t="shared" si="3"/>
        <v>7.4346249284214547</v>
      </c>
      <c r="E34" s="481">
        <f t="shared" si="3"/>
        <v>-1.2882787750791975</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f>'Tabelle 3.3'!J32</f>
        <v>0</v>
      </c>
      <c r="D35" s="481">
        <f t="shared" si="3"/>
        <v>0</v>
      </c>
      <c r="E35" s="481">
        <f t="shared" si="3"/>
        <v>0</v>
      </c>
      <c r="F35" s="476" t="str">
        <f t="shared" si="4"/>
        <v/>
      </c>
      <c r="G35" s="476" t="str">
        <f t="shared" si="4"/>
        <v/>
      </c>
      <c r="H35" s="482" t="str">
        <f t="shared" si="5"/>
        <v/>
      </c>
      <c r="I35" s="482" t="str">
        <f t="shared" si="5"/>
        <v/>
      </c>
      <c r="J35" s="476" t="e">
        <f t="shared" si="6"/>
        <v>#N/A</v>
      </c>
      <c r="K35" s="476" t="e">
        <f t="shared" si="7"/>
        <v>#N/A</v>
      </c>
      <c r="L35" s="476" t="e">
        <f t="shared" si="8"/>
        <v>#N/A</v>
      </c>
      <c r="M35" s="476" t="e">
        <f t="shared" si="9"/>
        <v>#N/A</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-2.1777003484320558</v>
      </c>
      <c r="C37" s="480">
        <f>'Tabelle 3.3'!J34</f>
        <v>4.7377326565143827</v>
      </c>
      <c r="D37" s="481">
        <f t="shared" si="3"/>
        <v>-2.1777003484320558</v>
      </c>
      <c r="E37" s="481">
        <f t="shared" si="3"/>
        <v>4.7377326565143827</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-0.5461563731931669</v>
      </c>
      <c r="C38" s="480">
        <f>'Tabelle 3.3'!J35</f>
        <v>-0.36210018105009051</v>
      </c>
      <c r="D38" s="481">
        <f t="shared" si="3"/>
        <v>-0.5461563731931669</v>
      </c>
      <c r="E38" s="481">
        <f t="shared" si="3"/>
        <v>-0.36210018105009051</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2.0783609673671983</v>
      </c>
      <c r="C39" s="480">
        <f>'Tabelle 3.3'!J36</f>
        <v>-1.1458637825197311</v>
      </c>
      <c r="D39" s="481">
        <f t="shared" si="3"/>
        <v>2.0783609673671983</v>
      </c>
      <c r="E39" s="481">
        <f t="shared" si="3"/>
        <v>-1.1458637825197311</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2.0783609673671983</v>
      </c>
      <c r="C45" s="480">
        <f>'Tabelle 3.3'!J36</f>
        <v>-1.1458637825197311</v>
      </c>
      <c r="D45" s="481">
        <f t="shared" si="3"/>
        <v>2.0783609673671983</v>
      </c>
      <c r="E45" s="481">
        <f t="shared" si="3"/>
        <v>-1.1458637825197311</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454</v>
      </c>
      <c r="E48" s="476"/>
      <c r="F48" s="476"/>
      <c r="G48" s="476"/>
      <c r="H48" s="476"/>
      <c r="I48" s="476"/>
      <c r="J48" s="476"/>
      <c r="K48" s="476"/>
      <c r="L48" s="476"/>
      <c r="M48" s="476"/>
      <c r="N48" s="476"/>
    </row>
    <row r="49" spans="1:14" ht="15" customHeight="1" x14ac:dyDescent="0.2">
      <c r="A49" s="673" t="s">
        <v>455</v>
      </c>
      <c r="B49" s="674" t="s">
        <v>102</v>
      </c>
      <c r="C49" s="674"/>
      <c r="D49" s="674"/>
      <c r="E49" s="675" t="s">
        <v>456</v>
      </c>
      <c r="F49" s="675"/>
      <c r="G49" s="675"/>
      <c r="H49" s="676" t="s">
        <v>457</v>
      </c>
      <c r="I49" s="677" t="s">
        <v>458</v>
      </c>
      <c r="J49" s="677"/>
      <c r="K49" s="677"/>
      <c r="L49" s="484" t="s">
        <v>459</v>
      </c>
      <c r="M49" s="461"/>
      <c r="N49" s="453"/>
    </row>
    <row r="50" spans="1:14" ht="39.950000000000003" customHeight="1" x14ac:dyDescent="0.2">
      <c r="A50" s="673"/>
      <c r="B50" s="485" t="s">
        <v>442</v>
      </c>
      <c r="C50" s="485" t="s">
        <v>120</v>
      </c>
      <c r="D50" s="485" t="s">
        <v>121</v>
      </c>
      <c r="E50" s="485" t="s">
        <v>442</v>
      </c>
      <c r="F50" s="485" t="s">
        <v>120</v>
      </c>
      <c r="G50" s="485" t="s">
        <v>121</v>
      </c>
      <c r="H50" s="676"/>
      <c r="I50" s="485" t="s">
        <v>442</v>
      </c>
      <c r="J50" s="485" t="s">
        <v>120</v>
      </c>
      <c r="K50" s="485" t="s">
        <v>121</v>
      </c>
      <c r="L50" s="485" t="s">
        <v>460</v>
      </c>
      <c r="M50" s="485"/>
      <c r="N50" s="485"/>
    </row>
    <row r="51" spans="1:14" ht="15" customHeight="1" x14ac:dyDescent="0.2">
      <c r="A51" s="486" t="s">
        <v>461</v>
      </c>
      <c r="B51" s="487">
        <v>216044</v>
      </c>
      <c r="C51" s="487">
        <v>25978</v>
      </c>
      <c r="D51" s="487">
        <v>9118</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462</v>
      </c>
      <c r="B52" s="487">
        <v>219377</v>
      </c>
      <c r="C52" s="487">
        <v>26942</v>
      </c>
      <c r="D52" s="487">
        <v>9513</v>
      </c>
      <c r="E52" s="488">
        <f t="shared" ref="E52:G70" si="11">IF($A$51=37802,IF(COUNTBLANK(B$51:B$70)&gt;0,#N/A,B52/B$51*100),IF(COUNTBLANK(B$51:B$75)&gt;0,#N/A,B52/B$51*100))</f>
        <v>101.54274129344023</v>
      </c>
      <c r="F52" s="488">
        <f t="shared" si="11"/>
        <v>103.71083224266687</v>
      </c>
      <c r="G52" s="488">
        <f t="shared" si="11"/>
        <v>104.33209037069533</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222658</v>
      </c>
      <c r="C53" s="487">
        <v>26576</v>
      </c>
      <c r="D53" s="487">
        <v>9839</v>
      </c>
      <c r="E53" s="488">
        <f t="shared" si="11"/>
        <v>103.06141341578568</v>
      </c>
      <c r="F53" s="488">
        <f t="shared" si="11"/>
        <v>102.30194780198629</v>
      </c>
      <c r="G53" s="488">
        <f t="shared" si="11"/>
        <v>107.90743584119325</v>
      </c>
      <c r="H53" s="489">
        <f>IF(ISERROR(L53)=TRUE,IF(MONTH(A53)=MONTH(MAX(A$51:A$75)),A53,""),"")</f>
        <v>41883</v>
      </c>
      <c r="I53" s="488">
        <f t="shared" si="12"/>
        <v>103.06141341578568</v>
      </c>
      <c r="J53" s="488">
        <f t="shared" si="10"/>
        <v>102.30194780198629</v>
      </c>
      <c r="K53" s="488">
        <f t="shared" si="10"/>
        <v>107.90743584119325</v>
      </c>
      <c r="L53" s="488" t="e">
        <f t="shared" si="13"/>
        <v>#N/A</v>
      </c>
    </row>
    <row r="54" spans="1:14" ht="15" customHeight="1" x14ac:dyDescent="0.2">
      <c r="A54" s="490" t="s">
        <v>463</v>
      </c>
      <c r="B54" s="487">
        <v>220740</v>
      </c>
      <c r="C54" s="487">
        <v>26603</v>
      </c>
      <c r="D54" s="487">
        <v>9652</v>
      </c>
      <c r="E54" s="488">
        <f t="shared" si="11"/>
        <v>102.17363129732833</v>
      </c>
      <c r="F54" s="488">
        <f t="shared" si="11"/>
        <v>102.40588190006929</v>
      </c>
      <c r="G54" s="488">
        <f t="shared" si="11"/>
        <v>105.85654748848432</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464</v>
      </c>
      <c r="B55" s="487">
        <v>221218</v>
      </c>
      <c r="C55" s="487">
        <v>25731</v>
      </c>
      <c r="D55" s="487">
        <v>9474</v>
      </c>
      <c r="E55" s="488">
        <f t="shared" si="11"/>
        <v>102.39488252393032</v>
      </c>
      <c r="F55" s="488">
        <f t="shared" si="11"/>
        <v>99.049195473092624</v>
      </c>
      <c r="G55" s="488">
        <f t="shared" si="11"/>
        <v>103.90436499232287</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465</v>
      </c>
      <c r="B56" s="487">
        <v>224888</v>
      </c>
      <c r="C56" s="487">
        <v>26880</v>
      </c>
      <c r="D56" s="487">
        <v>10089</v>
      </c>
      <c r="E56" s="488">
        <f t="shared" si="11"/>
        <v>104.09361056081168</v>
      </c>
      <c r="F56" s="488">
        <f t="shared" si="11"/>
        <v>103.47216875817999</v>
      </c>
      <c r="G56" s="488">
        <f t="shared" si="11"/>
        <v>110.64926518973459</v>
      </c>
      <c r="H56" s="489" t="str">
        <f t="shared" si="14"/>
        <v/>
      </c>
      <c r="I56" s="488" t="str">
        <f t="shared" si="12"/>
        <v/>
      </c>
      <c r="J56" s="488" t="str">
        <f t="shared" si="10"/>
        <v/>
      </c>
      <c r="K56" s="488" t="str">
        <f t="shared" si="10"/>
        <v/>
      </c>
      <c r="L56" s="488" t="e">
        <f t="shared" si="13"/>
        <v>#N/A</v>
      </c>
    </row>
    <row r="57" spans="1:14" ht="15" customHeight="1" x14ac:dyDescent="0.2">
      <c r="A57" s="490">
        <v>42248</v>
      </c>
      <c r="B57" s="487">
        <v>228637</v>
      </c>
      <c r="C57" s="487">
        <v>26375</v>
      </c>
      <c r="D57" s="487">
        <v>10473</v>
      </c>
      <c r="E57" s="488">
        <f t="shared" si="11"/>
        <v>105.82890522301011</v>
      </c>
      <c r="F57" s="488">
        <f t="shared" si="11"/>
        <v>101.528216182924</v>
      </c>
      <c r="G57" s="488">
        <f t="shared" si="11"/>
        <v>114.8607150690941</v>
      </c>
      <c r="H57" s="489">
        <f t="shared" si="14"/>
        <v>42248</v>
      </c>
      <c r="I57" s="488">
        <f t="shared" si="12"/>
        <v>105.82890522301011</v>
      </c>
      <c r="J57" s="488">
        <f t="shared" si="10"/>
        <v>101.528216182924</v>
      </c>
      <c r="K57" s="488">
        <f t="shared" si="10"/>
        <v>114.8607150690941</v>
      </c>
      <c r="L57" s="488" t="e">
        <f t="shared" si="13"/>
        <v>#N/A</v>
      </c>
    </row>
    <row r="58" spans="1:14" ht="15" customHeight="1" x14ac:dyDescent="0.2">
      <c r="A58" s="490" t="s">
        <v>466</v>
      </c>
      <c r="B58" s="487">
        <v>227192</v>
      </c>
      <c r="C58" s="487">
        <v>26248</v>
      </c>
      <c r="D58" s="487">
        <v>10187</v>
      </c>
      <c r="E58" s="488">
        <f t="shared" si="11"/>
        <v>105.16005998778026</v>
      </c>
      <c r="F58" s="488">
        <f t="shared" si="11"/>
        <v>101.03934098082993</v>
      </c>
      <c r="G58" s="488">
        <f t="shared" si="11"/>
        <v>111.7240622943628</v>
      </c>
      <c r="H58" s="489" t="str">
        <f t="shared" si="14"/>
        <v/>
      </c>
      <c r="I58" s="488" t="str">
        <f t="shared" si="12"/>
        <v/>
      </c>
      <c r="J58" s="488" t="str">
        <f t="shared" si="10"/>
        <v/>
      </c>
      <c r="K58" s="488" t="str">
        <f t="shared" si="10"/>
        <v/>
      </c>
      <c r="L58" s="488" t="e">
        <f t="shared" si="13"/>
        <v>#N/A</v>
      </c>
    </row>
    <row r="59" spans="1:14" ht="15" customHeight="1" x14ac:dyDescent="0.2">
      <c r="A59" s="490" t="s">
        <v>467</v>
      </c>
      <c r="B59" s="487">
        <v>227601</v>
      </c>
      <c r="C59" s="487">
        <v>25908</v>
      </c>
      <c r="D59" s="487">
        <v>10088</v>
      </c>
      <c r="E59" s="488">
        <f t="shared" si="11"/>
        <v>105.3493732758142</v>
      </c>
      <c r="F59" s="488">
        <f t="shared" si="11"/>
        <v>99.730541227192234</v>
      </c>
      <c r="G59" s="488">
        <f t="shared" si="11"/>
        <v>110.63829787234043</v>
      </c>
      <c r="H59" s="489" t="str">
        <f t="shared" si="14"/>
        <v/>
      </c>
      <c r="I59" s="488" t="str">
        <f t="shared" si="12"/>
        <v/>
      </c>
      <c r="J59" s="488" t="str">
        <f t="shared" si="10"/>
        <v/>
      </c>
      <c r="K59" s="488" t="str">
        <f t="shared" si="10"/>
        <v/>
      </c>
      <c r="L59" s="488" t="e">
        <f t="shared" si="13"/>
        <v>#N/A</v>
      </c>
    </row>
    <row r="60" spans="1:14" ht="15" customHeight="1" x14ac:dyDescent="0.2">
      <c r="A60" s="490" t="s">
        <v>468</v>
      </c>
      <c r="B60" s="487">
        <v>229870</v>
      </c>
      <c r="C60" s="487">
        <v>26837</v>
      </c>
      <c r="D60" s="487">
        <v>10532</v>
      </c>
      <c r="E60" s="488">
        <f t="shared" si="11"/>
        <v>106.39962229916129</v>
      </c>
      <c r="F60" s="488">
        <f t="shared" si="11"/>
        <v>103.30664408345523</v>
      </c>
      <c r="G60" s="488">
        <f t="shared" si="11"/>
        <v>115.50778679534986</v>
      </c>
      <c r="H60" s="489" t="str">
        <f t="shared" si="14"/>
        <v/>
      </c>
      <c r="I60" s="488" t="str">
        <f t="shared" si="12"/>
        <v/>
      </c>
      <c r="J60" s="488" t="str">
        <f t="shared" si="10"/>
        <v/>
      </c>
      <c r="K60" s="488" t="str">
        <f t="shared" si="10"/>
        <v/>
      </c>
      <c r="L60" s="488" t="e">
        <f t="shared" si="13"/>
        <v>#N/A</v>
      </c>
    </row>
    <row r="61" spans="1:14" ht="15" customHeight="1" x14ac:dyDescent="0.2">
      <c r="A61" s="490">
        <v>42614</v>
      </c>
      <c r="B61" s="487">
        <v>233356</v>
      </c>
      <c r="C61" s="487">
        <v>26308</v>
      </c>
      <c r="D61" s="487">
        <v>10657</v>
      </c>
      <c r="E61" s="488">
        <f t="shared" si="11"/>
        <v>108.01318249986113</v>
      </c>
      <c r="F61" s="488">
        <f t="shared" si="11"/>
        <v>101.27030564323658</v>
      </c>
      <c r="G61" s="488">
        <f t="shared" si="11"/>
        <v>116.87870146962054</v>
      </c>
      <c r="H61" s="489">
        <f t="shared" si="14"/>
        <v>42614</v>
      </c>
      <c r="I61" s="488">
        <f t="shared" si="12"/>
        <v>108.01318249986113</v>
      </c>
      <c r="J61" s="488">
        <f t="shared" si="10"/>
        <v>101.27030564323658</v>
      </c>
      <c r="K61" s="488">
        <f t="shared" si="10"/>
        <v>116.87870146962054</v>
      </c>
      <c r="L61" s="488" t="e">
        <f t="shared" si="13"/>
        <v>#N/A</v>
      </c>
    </row>
    <row r="62" spans="1:14" ht="15" customHeight="1" x14ac:dyDescent="0.2">
      <c r="A62" s="490" t="s">
        <v>469</v>
      </c>
      <c r="B62" s="487">
        <v>234319</v>
      </c>
      <c r="C62" s="487">
        <v>26088</v>
      </c>
      <c r="D62" s="487">
        <v>10539</v>
      </c>
      <c r="E62" s="488">
        <f t="shared" si="11"/>
        <v>108.45892503378943</v>
      </c>
      <c r="F62" s="488">
        <f t="shared" si="11"/>
        <v>100.42343521441219</v>
      </c>
      <c r="G62" s="488">
        <f t="shared" si="11"/>
        <v>115.584558017109</v>
      </c>
      <c r="H62" s="489" t="str">
        <f t="shared" si="14"/>
        <v/>
      </c>
      <c r="I62" s="488" t="str">
        <f t="shared" si="12"/>
        <v/>
      </c>
      <c r="J62" s="488" t="str">
        <f t="shared" si="10"/>
        <v/>
      </c>
      <c r="K62" s="488" t="str">
        <f t="shared" si="10"/>
        <v/>
      </c>
      <c r="L62" s="488" t="e">
        <f t="shared" si="13"/>
        <v>#N/A</v>
      </c>
    </row>
    <row r="63" spans="1:14" ht="15" customHeight="1" x14ac:dyDescent="0.2">
      <c r="A63" s="490" t="s">
        <v>470</v>
      </c>
      <c r="B63" s="487">
        <v>233908</v>
      </c>
      <c r="C63" s="487">
        <v>25771</v>
      </c>
      <c r="D63" s="487">
        <v>10489</v>
      </c>
      <c r="E63" s="488">
        <f t="shared" si="11"/>
        <v>108.26868600840569</v>
      </c>
      <c r="F63" s="488">
        <f t="shared" si="11"/>
        <v>99.203171914697052</v>
      </c>
      <c r="G63" s="488">
        <f t="shared" si="11"/>
        <v>115.03619214740075</v>
      </c>
      <c r="H63" s="489" t="str">
        <f t="shared" si="14"/>
        <v/>
      </c>
      <c r="I63" s="488" t="str">
        <f t="shared" si="12"/>
        <v/>
      </c>
      <c r="J63" s="488" t="str">
        <f t="shared" si="10"/>
        <v/>
      </c>
      <c r="K63" s="488" t="str">
        <f t="shared" si="10"/>
        <v/>
      </c>
      <c r="L63" s="488" t="e">
        <f t="shared" si="13"/>
        <v>#N/A</v>
      </c>
    </row>
    <row r="64" spans="1:14" ht="15" customHeight="1" x14ac:dyDescent="0.2">
      <c r="A64" s="490" t="s">
        <v>471</v>
      </c>
      <c r="B64" s="487">
        <v>235753</v>
      </c>
      <c r="C64" s="487">
        <v>26763</v>
      </c>
      <c r="D64" s="487">
        <v>11042</v>
      </c>
      <c r="E64" s="488">
        <f t="shared" si="11"/>
        <v>109.12267871359538</v>
      </c>
      <c r="F64" s="488">
        <f t="shared" si="11"/>
        <v>103.02178766648701</v>
      </c>
      <c r="G64" s="488">
        <f t="shared" si="11"/>
        <v>121.10111866637421</v>
      </c>
      <c r="H64" s="489" t="str">
        <f t="shared" si="14"/>
        <v/>
      </c>
      <c r="I64" s="488" t="str">
        <f t="shared" si="12"/>
        <v/>
      </c>
      <c r="J64" s="488" t="str">
        <f t="shared" si="10"/>
        <v/>
      </c>
      <c r="K64" s="488" t="str">
        <f t="shared" si="10"/>
        <v/>
      </c>
      <c r="L64" s="488" t="e">
        <f t="shared" si="13"/>
        <v>#N/A</v>
      </c>
    </row>
    <row r="65" spans="1:12" ht="15" customHeight="1" x14ac:dyDescent="0.2">
      <c r="A65" s="490">
        <v>42979</v>
      </c>
      <c r="B65" s="487">
        <v>238422</v>
      </c>
      <c r="C65" s="487">
        <v>26231</v>
      </c>
      <c r="D65" s="487">
        <v>11357</v>
      </c>
      <c r="E65" s="488">
        <f t="shared" si="11"/>
        <v>110.3580752069023</v>
      </c>
      <c r="F65" s="488">
        <f t="shared" si="11"/>
        <v>100.97390099314805</v>
      </c>
      <c r="G65" s="488">
        <f t="shared" si="11"/>
        <v>124.55582364553631</v>
      </c>
      <c r="H65" s="489">
        <f t="shared" si="14"/>
        <v>42979</v>
      </c>
      <c r="I65" s="488">
        <f t="shared" si="12"/>
        <v>110.3580752069023</v>
      </c>
      <c r="J65" s="488">
        <f t="shared" si="10"/>
        <v>100.97390099314805</v>
      </c>
      <c r="K65" s="488">
        <f t="shared" si="10"/>
        <v>124.55582364553631</v>
      </c>
      <c r="L65" s="488" t="e">
        <f t="shared" si="13"/>
        <v>#N/A</v>
      </c>
    </row>
    <row r="66" spans="1:12" ht="15" customHeight="1" x14ac:dyDescent="0.2">
      <c r="A66" s="490" t="s">
        <v>472</v>
      </c>
      <c r="B66" s="487">
        <v>237603</v>
      </c>
      <c r="C66" s="487">
        <v>25904</v>
      </c>
      <c r="D66" s="487">
        <v>11088</v>
      </c>
      <c r="E66" s="488">
        <f t="shared" si="11"/>
        <v>109.97898576215957</v>
      </c>
      <c r="F66" s="488">
        <f t="shared" si="11"/>
        <v>99.715143583031789</v>
      </c>
      <c r="G66" s="488">
        <f t="shared" si="11"/>
        <v>121.60561526650582</v>
      </c>
      <c r="H66" s="489" t="str">
        <f t="shared" si="14"/>
        <v/>
      </c>
      <c r="I66" s="488" t="str">
        <f t="shared" si="12"/>
        <v/>
      </c>
      <c r="J66" s="488" t="str">
        <f t="shared" si="10"/>
        <v/>
      </c>
      <c r="K66" s="488" t="str">
        <f t="shared" si="10"/>
        <v/>
      </c>
      <c r="L66" s="488" t="e">
        <f t="shared" si="13"/>
        <v>#N/A</v>
      </c>
    </row>
    <row r="67" spans="1:12" ht="15" customHeight="1" x14ac:dyDescent="0.2">
      <c r="A67" s="490" t="s">
        <v>473</v>
      </c>
      <c r="B67" s="487">
        <v>237973</v>
      </c>
      <c r="C67" s="487">
        <v>25126</v>
      </c>
      <c r="D67" s="487">
        <v>10569</v>
      </c>
      <c r="E67" s="488">
        <f t="shared" si="11"/>
        <v>110.15024717187241</v>
      </c>
      <c r="F67" s="488">
        <f t="shared" si="11"/>
        <v>96.720301793825541</v>
      </c>
      <c r="G67" s="488">
        <f t="shared" si="11"/>
        <v>115.91357753893399</v>
      </c>
      <c r="H67" s="489" t="str">
        <f t="shared" si="14"/>
        <v/>
      </c>
      <c r="I67" s="488" t="str">
        <f t="shared" si="12"/>
        <v/>
      </c>
      <c r="J67" s="488" t="str">
        <f t="shared" si="12"/>
        <v/>
      </c>
      <c r="K67" s="488" t="str">
        <f t="shared" si="12"/>
        <v/>
      </c>
      <c r="L67" s="488" t="e">
        <f t="shared" si="13"/>
        <v>#N/A</v>
      </c>
    </row>
    <row r="68" spans="1:12" ht="15" customHeight="1" x14ac:dyDescent="0.2">
      <c r="A68" s="490" t="s">
        <v>474</v>
      </c>
      <c r="B68" s="487">
        <v>240708</v>
      </c>
      <c r="C68" s="487">
        <v>26052</v>
      </c>
      <c r="D68" s="487">
        <v>11193</v>
      </c>
      <c r="E68" s="488">
        <f t="shared" si="11"/>
        <v>111.4161929977227</v>
      </c>
      <c r="F68" s="488">
        <f t="shared" si="11"/>
        <v>100.28485641696821</v>
      </c>
      <c r="G68" s="488">
        <f t="shared" si="11"/>
        <v>122.75718359289318</v>
      </c>
      <c r="H68" s="489" t="str">
        <f t="shared" si="14"/>
        <v/>
      </c>
      <c r="I68" s="488" t="str">
        <f t="shared" si="12"/>
        <v/>
      </c>
      <c r="J68" s="488" t="str">
        <f t="shared" si="12"/>
        <v/>
      </c>
      <c r="K68" s="488" t="str">
        <f t="shared" si="12"/>
        <v/>
      </c>
      <c r="L68" s="488" t="e">
        <f t="shared" si="13"/>
        <v>#N/A</v>
      </c>
    </row>
    <row r="69" spans="1:12" ht="15" customHeight="1" x14ac:dyDescent="0.2">
      <c r="A69" s="490">
        <v>43344</v>
      </c>
      <c r="B69" s="487">
        <v>244065</v>
      </c>
      <c r="C69" s="487">
        <v>26953</v>
      </c>
      <c r="D69" s="487">
        <v>11714</v>
      </c>
      <c r="E69" s="488">
        <f t="shared" si="11"/>
        <v>112.9700431393605</v>
      </c>
      <c r="F69" s="488">
        <f t="shared" si="11"/>
        <v>103.75317576410809</v>
      </c>
      <c r="G69" s="488">
        <f t="shared" si="11"/>
        <v>128.47115595525332</v>
      </c>
      <c r="H69" s="489">
        <f t="shared" si="14"/>
        <v>43344</v>
      </c>
      <c r="I69" s="488">
        <f t="shared" si="12"/>
        <v>112.9700431393605</v>
      </c>
      <c r="J69" s="488">
        <f t="shared" si="12"/>
        <v>103.75317576410809</v>
      </c>
      <c r="K69" s="488">
        <f t="shared" si="12"/>
        <v>128.47115595525332</v>
      </c>
      <c r="L69" s="488" t="e">
        <f t="shared" si="13"/>
        <v>#N/A</v>
      </c>
    </row>
    <row r="70" spans="1:12" ht="15" customHeight="1" x14ac:dyDescent="0.2">
      <c r="A70" s="490" t="s">
        <v>475</v>
      </c>
      <c r="B70" s="487">
        <v>243240</v>
      </c>
      <c r="C70" s="487">
        <v>27170</v>
      </c>
      <c r="D70" s="487">
        <v>11661</v>
      </c>
      <c r="E70" s="488">
        <f t="shared" si="11"/>
        <v>112.58817648256836</v>
      </c>
      <c r="F70" s="488">
        <f t="shared" si="11"/>
        <v>104.58849795981216</v>
      </c>
      <c r="G70" s="488">
        <f t="shared" si="11"/>
        <v>127.88988813336258</v>
      </c>
      <c r="H70" s="489" t="str">
        <f t="shared" si="14"/>
        <v/>
      </c>
      <c r="I70" s="488" t="str">
        <f t="shared" si="12"/>
        <v/>
      </c>
      <c r="J70" s="488" t="str">
        <f t="shared" si="12"/>
        <v/>
      </c>
      <c r="K70" s="488" t="str">
        <f t="shared" si="12"/>
        <v/>
      </c>
      <c r="L70" s="488" t="e">
        <f t="shared" si="13"/>
        <v>#N/A</v>
      </c>
    </row>
    <row r="71" spans="1:12" ht="15" customHeight="1" x14ac:dyDescent="0.2">
      <c r="A71" s="490" t="s">
        <v>476</v>
      </c>
      <c r="B71" s="487">
        <v>241528</v>
      </c>
      <c r="C71" s="487">
        <v>26502</v>
      </c>
      <c r="D71" s="487">
        <v>11613</v>
      </c>
      <c r="E71" s="491">
        <f t="shared" ref="E71:G75" si="15">IF($A$51=37802,IF(COUNTBLANK(B$51:B$70)&gt;0,#N/A,IF(ISBLANK(B71)=FALSE,B71/B$51*100,#N/A)),IF(COUNTBLANK(B$51:B$75)&gt;0,#N/A,B71/B$51*100))</f>
        <v>111.79574531114031</v>
      </c>
      <c r="F71" s="491">
        <f t="shared" si="15"/>
        <v>102.01709138501809</v>
      </c>
      <c r="G71" s="491">
        <f t="shared" si="15"/>
        <v>127.36345689844264</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477</v>
      </c>
      <c r="B72" s="487">
        <v>242551</v>
      </c>
      <c r="C72" s="487">
        <v>27332</v>
      </c>
      <c r="D72" s="487">
        <v>11976</v>
      </c>
      <c r="E72" s="491">
        <f t="shared" si="15"/>
        <v>112.26925996556257</v>
      </c>
      <c r="F72" s="491">
        <f t="shared" si="15"/>
        <v>105.2121025483101</v>
      </c>
      <c r="G72" s="491">
        <f t="shared" si="15"/>
        <v>131.34459311252468</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245244</v>
      </c>
      <c r="C73" s="487">
        <v>26539</v>
      </c>
      <c r="D73" s="487">
        <v>12212</v>
      </c>
      <c r="E73" s="491">
        <f t="shared" si="15"/>
        <v>113.51576530706708</v>
      </c>
      <c r="F73" s="491">
        <f t="shared" si="15"/>
        <v>102.1595195935022</v>
      </c>
      <c r="G73" s="491">
        <f t="shared" si="15"/>
        <v>133.93288001754772</v>
      </c>
      <c r="H73" s="492">
        <f>IF(A$51=37802,IF(ISERROR(L73)=TRUE,IF(ISBLANK(A73)=FALSE,IF(MONTH(A73)=MONTH(MAX(A$51:A$75)),A73,""),""),""),IF(ISERROR(L73)=TRUE,IF(MONTH(A73)=MONTH(MAX(A$51:A$75)),A73,""),""))</f>
        <v>43709</v>
      </c>
      <c r="I73" s="488">
        <f t="shared" si="12"/>
        <v>113.51576530706708</v>
      </c>
      <c r="J73" s="488">
        <f t="shared" si="12"/>
        <v>102.1595195935022</v>
      </c>
      <c r="K73" s="488">
        <f t="shared" si="12"/>
        <v>133.93288001754772</v>
      </c>
      <c r="L73" s="488" t="e">
        <f t="shared" si="13"/>
        <v>#N/A</v>
      </c>
    </row>
    <row r="74" spans="1:12" ht="15" customHeight="1" x14ac:dyDescent="0.2">
      <c r="A74" s="490" t="s">
        <v>478</v>
      </c>
      <c r="B74" s="487">
        <v>243956</v>
      </c>
      <c r="C74" s="487">
        <v>26767</v>
      </c>
      <c r="D74" s="487">
        <v>12246</v>
      </c>
      <c r="E74" s="491">
        <f t="shared" si="15"/>
        <v>112.91959045379645</v>
      </c>
      <c r="F74" s="491">
        <f t="shared" si="15"/>
        <v>103.03718531064747</v>
      </c>
      <c r="G74" s="491">
        <f t="shared" si="15"/>
        <v>134.30576880894932</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479</v>
      </c>
      <c r="B75" s="487">
        <v>245123</v>
      </c>
      <c r="C75" s="493">
        <v>25855</v>
      </c>
      <c r="D75" s="493">
        <v>11884</v>
      </c>
      <c r="E75" s="491">
        <f t="shared" si="15"/>
        <v>113.45975819740424</v>
      </c>
      <c r="F75" s="491">
        <f t="shared" si="15"/>
        <v>99.526522442066366</v>
      </c>
      <c r="G75" s="491">
        <f t="shared" si="15"/>
        <v>130.33559991226147</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113.51576530706708</v>
      </c>
      <c r="J77" s="488">
        <f>IF(J75&lt;&gt;"",J75,IF(J74&lt;&gt;"",J74,IF(J73&lt;&gt;"",J73,IF(J72&lt;&gt;"",J72,IF(J71&lt;&gt;"",J71,IF(J70&lt;&gt;"",J70,""))))))</f>
        <v>102.1595195935022</v>
      </c>
      <c r="K77" s="488">
        <f>IF(K75&lt;&gt;"",K75,IF(K74&lt;&gt;"",K74,IF(K73&lt;&gt;"",K73,IF(K72&lt;&gt;"",K72,IF(K71&lt;&gt;"",K71,IF(K70&lt;&gt;"",K70,""))))))</f>
        <v>133.93288001754772</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+13,5%</v>
      </c>
      <c r="J79" s="488" t="str">
        <f>"GeB - ausschließlich: "&amp;IF(J77&gt;100,"+","")&amp;TEXT(J77-100,"0,0")&amp;"%"</f>
        <v>GeB - ausschließlich: +2,2%</v>
      </c>
      <c r="K79" s="488" t="str">
        <f>"GeB - im Nebenjob: "&amp;IF(K77&gt;100,"+","")&amp;TEXT(K77-100,"0,0")&amp;"%"</f>
        <v>GeB - im Nebenjob: +33,9%</v>
      </c>
    </row>
    <row r="81" spans="9:9" ht="15" customHeight="1" x14ac:dyDescent="0.2">
      <c r="I81" s="488" t="str">
        <f>IF(ISERROR(HLOOKUP(1,I$78:K$79,2,FALSE)),"",HLOOKUP(1,I$78:K$79,2,FALSE))</f>
        <v>GeB - im Nebenjob: +33,9%</v>
      </c>
    </row>
    <row r="82" spans="9:9" ht="15" customHeight="1" x14ac:dyDescent="0.2">
      <c r="I82" s="488" t="str">
        <f>IF(ISERROR(HLOOKUP(2,I$78:K$79,2,FALSE)),"",HLOOKUP(2,I$78:K$79,2,FALSE))</f>
        <v>SvB: +13,5%</v>
      </c>
    </row>
    <row r="83" spans="9:9" ht="15" customHeight="1" x14ac:dyDescent="0.2">
      <c r="I83" s="488" t="str">
        <f>IF(ISERROR(HLOOKUP(3,I$78:K$79,2,FALSE)),"",HLOOKUP(3,I$78:K$79,2,FALSE))</f>
        <v>GeB - ausschließlich: +2,2%</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480</v>
      </c>
      <c r="H2" s="502"/>
      <c r="I2" s="502"/>
      <c r="K2" s="498"/>
    </row>
    <row r="3" spans="1:11" s="497" customFormat="1" ht="19.5" customHeight="1" x14ac:dyDescent="0.25">
      <c r="A3" s="503" t="s">
        <v>481</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482</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483</v>
      </c>
      <c r="C8" s="507"/>
      <c r="D8" s="507"/>
      <c r="E8" s="508"/>
      <c r="F8" s="509"/>
      <c r="G8" s="509"/>
      <c r="H8" s="502"/>
      <c r="I8" s="502"/>
    </row>
    <row r="9" spans="1:11" s="505" customFormat="1" ht="13.15" customHeight="1" x14ac:dyDescent="0.2">
      <c r="A9" s="510"/>
      <c r="B9" s="680" t="s">
        <v>484</v>
      </c>
      <c r="C9" s="680"/>
      <c r="D9" s="681"/>
      <c r="E9" s="461"/>
      <c r="F9" s="461"/>
      <c r="H9" s="502"/>
      <c r="I9" s="502"/>
    </row>
    <row r="10" spans="1:11" s="505" customFormat="1" ht="13.15" customHeight="1" x14ac:dyDescent="0.2">
      <c r="A10" s="510"/>
      <c r="B10" s="680" t="s">
        <v>485</v>
      </c>
      <c r="C10" s="680"/>
      <c r="D10" s="681"/>
      <c r="E10" s="511"/>
      <c r="G10" s="512"/>
      <c r="H10" s="513"/>
      <c r="I10" s="513"/>
    </row>
    <row r="11" spans="1:11" s="505" customFormat="1" ht="13.15" customHeight="1" x14ac:dyDescent="0.2">
      <c r="A11" s="510"/>
      <c r="B11" s="680" t="s">
        <v>486</v>
      </c>
      <c r="C11" s="680"/>
      <c r="D11" s="681"/>
      <c r="E11" s="511"/>
      <c r="G11" s="512"/>
      <c r="H11" s="514"/>
      <c r="I11" s="514"/>
    </row>
    <row r="12" spans="1:11" s="505" customFormat="1" ht="13.15" customHeight="1" x14ac:dyDescent="0.2">
      <c r="A12" s="510"/>
      <c r="B12" s="680" t="s">
        <v>487</v>
      </c>
      <c r="C12" s="680"/>
      <c r="D12" s="681"/>
      <c r="E12" s="511"/>
      <c r="G12" s="512"/>
      <c r="H12" s="514"/>
      <c r="I12" s="514"/>
    </row>
    <row r="13" spans="1:11" s="505" customFormat="1" ht="13.15" customHeight="1" x14ac:dyDescent="0.2">
      <c r="A13" s="510"/>
      <c r="B13" s="680" t="s">
        <v>488</v>
      </c>
      <c r="C13" s="680"/>
      <c r="D13" s="681"/>
      <c r="E13" s="511"/>
      <c r="G13" s="512"/>
    </row>
    <row r="14" spans="1:11" s="505" customFormat="1" ht="13.15" customHeight="1" x14ac:dyDescent="0.2">
      <c r="A14" s="510"/>
      <c r="B14" s="680" t="s">
        <v>489</v>
      </c>
      <c r="C14" s="680"/>
      <c r="D14" s="681"/>
      <c r="E14" s="511"/>
      <c r="G14" s="512"/>
    </row>
    <row r="15" spans="1:11" s="505" customFormat="1" ht="13.15" customHeight="1" x14ac:dyDescent="0.2">
      <c r="A15" s="510"/>
      <c r="B15" s="680" t="s">
        <v>490</v>
      </c>
      <c r="C15" s="680"/>
      <c r="D15" s="681"/>
      <c r="E15" s="511"/>
      <c r="G15" s="512"/>
    </row>
    <row r="16" spans="1:11" s="505" customFormat="1" ht="13.15" customHeight="1" x14ac:dyDescent="0.2">
      <c r="A16" s="510"/>
      <c r="B16" s="680" t="s">
        <v>491</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492</v>
      </c>
      <c r="C18" s="516"/>
      <c r="D18" s="515"/>
      <c r="E18" s="511"/>
      <c r="G18" s="512"/>
    </row>
    <row r="19" spans="1:8" s="505" customFormat="1" ht="13.15" customHeight="1" x14ac:dyDescent="0.2">
      <c r="A19" s="510"/>
      <c r="B19" s="680" t="s">
        <v>493</v>
      </c>
      <c r="C19" s="680"/>
      <c r="D19" s="681"/>
      <c r="E19" s="511"/>
      <c r="G19" s="512"/>
    </row>
    <row r="20" spans="1:8" s="505" customFormat="1" ht="13.15" customHeight="1" x14ac:dyDescent="0.2">
      <c r="A20" s="510"/>
      <c r="B20" s="680" t="s">
        <v>494</v>
      </c>
      <c r="C20" s="680"/>
      <c r="D20" s="681"/>
      <c r="E20" s="511"/>
      <c r="G20" s="512"/>
    </row>
    <row r="21" spans="1:8" s="505" customFormat="1" ht="13.15" customHeight="1" x14ac:dyDescent="0.2">
      <c r="A21" s="510"/>
      <c r="B21" s="680" t="s">
        <v>495</v>
      </c>
      <c r="C21" s="680"/>
      <c r="D21" s="681"/>
      <c r="E21" s="511"/>
      <c r="G21" s="512"/>
    </row>
    <row r="22" spans="1:8" s="505" customFormat="1" ht="13.15" customHeight="1" x14ac:dyDescent="0.2">
      <c r="A22" s="510"/>
      <c r="B22" s="680" t="s">
        <v>496</v>
      </c>
      <c r="C22" s="680"/>
      <c r="D22" s="681"/>
      <c r="E22" s="511"/>
      <c r="G22" s="512"/>
    </row>
    <row r="23" spans="1:8" s="505" customFormat="1" ht="13.15" customHeight="1" x14ac:dyDescent="0.2">
      <c r="A23" s="510"/>
      <c r="B23" s="680" t="s">
        <v>497</v>
      </c>
      <c r="C23" s="680"/>
      <c r="D23" s="681"/>
      <c r="E23" s="511"/>
      <c r="G23" s="512"/>
    </row>
    <row r="24" spans="1:8" s="505" customFormat="1" ht="13.15" customHeight="1" x14ac:dyDescent="0.2">
      <c r="A24" s="510"/>
      <c r="B24" s="680" t="s">
        <v>498</v>
      </c>
      <c r="C24" s="680"/>
      <c r="D24" s="681"/>
      <c r="E24" s="511"/>
      <c r="G24" s="512"/>
    </row>
    <row r="25" spans="1:8" s="505" customFormat="1" ht="13.15" customHeight="1" x14ac:dyDescent="0.2">
      <c r="A25" s="510"/>
      <c r="B25" s="680" t="s">
        <v>499</v>
      </c>
      <c r="C25" s="680"/>
      <c r="D25" s="681"/>
      <c r="E25" s="511"/>
      <c r="G25" s="512"/>
    </row>
    <row r="26" spans="1:8" s="505" customFormat="1" ht="13.15" customHeight="1" x14ac:dyDescent="0.2">
      <c r="A26" s="510"/>
      <c r="B26" s="680" t="s">
        <v>500</v>
      </c>
      <c r="C26" s="680"/>
      <c r="D26" s="681"/>
      <c r="E26" s="511"/>
      <c r="G26" s="71"/>
    </row>
    <row r="27" spans="1:8" s="505" customFormat="1" ht="13.15" customHeight="1" x14ac:dyDescent="0.2">
      <c r="A27" s="510"/>
      <c r="B27" s="680" t="s">
        <v>501</v>
      </c>
      <c r="C27" s="680"/>
      <c r="D27" s="681"/>
      <c r="E27" s="511"/>
      <c r="G27" s="71"/>
    </row>
    <row r="28" spans="1:8" s="71" customFormat="1" ht="13.15" customHeight="1" x14ac:dyDescent="0.2">
      <c r="A28" s="510"/>
      <c r="B28" s="680" t="s">
        <v>502</v>
      </c>
      <c r="C28" s="680"/>
      <c r="D28" s="681"/>
      <c r="E28" s="511"/>
      <c r="F28" s="505"/>
    </row>
    <row r="29" spans="1:8" s="71" customFormat="1" ht="13.15" customHeight="1" x14ac:dyDescent="0.2">
      <c r="A29" s="510"/>
      <c r="B29" s="680" t="s">
        <v>503</v>
      </c>
      <c r="C29" s="680"/>
      <c r="D29" s="681"/>
      <c r="E29" s="511"/>
    </row>
    <row r="30" spans="1:8" s="71" customFormat="1" ht="13.15" customHeight="1" x14ac:dyDescent="0.2">
      <c r="A30" s="510"/>
      <c r="B30" s="680" t="s">
        <v>504</v>
      </c>
      <c r="C30" s="680"/>
      <c r="D30" s="681"/>
      <c r="E30" s="511"/>
    </row>
    <row r="31" spans="1:8" s="71" customFormat="1" ht="13.15" customHeight="1" x14ac:dyDescent="0.2">
      <c r="A31" s="510"/>
      <c r="B31" s="680" t="s">
        <v>505</v>
      </c>
      <c r="C31" s="680"/>
      <c r="D31" s="681"/>
      <c r="E31" s="511"/>
      <c r="H31" s="517"/>
    </row>
    <row r="32" spans="1:8" s="71" customFormat="1" ht="13.15" customHeight="1" x14ac:dyDescent="0.2">
      <c r="A32" s="510"/>
      <c r="B32" s="680" t="s">
        <v>506</v>
      </c>
      <c r="C32" s="680"/>
      <c r="D32" s="681"/>
      <c r="E32" s="511"/>
      <c r="H32" s="517"/>
    </row>
    <row r="33" spans="1:8" s="505" customFormat="1" ht="13.15" customHeight="1" x14ac:dyDescent="0.2">
      <c r="A33" s="510"/>
      <c r="B33" s="680" t="s">
        <v>507</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508</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509</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510</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511</v>
      </c>
      <c r="B42" s="687"/>
      <c r="C42" s="687"/>
      <c r="D42" s="687"/>
      <c r="E42" s="687"/>
      <c r="F42" s="687"/>
      <c r="G42" s="687"/>
    </row>
    <row r="43" spans="1:8" ht="13.15" customHeight="1" x14ac:dyDescent="0.2">
      <c r="A43" s="683" t="s">
        <v>512</v>
      </c>
      <c r="B43" s="683"/>
      <c r="C43" s="532" t="s">
        <v>513</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2020-09-28T06:30:15Z</dcterms:created>
  <dcterms:modified xsi:type="dcterms:W3CDTF">2020-09-28T10:31:47Z</dcterms:modified>
</cp:coreProperties>
</file>