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K43" i="24"/>
  <c r="H43" i="24"/>
  <c r="G43" i="24"/>
  <c r="F43" i="24"/>
  <c r="E43" i="24"/>
  <c r="D43" i="24"/>
  <c r="C43" i="24"/>
  <c r="I43" i="24" s="1"/>
  <c r="B43" i="24"/>
  <c r="J43" i="24" s="1"/>
  <c r="L42" i="24"/>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7" i="24"/>
  <c r="H7" i="24"/>
  <c r="K7" i="24"/>
  <c r="J7" i="24"/>
  <c r="F7" i="24"/>
  <c r="K22" i="24"/>
  <c r="H22" i="24"/>
  <c r="F22" i="24"/>
  <c r="D22" i="24"/>
  <c r="J22" i="24"/>
  <c r="D25" i="24"/>
  <c r="J25" i="24"/>
  <c r="H25" i="24"/>
  <c r="K25" i="24"/>
  <c r="F25" i="24"/>
  <c r="B45" i="24"/>
  <c r="B39" i="24"/>
  <c r="I20" i="24"/>
  <c r="M20" i="24"/>
  <c r="E20" i="24"/>
  <c r="L20" i="24"/>
  <c r="G20" i="24"/>
  <c r="G23" i="24"/>
  <c r="M23" i="24"/>
  <c r="E23" i="24"/>
  <c r="L23" i="24"/>
  <c r="I23" i="24"/>
  <c r="I37" i="24"/>
  <c r="G37" i="24"/>
  <c r="L37" i="24"/>
  <c r="M37" i="24"/>
  <c r="E37" i="24"/>
  <c r="K32" i="24"/>
  <c r="H32" i="24"/>
  <c r="F32" i="24"/>
  <c r="D32" i="24"/>
  <c r="J32" i="24"/>
  <c r="I8" i="24"/>
  <c r="M8" i="24"/>
  <c r="E8" i="24"/>
  <c r="L8" i="24"/>
  <c r="G8" i="24"/>
  <c r="G17" i="24"/>
  <c r="M17" i="24"/>
  <c r="E17" i="24"/>
  <c r="L17" i="24"/>
  <c r="I17" i="24"/>
  <c r="K26" i="24"/>
  <c r="H26" i="24"/>
  <c r="F26" i="24"/>
  <c r="D26" i="24"/>
  <c r="J26" i="24"/>
  <c r="D29" i="24"/>
  <c r="J29" i="24"/>
  <c r="H29" i="24"/>
  <c r="K29" i="24"/>
  <c r="F29" i="24"/>
  <c r="G7" i="24"/>
  <c r="M7" i="24"/>
  <c r="E7" i="24"/>
  <c r="L7" i="24"/>
  <c r="I7" i="24"/>
  <c r="G9" i="24"/>
  <c r="M9" i="24"/>
  <c r="E9" i="24"/>
  <c r="L9" i="24"/>
  <c r="I9" i="24"/>
  <c r="I24" i="24"/>
  <c r="M24" i="24"/>
  <c r="E24" i="24"/>
  <c r="L24" i="24"/>
  <c r="G24" i="24"/>
  <c r="G27" i="24"/>
  <c r="M27" i="24"/>
  <c r="E27" i="24"/>
  <c r="L27" i="24"/>
  <c r="I27" i="24"/>
  <c r="K20" i="24"/>
  <c r="H20" i="24"/>
  <c r="F20" i="24"/>
  <c r="D20" i="24"/>
  <c r="J20" i="24"/>
  <c r="D23" i="24"/>
  <c r="J23" i="24"/>
  <c r="H23" i="24"/>
  <c r="K23" i="24"/>
  <c r="F23" i="24"/>
  <c r="F37" i="24"/>
  <c r="D37" i="24"/>
  <c r="K37" i="24"/>
  <c r="J37" i="24"/>
  <c r="H37" i="24"/>
  <c r="I18" i="24"/>
  <c r="M18" i="24"/>
  <c r="E18" i="24"/>
  <c r="L18" i="24"/>
  <c r="G18" i="24"/>
  <c r="G21" i="24"/>
  <c r="M21" i="24"/>
  <c r="E21" i="24"/>
  <c r="L21" i="24"/>
  <c r="I21" i="24"/>
  <c r="I34" i="24"/>
  <c r="M34" i="24"/>
  <c r="E34" i="24"/>
  <c r="L34" i="24"/>
  <c r="G34" i="24"/>
  <c r="M38" i="24"/>
  <c r="E38" i="24"/>
  <c r="G38" i="24"/>
  <c r="L38" i="24"/>
  <c r="I38" i="24"/>
  <c r="K8" i="24"/>
  <c r="H8" i="24"/>
  <c r="D8" i="24"/>
  <c r="F8" i="24"/>
  <c r="J8" i="24"/>
  <c r="B14" i="24"/>
  <c r="B6" i="24"/>
  <c r="D17" i="24"/>
  <c r="J17" i="24"/>
  <c r="H17" i="24"/>
  <c r="K17" i="24"/>
  <c r="F17" i="24"/>
  <c r="K30" i="24"/>
  <c r="H30" i="24"/>
  <c r="F30" i="24"/>
  <c r="D30" i="24"/>
  <c r="J30" i="24"/>
  <c r="D33" i="24"/>
  <c r="J33" i="24"/>
  <c r="H33" i="24"/>
  <c r="K33" i="24"/>
  <c r="F33" i="24"/>
  <c r="G15" i="24"/>
  <c r="M15" i="24"/>
  <c r="E15" i="24"/>
  <c r="L15" i="24"/>
  <c r="I15" i="24"/>
  <c r="I28" i="24"/>
  <c r="M28" i="24"/>
  <c r="E28" i="24"/>
  <c r="L28" i="24"/>
  <c r="G28" i="24"/>
  <c r="G31" i="24"/>
  <c r="M31" i="24"/>
  <c r="E31" i="24"/>
  <c r="L31" i="24"/>
  <c r="I31" i="24"/>
  <c r="K16" i="24"/>
  <c r="H16" i="24"/>
  <c r="F16" i="24"/>
  <c r="D16" i="24"/>
  <c r="J16" i="24"/>
  <c r="G33" i="24"/>
  <c r="M33" i="24"/>
  <c r="E33" i="24"/>
  <c r="L33" i="24"/>
  <c r="I33" i="24"/>
  <c r="K24" i="24"/>
  <c r="H24" i="24"/>
  <c r="F24" i="24"/>
  <c r="D24" i="24"/>
  <c r="J24" i="24"/>
  <c r="D27" i="24"/>
  <c r="J27" i="24"/>
  <c r="H27" i="24"/>
  <c r="K27" i="24"/>
  <c r="F27" i="24"/>
  <c r="I22" i="24"/>
  <c r="M22" i="24"/>
  <c r="E22" i="24"/>
  <c r="L22" i="24"/>
  <c r="G22" i="24"/>
  <c r="G25" i="24"/>
  <c r="M25" i="24"/>
  <c r="E25" i="24"/>
  <c r="L25" i="24"/>
  <c r="I25" i="24"/>
  <c r="C45" i="24"/>
  <c r="C39" i="24"/>
  <c r="D35" i="24"/>
  <c r="J35" i="24"/>
  <c r="H35" i="24"/>
  <c r="K35" i="24"/>
  <c r="F35" i="24"/>
  <c r="C14" i="24"/>
  <c r="C6" i="24"/>
  <c r="K18" i="24"/>
  <c r="H18" i="24"/>
  <c r="F18" i="24"/>
  <c r="D18" i="24"/>
  <c r="J18" i="24"/>
  <c r="D21" i="24"/>
  <c r="J21" i="24"/>
  <c r="H21" i="24"/>
  <c r="K21" i="24"/>
  <c r="F21" i="24"/>
  <c r="K34" i="24"/>
  <c r="H34" i="24"/>
  <c r="F34" i="24"/>
  <c r="D34" i="24"/>
  <c r="J34" i="24"/>
  <c r="K38" i="24"/>
  <c r="J38" i="24"/>
  <c r="H38" i="24"/>
  <c r="F38" i="24"/>
  <c r="D38" i="24"/>
  <c r="I16" i="24"/>
  <c r="M16" i="24"/>
  <c r="E16" i="24"/>
  <c r="L16" i="24"/>
  <c r="G16" i="24"/>
  <c r="G19" i="24"/>
  <c r="M19" i="24"/>
  <c r="E19" i="24"/>
  <c r="L19" i="24"/>
  <c r="I19" i="24"/>
  <c r="I32" i="24"/>
  <c r="M32" i="24"/>
  <c r="E32" i="24"/>
  <c r="L32" i="24"/>
  <c r="G32" i="24"/>
  <c r="G35" i="24"/>
  <c r="M35" i="24"/>
  <c r="E35" i="24"/>
  <c r="L35" i="24"/>
  <c r="I35" i="24"/>
  <c r="D19" i="24"/>
  <c r="J19" i="24"/>
  <c r="H19" i="24"/>
  <c r="K19" i="24"/>
  <c r="F19" i="24"/>
  <c r="I30" i="24"/>
  <c r="M30" i="24"/>
  <c r="E30" i="24"/>
  <c r="L30" i="24"/>
  <c r="G30" i="24"/>
  <c r="D15" i="24"/>
  <c r="J15" i="24"/>
  <c r="H15" i="24"/>
  <c r="K15" i="24"/>
  <c r="F15" i="24"/>
  <c r="K28" i="24"/>
  <c r="H28" i="24"/>
  <c r="F28" i="24"/>
  <c r="D28" i="24"/>
  <c r="J28" i="24"/>
  <c r="D31" i="24"/>
  <c r="J31" i="24"/>
  <c r="H31" i="24"/>
  <c r="K31" i="24"/>
  <c r="F31" i="24"/>
  <c r="I26" i="24"/>
  <c r="M26" i="24"/>
  <c r="E26" i="24"/>
  <c r="L26" i="24"/>
  <c r="G26" i="24"/>
  <c r="G29" i="24"/>
  <c r="M29" i="24"/>
  <c r="E29" i="24"/>
  <c r="L29" i="24"/>
  <c r="I2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F44" i="24"/>
  <c r="G40" i="24"/>
  <c r="G42" i="24"/>
  <c r="G44" i="24"/>
  <c r="E40" i="24"/>
  <c r="E42" i="24"/>
  <c r="E44" i="24"/>
  <c r="I6" i="24" l="1"/>
  <c r="M6" i="24"/>
  <c r="E6" i="24"/>
  <c r="L6" i="24"/>
  <c r="G6" i="24"/>
  <c r="I45" i="24"/>
  <c r="G45" i="24"/>
  <c r="L45" i="24"/>
  <c r="M45" i="24"/>
  <c r="E45" i="24"/>
  <c r="I14" i="24"/>
  <c r="M14" i="24"/>
  <c r="E14" i="24"/>
  <c r="L14" i="24"/>
  <c r="G14" i="24"/>
  <c r="J77" i="24"/>
  <c r="I78" i="24" s="1"/>
  <c r="F39" i="24"/>
  <c r="D39" i="24"/>
  <c r="K39" i="24"/>
  <c r="J39" i="24"/>
  <c r="H39" i="24"/>
  <c r="I79" i="24"/>
  <c r="K77" i="24"/>
  <c r="H45" i="24"/>
  <c r="F45" i="24"/>
  <c r="D45" i="24"/>
  <c r="K45" i="24"/>
  <c r="J45" i="24"/>
  <c r="K6" i="24"/>
  <c r="H6" i="24"/>
  <c r="D6" i="24"/>
  <c r="J6" i="24"/>
  <c r="F6" i="24"/>
  <c r="K14" i="24"/>
  <c r="H14" i="24"/>
  <c r="F14" i="24"/>
  <c r="D14" i="24"/>
  <c r="J14" i="24"/>
  <c r="I39" i="24"/>
  <c r="G39" i="24"/>
  <c r="L39" i="24"/>
  <c r="E39" i="24"/>
  <c r="M39" i="24"/>
  <c r="I82" i="24" l="1"/>
  <c r="K79" i="24"/>
  <c r="K78" i="24"/>
  <c r="J79" i="24"/>
  <c r="J78" i="24"/>
  <c r="I83" i="24" s="1"/>
  <c r="I81" i="24" l="1"/>
</calcChain>
</file>

<file path=xl/sharedStrings.xml><?xml version="1.0" encoding="utf-8"?>
<sst xmlns="http://schemas.openxmlformats.org/spreadsheetml/2006/main" count="2042" uniqueCount="521">
  <si>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</si>
  <si>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</si>
  <si>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</si>
  <si>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</si>
  <si>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</si>
  <si>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</si>
  <si>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</si>
  <si>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</si>
  <si>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</si>
  <si>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</si>
  <si>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</si>
  <si>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</si>
  <si>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</si>
  <si>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Bremerhaven, Stadt (04012)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</si>
  <si>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</si>
  <si>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</si>
  <si>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</si>
  <si>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</si>
  <si>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</si>
  <si>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</si>
  <si>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</si>
  <si>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</si>
  <si>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</si>
  <si>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</si>
  <si>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</si>
  <si>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</si>
  <si>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</si>
  <si>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</si>
  <si>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</si>
  <si>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</si>
  <si>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</si>
  <si>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</si>
  <si>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</si>
  <si>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</si>
  <si>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</si>
  <si>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</si>
  <si>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</si>
  <si>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</si>
  <si>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</si>
  <si>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</si>
  <si>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</si>
  <si>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</si>
  <si>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</si>
  <si>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</si>
  <si>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</si>
  <si>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</si>
  <si>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</si>
  <si>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</si>
  <si>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</si>
  <si>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</si>
  <si>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</si>
  <si>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</si>
  <si>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</si>
  <si>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</si>
  <si>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</si>
  <si>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</si>
  <si>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</si>
  <si>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</si>
  <si>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</si>
  <si>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</si>
  <si>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</si>
  <si>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</si>
  <si>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</si>
  <si>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</si>
  <si>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</si>
  <si>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</si>
  <si>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</si>
  <si>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</si>
  <si>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</si>
  <si>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</si>
  <si>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</si>
  <si>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</si>
  <si>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</si>
  <si>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</si>
  <si>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</si>
  <si>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</si>
  <si>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</si>
  <si>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</si>
  <si>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</si>
  <si>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</si>
  <si>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</si>
  <si>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</si>
  <si>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</si>
  <si>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</si>
  <si>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</si>
  <si>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</si>
  <si>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</si>
  <si>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</si>
  <si>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</si>
  <si>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</si>
  <si>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</si>
  <si>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</si>
  <si>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Bremerhaven, Stadt (04012);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</si>
  <si>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</si>
  <si>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</si>
  <si>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</si>
  <si>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</si>
  <si>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</si>
  <si>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</si>
  <si>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</si>
  <si>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</si>
  <si>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</si>
  <si>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</si>
  <si>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</si>
  <si>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</si>
  <si>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</si>
  <si>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</si>
  <si>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</si>
  <si>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</si>
  <si>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</si>
  <si>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</si>
  <si>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</si>
  <si>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</si>
  <si>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</si>
  <si>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</si>
  <si>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</si>
  <si>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</si>
  <si>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</si>
  <si>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</si>
  <si>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</si>
  <si>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</si>
  <si>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</si>
  <si>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</si>
  <si>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</si>
  <si>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</si>
  <si>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</si>
  <si>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</si>
  <si>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</si>
  <si>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</si>
  <si>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</si>
  <si>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</si>
  <si>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</si>
  <si>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</si>
  <si>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</si>
  <si>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</si>
  <si>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</si>
  <si>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</si>
  <si>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</si>
  <si>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</si>
  <si>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</si>
  <si>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</si>
  <si>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</si>
  <si>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</si>
  <si>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</si>
  <si>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</si>
  <si>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</si>
  <si>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</si>
  <si>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</si>
  <si>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</si>
  <si>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</si>
  <si>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</si>
  <si>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</si>
  <si>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</si>
  <si>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</si>
  <si>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</si>
  <si>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</si>
  <si>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</si>
  <si>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</si>
  <si>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</si>
  <si>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</si>
  <si>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</si>
  <si>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</si>
  <si>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</si>
  <si>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</si>
  <si>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</si>
  <si>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</si>
  <si>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</si>
  <si>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</si>
  <si>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</si>
  <si>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</si>
  <si>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</si>
  <si>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</si>
  <si>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</si>
  <si>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</si>
  <si>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</si>
  <si>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</si>
  <si>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</si>
  <si>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</si>
  <si>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</si>
  <si>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</si>
  <si>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</si>
  <si>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</si>
  <si>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</si>
  <si>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Bremerhaven, Stadt (04012)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</si>
  <si>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</si>
  <si>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</si>
  <si>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</si>
  <si>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</si>
  <si>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</si>
  <si>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</si>
  <si>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</si>
  <si>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</si>
  <si>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</si>
  <si>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</si>
  <si>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</si>
  <si>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</si>
  <si>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</si>
  <si>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</si>
  <si>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</si>
  <si>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</si>
  <si>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</si>
  <si>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</si>
  <si>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</si>
  <si>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</si>
  <si>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</si>
  <si>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</si>
  <si>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</si>
  <si>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</si>
  <si>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</si>
  <si>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</si>
  <si>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</si>
  <si>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</si>
  <si>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</si>
  <si>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</si>
  <si>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</si>
  <si>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</si>
  <si>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</si>
  <si>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</si>
  <si>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</si>
  <si>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</si>
  <si>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</si>
  <si>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</si>
  <si>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</si>
  <si>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</si>
  <si>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</si>
  <si>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</si>
  <si>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</si>
  <si>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</si>
  <si>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</si>
  <si>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</si>
  <si>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</si>
  <si>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</si>
  <si>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</si>
  <si>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</si>
  <si>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</si>
  <si>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</si>
  <si>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</si>
  <si>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</si>
  <si>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</si>
  <si>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</si>
  <si>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</si>
  <si>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</si>
  <si>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</si>
  <si>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</si>
  <si>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</si>
  <si>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</si>
  <si>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</si>
  <si>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</si>
  <si>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</si>
  <si>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</si>
  <si>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</si>
  <si>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</si>
  <si>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</si>
  <si>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</si>
  <si>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</si>
  <si>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</si>
  <si>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</si>
  <si>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</si>
  <si>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</si>
  <si>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</si>
  <si>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</si>
  <si>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</si>
  <si>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</si>
  <si>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</si>
  <si>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</si>
  <si>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</si>
  <si>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</si>
  <si>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</si>
  <si>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</si>
  <si>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</si>
  <si>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</si>
  <si>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</si>
  <si>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</si>
  <si>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</si>
  <si>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</si>
  <si>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</si>
  <si>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</si>
  <si>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</si>
  <si>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</si>
  <si>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</si>
  <si>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</si>
  <si>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</si>
  <si>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</si>
  <si>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</si>
  <si>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</si>
  <si>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</si>
  <si>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</si>
  <si>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</si>
  <si>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</si>
  <si>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</si>
  <si>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</si>
  <si>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</si>
  <si>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</si>
  <si>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</si>
  <si>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</si>
  <si>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</si>
  <si>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</si>
  <si>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</si>
  <si>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</si>
  <si>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</si>
  <si>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</si>
  <si>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</si>
  <si>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</si>
  <si>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</si>
  <si>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</si>
  <si>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</si>
  <si>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</si>
  <si>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</si>
  <si>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</si>
  <si>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</si>
  <si>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</si>
  <si>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</si>
  <si>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</si>
  <si>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</si>
  <si>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</si>
  <si>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</si>
  <si>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</si>
  <si>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</si>
  <si>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</si>
  <si>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</si>
  <si>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</si>
  <si>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</si>
  <si>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</si>
  <si>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</si>
  <si>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</si>
  <si>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</si>
  <si>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</si>
  <si>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</si>
  <si>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</si>
  <si>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</si>
  <si>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</si>
  <si>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</si>
  <si>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</si>
  <si>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</si>
  <si>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</si>
  <si>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</si>
  <si>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</si>
  <si>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</si>
  <si>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</si>
  <si>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</si>
  <si>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</si>
  <si>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</si>
  <si>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</si>
  <si>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</si>
  <si>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</si>
  <si>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</si>
  <si>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</si>
  <si>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</si>
  <si>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</si>
  <si>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</si>
  <si>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</si>
  <si>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</si>
  <si>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</si>
  <si>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</si>
  <si>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</si>
  <si>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</si>
  <si>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</si>
  <si>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</si>
  <si>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</si>
  <si>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</si>
  <si>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</si>
  <si>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</si>
  <si>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</si>
  <si>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</si>
  <si>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</si>
  <si>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</si>
  <si>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</si>
  <si>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</si>
  <si>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</si>
  <si>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</si>
  <si>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</si>
  <si>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</si>
  <si>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</si>
  <si>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Bremerhaven, Stadt (04012);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</si>
  <si>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</si>
  <si>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</si>
  <si>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</si>
  <si>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</si>
  <si>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</si>
  <si>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</si>
  <si>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</si>
  <si>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</si>
  <si>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</si>
  <si>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</si>
  <si>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</si>
  <si>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</si>
  <si>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</si>
  <si>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</si>
  <si>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</si>
  <si>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</si>
  <si>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</si>
  <si>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</si>
  <si>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</si>
  <si>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</si>
  <si>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</si>
  <si>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</si>
  <si>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</si>
  <si>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</si>
  <si>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</si>
  <si>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</si>
  <si>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</si>
  <si>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</si>
  <si>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</si>
  <si>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</si>
  <si>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</si>
  <si>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</si>
  <si>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</si>
  <si>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</si>
  <si>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</si>
  <si>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</si>
  <si>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</si>
  <si>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</si>
  <si>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</si>
  <si>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</si>
  <si>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</si>
  <si>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</si>
  <si>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</si>
  <si>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</si>
  <si>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</si>
  <si>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</si>
  <si>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</si>
  <si>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</si>
  <si>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</si>
  <si>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</si>
  <si>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</si>
  <si>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</si>
  <si>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</si>
  <si>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</si>
  <si>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</si>
  <si>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</si>
  <si>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</si>
  <si>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</si>
  <si>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</si>
  <si>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</si>
  <si>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</si>
  <si>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</si>
  <si>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</si>
  <si>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</si>
  <si>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</si>
  <si>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</si>
  <si>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</si>
  <si>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</si>
  <si>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</si>
  <si>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</si>
  <si>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</si>
  <si>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</si>
  <si>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</si>
  <si>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</si>
  <si>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</si>
  <si>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</si>
  <si>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</si>
  <si>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</si>
  <si>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</si>
  <si>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</si>
  <si>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</si>
  <si>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</si>
  <si>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</si>
  <si>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</si>
  <si>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</si>
  <si>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</si>
  <si>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</si>
  <si>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</si>
  <si>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</si>
  <si>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</si>
  <si>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</si>
  <si>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</si>
  <si>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</si>
  <si>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</si>
  <si>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</si>
  <si>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</si>
  <si>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</si>
  <si>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</si>
  <si>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</si>
  <si>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</si>
  <si>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</si>
  <si>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</si>
  <si>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</si>
  <si>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</si>
  <si>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</si>
  <si>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</si>
  <si>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</si>
  <si>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</si>
  <si>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</si>
  <si>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</si>
  <si>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</si>
  <si>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</si>
  <si>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</si>
  <si>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</si>
  <si>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</si>
  <si>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</si>
  <si>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</si>
  <si>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</si>
  <si>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</si>
  <si>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</si>
  <si>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</si>
  <si>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</si>
  <si>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</si>
  <si>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</si>
  <si>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</si>
  <si>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</si>
  <si>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</si>
  <si>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</si>
  <si>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</si>
  <si>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</si>
  <si>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</si>
  <si>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</si>
  <si>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</si>
  <si>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</si>
  <si>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</si>
  <si>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</si>
  <si>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</si>
  <si>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</si>
  <si>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</si>
  <si>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</si>
  <si>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</si>
  <si>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</si>
  <si>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</si>
  <si>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</si>
  <si>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</si>
  <si>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</si>
  <si>
    <t>x) Für Bremerhaven liegen zur Befristung teilweise fehlerhafte Meldungen von mehreren Hafen-Logistik-Betrieben vor. Diese stellen Beschäftigte für den Hafenumschlag tageweise ein und melden dabei fälschlicherweise eine unbefristete Beschäftigung. Diese sozialversicherungspflichtigen Beschäftigungen von sehr kurzer Dauer bilden einen hohen Anteil an der gesamten Zahl der begonnenen Beschäftigungen und verzerren damit den Befristungsanteil in Bremerhaven deutlich.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</si>
</sst>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3" fillId="0" borderId="0" xfId="4" applyNumberFormat="1" applyAlignment="1">
      <alignment horizontal="center"/>
    </xf>
    <xf numFmtId="0" fontId="15" fillId="0" borderId="0" xfId="21" applyFill="1" applyAlignment="1" applyProtection="1">
      <alignment horizontal="left"/>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xf numFmtId="0" fontId="27" fillId="0" borderId="0" xfId="12" applyFont="1" applyFill="1" applyBorder="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{FDC6412E-178E-407F-BF5E-A4A69D2BCD34}</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5CA5-4830-888B-924E2D90AC89}"/>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{AF64B076-D6B1-4BCC-9F7E-9FEA2347D850}</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5CA5-4830-888B-924E2D90AC8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{E1AFB27F-18FF-4DDE-AE11-087EFE8A2FB2}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CA5-4830-888B-924E2D90AC8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{606664B2-8066-450F-B3C6-FFEAA36BDE3B}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A5-4830-888B-924E2D90AC8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-2.0084902661156097</c:v>
                </c:pt>
                <c:pt idx="1">
                  <c:v>0.79091953747815469</c:v>
                </c:pt>
                <c:pt idx="2">
                  <c:v>1.1186464311118853</c:v>
                </c:pt>
                <c:pt idx="3">
                  <c:v>1.0875687030768</c:v>
                </c:pt>
              </c:numCache>
            </c:numRef>
          </c:val>
          <c:extLst>
            <c:ext xmlns:c16="http://schemas.microsoft.com/office/drawing/2014/chart" uri="{C3380CC4-5D6E-409C-BE32-E72D297353CC}">
              <c16:uniqueId val="{00000004-5CA5-4830-888B-924E2D90AC8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{F4D71EEE-E7EB-455C-B65F-62F47AF87FE9}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A5-4830-888B-924E2D90AC8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{6F61B6C8-6DDF-4070-AE51-87215F7CC925}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A5-4830-888B-924E2D90AC8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{22F4D68D-DECB-450D-8925-E875173758C4}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A5-4830-888B-924E2D90AC8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{5A3F3AA8-938E-4EDD-B6F6-BF11320B406D}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A5-4830-888B-924E2D90AC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A5-4830-888B-924E2D90AC8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A5-4830-888B-924E2D90AC8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{33ACF49C-75AC-4EE5-A005-A127BB41AAB7}</c15:txfldGUID>
                      <c15:f>Daten_Diagramme!$E$6</c15:f>
                      <c15:dlblFieldTableCache>
                        <c:ptCount val="1"/>
                        <c:pt idx="0">
                          <c:v>-4,7</c:v>
                        </c:pt>
                      </c15:dlblFieldTableCache>
                    </c15:dlblFTEntry>
                  </c15:dlblFieldTable>
                  <c15:showDataLabelsRange val="0"/>
                </c:ext>
                <c:ext xmlns:c16="http://schemas.microsoft.com/office/drawing/2014/chart" uri="{C3380CC4-5D6E-409C-BE32-E72D297353CC}">
                  <c16:uniqueId val="{00000000-D920-4879-B87E-46D163D70FAE}"/>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{4D8B4639-CD70-4D9E-899D-B7AE77829779}</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D920-4879-B87E-46D163D70FA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{22B2711D-9FE0-4106-9221-95712B6B3A7F}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920-4879-B87E-46D163D70FA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{E135AA08-3586-43A2-B7A1-354162C3A915}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920-4879-B87E-46D163D70F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-4.7140347452664457</c:v>
                </c:pt>
                <c:pt idx="1">
                  <c:v>-3.0627540284223573</c:v>
                </c:pt>
                <c:pt idx="2">
                  <c:v>-2.7637010795899166</c:v>
                </c:pt>
                <c:pt idx="3">
                  <c:v>-2.8655893304673015</c:v>
                </c:pt>
              </c:numCache>
            </c:numRef>
          </c:val>
          <c:extLst>
            <c:ext xmlns:c16="http://schemas.microsoft.com/office/drawing/2014/chart" uri="{C3380CC4-5D6E-409C-BE32-E72D297353CC}">
              <c16:uniqueId val="{00000004-D920-4879-B87E-46D163D70FA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{DA103C8C-74AE-4CA7-BA13-B84EB97967AA}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920-4879-B87E-46D163D70FA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{A461632D-2B7E-403D-87F8-2CA1D0DCAEF5}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920-4879-B87E-46D163D70FA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{404D0F5D-E949-47BA-A76D-06D04F78F7F2}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920-4879-B87E-46D163D70FA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{DD821A53-56DF-4143-9B76-B20D2FD03778}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920-4879-B87E-46D163D70F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920-4879-B87E-46D163D70FA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920-4879-B87E-46D163D70FA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{DBAF7896-8EA9-499B-8675-6CD809550D82}</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2D8F-4D37-B45F-39674951AD44}"/>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{536B1DB9-8B67-4D43-BD63-237397BF15A9}</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2D8F-4D37-B45F-39674951AD44}"/>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{BA8255CC-C862-4CEF-A9F1-6C18ABDA8ABD}</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2D8F-4D37-B45F-39674951AD44}"/>
                </c:ext>
              </c:extLst>
            </c:dLbl>
            <c:dLbl>
              <c:idx val="3"/>
              <c:tx>
                <c:strRef>
                  <c:f>Daten_Diagramme!$D$17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{6951D00E-3FB6-4F30-BE42-92890F11B514}</c15:txfldGUID>
                      <c15:f>Daten_Diagramme!$D$17</c15:f>
                      <c15:dlblFieldTableCache>
                        <c:ptCount val="1"/>
                        <c:pt idx="0">
                          <c:v>-3,4</c:v>
                        </c:pt>
                      </c15:dlblFieldTableCache>
                    </c15:dlblFTEntry>
                  </c15:dlblFieldTable>
                  <c15:showDataLabelsRange val="0"/>
                </c:ext>
                <c:ext xmlns:c16="http://schemas.microsoft.com/office/drawing/2014/chart" uri="{C3380CC4-5D6E-409C-BE32-E72D297353CC}">
                  <c16:uniqueId val="{00000003-2D8F-4D37-B45F-39674951AD44}"/>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{5E072B53-45CC-45FB-BB23-42C635F16165}</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2D8F-4D37-B45F-39674951AD44}"/>
                </c:ext>
              </c:extLst>
            </c:dLbl>
            <c:dLbl>
              <c:idx val="5"/>
              <c:tx>
                <c:strRef>
                  <c:f>Daten_Diagramme!$D$19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{7A829CCC-5EAD-4A47-A8BA-D0BE0819749C}</c15:txfldGUID>
                      <c15:f>Daten_Diagramme!$D$19</c15:f>
                      <c15:dlblFieldTableCache>
                        <c:ptCount val="1"/>
                        <c:pt idx="0">
                          <c:v>-4,9</c:v>
                        </c:pt>
                      </c15:dlblFieldTableCache>
                    </c15:dlblFTEntry>
                  </c15:dlblFieldTable>
                  <c15:showDataLabelsRange val="0"/>
                </c:ext>
                <c:ext xmlns:c16="http://schemas.microsoft.com/office/drawing/2014/chart" uri="{C3380CC4-5D6E-409C-BE32-E72D297353CC}">
                  <c16:uniqueId val="{00000005-2D8F-4D37-B45F-39674951AD44}"/>
                </c:ext>
              </c:extLst>
            </c:dLbl>
            <c:dLbl>
              <c:idx val="6"/>
              <c:tx>
                <c:strRef>
                  <c:f>Daten_Diagramme!$D$20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{F307FB55-AEC1-4CF3-A76E-3D765BEC1678}</c15:txfldGUID>
                      <c15:f>Daten_Diagramme!$D$20</c15:f>
                      <c15:dlblFieldTableCache>
                        <c:ptCount val="1"/>
                        <c:pt idx="0">
                          <c:v>6,4</c:v>
                        </c:pt>
                      </c15:dlblFieldTableCache>
                    </c15:dlblFTEntry>
                  </c15:dlblFieldTable>
                  <c15:showDataLabelsRange val="0"/>
                </c:ext>
                <c:ext xmlns:c16="http://schemas.microsoft.com/office/drawing/2014/chart" uri="{C3380CC4-5D6E-409C-BE32-E72D297353CC}">
                  <c16:uniqueId val="{00000006-2D8F-4D37-B45F-39674951AD44}"/>
                </c:ext>
              </c:extLst>
            </c:dLbl>
            <c:dLbl>
              <c:idx val="7"/>
              <c:tx>
                <c:strRef>
                  <c:f>Daten_Diagramme!$D$21</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{83BD1339-3AD8-4077-A847-A953B93FB809}</c15:txfldGUID>
                      <c15:f>Daten_Diagramme!$D$21</c15:f>
                      <c15:dlblFieldTableCache>
                        <c:ptCount val="1"/>
                        <c:pt idx="0">
                          <c:v>-19,3</c:v>
                        </c:pt>
                      </c15:dlblFieldTableCache>
                    </c15:dlblFTEntry>
                  </c15:dlblFieldTable>
                  <c15:showDataLabelsRange val="0"/>
                </c:ext>
                <c:ext xmlns:c16="http://schemas.microsoft.com/office/drawing/2014/chart" uri="{C3380CC4-5D6E-409C-BE32-E72D297353CC}">
                  <c16:uniqueId val="{00000007-2D8F-4D37-B45F-39674951AD44}"/>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{D9DA56C4-3AAD-47F1-A46E-E70B3A468FC6}</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2D8F-4D37-B45F-39674951AD44}"/>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{13E03BD8-E2E1-4636-A77B-4FA27FFFB379}</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2D8F-4D37-B45F-39674951AD44}"/>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{951804D4-1813-46AA-9AA0-799C9FEEAB04}</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2D8F-4D37-B45F-39674951AD44}"/>
                </c:ext>
              </c:extLst>
            </c:dLbl>
            <c:dLbl>
              <c:idx val="11"/>
              <c:tx>
                <c:strRef>
                  <c:f>Daten_Diagramme!$D$25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{1EC6BAE7-30AB-4B07-9490-60DADA648EE4}</c15:txfldGUID>
                      <c15:f>Daten_Diagramme!$D$25</c15:f>
                      <c15:dlblFieldTableCache>
                        <c:ptCount val="1"/>
                        <c:pt idx="0">
                          <c:v>2,1</c:v>
                        </c:pt>
                      </c15:dlblFieldTableCache>
                    </c15:dlblFTEntry>
                  </c15:dlblFieldTable>
                  <c15:showDataLabelsRange val="0"/>
                </c:ext>
                <c:ext xmlns:c16="http://schemas.microsoft.com/office/drawing/2014/chart" uri="{C3380CC4-5D6E-409C-BE32-E72D297353CC}">
                  <c16:uniqueId val="{0000000B-2D8F-4D37-B45F-39674951AD44}"/>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{CB467B57-E8E5-4552-93D2-0FBE6ECD9408}</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2D8F-4D37-B45F-39674951AD44}"/>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{1C8A6640-3956-43F4-A244-FA971DD12274}</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2D8F-4D37-B45F-39674951AD44}"/>
                </c:ext>
              </c:extLst>
            </c:dLbl>
            <c:dLbl>
              <c:idx val="14"/>
              <c:tx>
                <c:strRef>
                  <c:f>Daten_Diagramme!$D$28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{C0CC3DD0-4F41-43A7-AFA1-0828FF218C0D}</c15:txfldGUID>
                      <c15:f>Daten_Diagramme!$D$28</c15:f>
                      <c15:dlblFieldTableCache>
                        <c:ptCount val="1"/>
                        <c:pt idx="0">
                          <c:v>-7,0</c:v>
                        </c:pt>
                      </c15:dlblFieldTableCache>
                    </c15:dlblFTEntry>
                  </c15:dlblFieldTable>
                  <c15:showDataLabelsRange val="0"/>
                </c:ext>
                <c:ext xmlns:c16="http://schemas.microsoft.com/office/drawing/2014/chart" uri="{C3380CC4-5D6E-409C-BE32-E72D297353CC}">
                  <c16:uniqueId val="{0000000E-2D8F-4D37-B45F-39674951AD44}"/>
                </c:ext>
              </c:extLst>
            </c:dLbl>
            <c:dLbl>
              <c:idx val="15"/>
              <c:tx>
                <c:strRef>
                  <c:f>Daten_Diagramme!$D$29</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{F1291213-1252-4770-812D-31F5D97F1118}</c15:txfldGUID>
                      <c15:f>Daten_Diagramme!$D$29</c15:f>
                      <c15:dlblFieldTableCache>
                        <c:ptCount val="1"/>
                        <c:pt idx="0">
                          <c:v>-18,8</c:v>
                        </c:pt>
                      </c15:dlblFieldTableCache>
                    </c15:dlblFTEntry>
                  </c15:dlblFieldTable>
                  <c15:showDataLabelsRange val="0"/>
                </c:ext>
                <c:ext xmlns:c16="http://schemas.microsoft.com/office/drawing/2014/chart" uri="{C3380CC4-5D6E-409C-BE32-E72D297353CC}">
                  <c16:uniqueId val="{0000000F-2D8F-4D37-B45F-39674951AD44}"/>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{39A3DD26-21FD-4C7D-AB3B-3A797B423DBD}</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2D8F-4D37-B45F-39674951AD44}"/>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{6C50F3F4-C029-4E84-8FA6-8404637C9E9B}</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2D8F-4D37-B45F-39674951AD44}"/>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{9DC49457-31D8-4A4F-A6B4-0702CF85FC11}</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2D8F-4D37-B45F-39674951AD44}"/>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{0EE76B68-6942-45B7-B107-9D73E53C2CEB}</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2D8F-4D37-B45F-39674951AD44}"/>
                </c:ext>
              </c:extLst>
            </c:dLbl>
            <c:dLbl>
              <c:idx val="20"/>
              <c:tx>
                <c:strRef>
                  <c:f>Daten_Diagramme!$D$34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{E6D35931-3497-4440-BA41-DB6091C491F6}</c15:txfldGUID>
                      <c15:f>Daten_Diagramme!$D$34</c15:f>
                      <c15:dlblFieldTableCache>
                        <c:ptCount val="1"/>
                        <c:pt idx="0">
                          <c:v>-4,4</c:v>
                        </c:pt>
                      </c15:dlblFieldTableCache>
                    </c15:dlblFTEntry>
                  </c15:dlblFieldTable>
                  <c15:showDataLabelsRange val="0"/>
                </c:ext>
                <c:ext xmlns:c16="http://schemas.microsoft.com/office/drawing/2014/chart" uri="{C3380CC4-5D6E-409C-BE32-E72D297353CC}">
                  <c16:uniqueId val="{00000014-2D8F-4D37-B45F-39674951AD4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{C0D2F2AE-37DF-4965-9C61-E30347402657}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D8F-4D37-B45F-39674951AD4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{FE839A4D-38F5-4DB9-B11A-3116675BF79A}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D8F-4D37-B45F-39674951AD44}"/>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{D174EEBB-4390-4C25-A5C1-4D6CBF42CCD0}</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2D8F-4D37-B45F-39674951AD44}"/>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{A730BABC-DF54-4289-BFC6-E704859F3617}</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2D8F-4D37-B45F-39674951AD44}"/>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{A3B246EB-0771-40DA-9BEC-803DAB19C799}</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2D8F-4D37-B45F-39674951AD44}"/>
                </c:ext>
              </c:extLst>
            </c:dLbl>
            <c:dLbl>
              <c:idx val="26"/>
              <c:tx>
                <c:strRef>
                  <c:f>Daten_Diagramme!$D$40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{D237A708-0B8B-4429-9471-B05454CC785D}</c15:txfldGUID>
                      <c15:f>Daten_Diagramme!$D$40</c15:f>
                      <c15:dlblFieldTableCache>
                        <c:ptCount val="1"/>
                        <c:pt idx="0">
                          <c:v>#BEZUG!</c:v>
                        </c:pt>
                      </c15:dlblFieldTableCache>
                    </c15:dlblFTEntry>
                  </c15:dlblFieldTable>
                  <c15:showDataLabelsRange val="0"/>
                </c:ext>
                <c:ext xmlns:c16="http://schemas.microsoft.com/office/drawing/2014/chart" uri="{C3380CC4-5D6E-409C-BE32-E72D297353CC}">
                  <c16:uniqueId val="{0000001A-2D8F-4D37-B45F-39674951AD44}"/>
                </c:ext>
              </c:extLst>
            </c:dLbl>
            <c:dLbl>
              <c:idx val="27"/>
              <c:tx>
                <c:strRef>
                  <c:f>Daten_Diagramme!$D$41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{BBAC24D2-3C29-4957-ABBA-DEE9023ED14E}</c15:txfldGUID>
                      <c15:f>Daten_Diagramme!$D$41</c15:f>
                      <c15:dlblFieldTableCache>
                        <c:ptCount val="1"/>
                        <c:pt idx="0">
                          <c:v>#BEZUG!</c:v>
                        </c:pt>
                      </c15:dlblFieldTableCache>
                    </c15:dlblFTEntry>
                  </c15:dlblFieldTable>
                  <c15:showDataLabelsRange val="0"/>
                </c:ext>
                <c:ext xmlns:c16="http://schemas.microsoft.com/office/drawing/2014/chart" uri="{C3380CC4-5D6E-409C-BE32-E72D297353CC}">
                  <c16:uniqueId val="{0000001B-2D8F-4D37-B45F-39674951AD44}"/>
                </c:ext>
              </c:extLst>
            </c:dLbl>
            <c:dLbl>
              <c:idx val="28"/>
              <c:tx>
                <c:strRef>
                  <c:f>Daten_Diagramme!$D$42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{5C953F10-6E8B-4545-853B-D9A0A7F6478E}</c15:txfldGUID>
                      <c15:f>Daten_Diagramme!$D$42</c15:f>
                      <c15:dlblFieldTableCache>
                        <c:ptCount val="1"/>
                        <c:pt idx="0">
                          <c:v>#BEZUG!</c:v>
                        </c:pt>
                      </c15:dlblFieldTableCache>
                    </c15:dlblFTEntry>
                  </c15:dlblFieldTable>
                  <c15:showDataLabelsRange val="0"/>
                </c:ext>
                <c:ext xmlns:c16="http://schemas.microsoft.com/office/drawing/2014/chart" uri="{C3380CC4-5D6E-409C-BE32-E72D297353CC}">
                  <c16:uniqueId val="{0000001C-2D8F-4D37-B45F-39674951AD44}"/>
                </c:ext>
              </c:extLst>
            </c:dLbl>
            <c:dLbl>
              <c:idx val="29"/>
              <c:tx>
                <c:strRef>
                  <c:f>Daten_Diagramme!$D$43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{978EF558-C095-4D07-BCAE-DE9BA98C4EBD}</c15:txfldGUID>
                      <c15:f>Daten_Diagramme!$D$43</c15:f>
                      <c15:dlblFieldTableCache>
                        <c:ptCount val="1"/>
                        <c:pt idx="0">
                          <c:v>#BEZUG!</c:v>
                        </c:pt>
                      </c15:dlblFieldTableCache>
                    </c15:dlblFTEntry>
                  </c15:dlblFieldTable>
                  <c15:showDataLabelsRange val="0"/>
                </c:ext>
                <c:ext xmlns:c16="http://schemas.microsoft.com/office/drawing/2014/chart" uri="{C3380CC4-5D6E-409C-BE32-E72D297353CC}">
                  <c16:uniqueId val="{0000001D-2D8F-4D37-B45F-39674951AD44}"/>
                </c:ext>
              </c:extLst>
            </c:dLbl>
            <c:dLbl>
              <c:idx val="30"/>
              <c:tx>
                <c:strRef>
                  <c:f>Daten_Diagramme!$D$44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{014EF1F6-75AA-4068-91A4-F6EA13FB8655}</c15:txfldGUID>
                      <c15:f>Daten_Diagramme!$D$44</c15:f>
                      <c15:dlblFieldTableCache>
                        <c:ptCount val="1"/>
                        <c:pt idx="0">
                          <c:v>#BEZUG!</c:v>
                        </c:pt>
                      </c15:dlblFieldTableCache>
                    </c15:dlblFTEntry>
                  </c15:dlblFieldTable>
                  <c15:showDataLabelsRange val="0"/>
                </c:ext>
                <c:ext xmlns:c16="http://schemas.microsoft.com/office/drawing/2014/chart" uri="{C3380CC4-5D6E-409C-BE32-E72D297353CC}">
                  <c16:uniqueId val="{0000001E-2D8F-4D37-B45F-39674951AD44}"/>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{D04D2477-53BE-4853-BCBD-3DDDFA9FF15F}</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2D8F-4D37-B45F-39674951AD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-2.0084902661156097</c:v>
                </c:pt>
                <c:pt idx="1">
                  <c:v>0</c:v>
                </c:pt>
                <c:pt idx="2">
                  <c:v>0</c:v>
                </c:pt>
                <c:pt idx="3">
                  <c:v>-3.3613445378151261</c:v>
                </c:pt>
                <c:pt idx="4">
                  <c:v>-2.9461564510667118</c:v>
                </c:pt>
                <c:pt idx="5">
                  <c:v>-4.9150326797385624</c:v>
                </c:pt>
                <c:pt idx="6">
                  <c:v>6.4449064449064446</c:v>
                </c:pt>
                <c:pt idx="7">
                  <c:v>-19.342793129200896</c:v>
                </c:pt>
                <c:pt idx="8">
                  <c:v>2.0509727039662193</c:v>
                </c:pt>
                <c:pt idx="9">
                  <c:v>-3.2121426050123545</c:v>
                </c:pt>
                <c:pt idx="10">
                  <c:v>-2.0737327188940093</c:v>
                </c:pt>
                <c:pt idx="11">
                  <c:v>2.1216407355021216</c:v>
                </c:pt>
                <c:pt idx="12">
                  <c:v>2.217936354869817</c:v>
                </c:pt>
                <c:pt idx="13">
                  <c:v>2.7000247708694576</c:v>
                </c:pt>
                <c:pt idx="14">
                  <c:v>-6.9802731411229137</c:v>
                </c:pt>
                <c:pt idx="15">
                  <c:v>-18.775933609958507</c:v>
                </c:pt>
                <c:pt idx="16">
                  <c:v>5.0063532401524782</c:v>
                </c:pt>
                <c:pt idx="17">
                  <c:v>-0.64331665475339528</c:v>
                </c:pt>
                <c:pt idx="18">
                  <c:v>3.8746298124383021</c:v>
                </c:pt>
                <c:pt idx="19">
                  <c:v>-1.1515014675999098</c:v>
                </c:pt>
                <c:pt idx="20">
                  <c:v>-4.4394618834080717</c:v>
                </c:pt>
                <c:pt idx="21">
                  <c:v>0</c:v>
                </c:pt>
                <c:pt idx="23">
                  <c:v>0</c:v>
                </c:pt>
                <c:pt idx="24">
                  <c:v>0</c:v>
                </c:pt>
                <c:pt idx="25">
                  <c:v>-0.77705002699720638</c:v>
                </c:pt>
              </c:numCache>
            </c:numRef>
          </c:val>
          <c:extLst>
            <c:ext xmlns:c16="http://schemas.microsoft.com/office/drawing/2014/chart" uri="{C3380CC4-5D6E-409C-BE32-E72D297353CC}">
              <c16:uniqueId val="{00000020-2D8F-4D37-B45F-39674951AD4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{AB3C96DC-B6BC-4042-BD71-A825DCF8C781}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D8F-4D37-B45F-39674951AD4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{2F4DDEAE-21DF-4E07-9D22-AD568C7768F0}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D8F-4D37-B45F-39674951AD4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{8F23054B-D0ED-4156-A0F1-98470C9591B4}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D8F-4D37-B45F-39674951AD4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{34666EE6-DDA1-4C87-BBAF-9808952F7CC8}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D8F-4D37-B45F-39674951AD4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{15D9FA3D-F960-4CE7-ADF5-D2DFDDBED8FD}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D8F-4D37-B45F-39674951AD4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{6663FF40-4BF1-4469-8D7E-A12767A35C1C}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D8F-4D37-B45F-39674951AD4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{81551F43-10E0-4C74-8380-C8D97179D348}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D8F-4D37-B45F-39674951AD4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{54163810-B877-48EE-AB7B-66E006E2D84E}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D8F-4D37-B45F-39674951AD4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{40BA1FCE-C7A8-4510-AE64-6A327A6C95A4}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D8F-4D37-B45F-39674951AD4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{3C39CF2C-D597-4B06-A8FD-CE87082A5E25}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D8F-4D37-B45F-39674951AD4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{8348BC11-781D-488B-A7FB-638383A760A7}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D8F-4D37-B45F-39674951AD4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{6244810B-3AE6-4FCC-A28A-16A94ADB65F6}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D8F-4D37-B45F-39674951AD4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{7D6F3FEE-3724-43AA-9EAB-84086F9F0870}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D8F-4D37-B45F-39674951AD4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{92B03A4B-222E-4394-A2DA-C0C60AA25886}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D8F-4D37-B45F-39674951AD4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{FCECA240-256A-4AF4-B627-C194ACFF496E}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D8F-4D37-B45F-39674951AD4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{761BCDB1-52C4-4059-BB5C-7F4416BA4EB0}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D8F-4D37-B45F-39674951AD4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{4A48EAE8-B339-449F-8B4E-F5BD8AADB4D7}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D8F-4D37-B45F-39674951AD4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{7F18BCB5-189D-4CCE-8DC8-D73A27EF5A94}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D8F-4D37-B45F-39674951AD4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{0BE152F8-D82C-45B1-8062-1D44ED86DF49}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D8F-4D37-B45F-39674951AD4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{FBD5FAC3-BFC3-481B-A098-45E4DFA7BE1F}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D8F-4D37-B45F-39674951AD4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{91A89256-F67C-4AE9-8940-E216D946BC0F}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D8F-4D37-B45F-39674951AD4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{1FBC2DD0-B569-456B-898D-CB4C486EDE6A}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D8F-4D37-B45F-39674951AD4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{AD4E7DB8-677D-4095-8835-B49BCC6E621D}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D8F-4D37-B45F-39674951AD4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{5BAB0748-2A9F-456D-8A5D-AE67EA46080F}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D8F-4D37-B45F-39674951AD4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{B2F7E19F-601C-4977-AEB3-E67432E1C390}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D8F-4D37-B45F-39674951AD4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{1C74EC67-A099-4A01-BBAD-D89E66B91D09}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D8F-4D37-B45F-39674951AD4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{8AFB3EC3-DF51-4B14-9D20-331699706C07}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D8F-4D37-B45F-39674951AD4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{BC0BD4BE-39C6-4F58-ABEC-B721F0DF3506}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D8F-4D37-B45F-39674951AD4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{0D63AF80-1823-4C26-A55A-D7CC4E203871}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D8F-4D37-B45F-39674951AD4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{293C5D71-E1AB-4E98-A56E-A1821EF9DC05}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D8F-4D37-B45F-39674951AD4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{8B85FC22-D13C-4801-AC6C-174EE7CBE79F}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D8F-4D37-B45F-39674951AD4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{EC69E556-FC53-4A06-82D3-998A213CF7F2}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D8F-4D37-B45F-39674951AD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2D8F-4D37-B45F-39674951AD4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2D8F-4D37-B45F-39674951AD4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{2C70E2D5-3E77-452E-B0E5-229F93993F8C}</c15:txfldGUID>
                      <c15:f>Daten_Diagramme!$E$14</c15:f>
                      <c15:dlblFieldTableCache>
                        <c:ptCount val="1"/>
                        <c:pt idx="0">
                          <c:v>-4,7</c:v>
                        </c:pt>
                      </c15:dlblFieldTableCache>
                    </c15:dlblFTEntry>
                  </c15:dlblFieldTable>
                  <c15:showDataLabelsRange val="0"/>
                </c:ext>
                <c:ext xmlns:c16="http://schemas.microsoft.com/office/drawing/2014/chart" uri="{C3380CC4-5D6E-409C-BE32-E72D297353CC}">
                  <c16:uniqueId val="{00000000-7CC4-46B9-A194-0B428FE10C0D}"/>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{E34141D8-A8E9-47E9-9822-28D5C6F59691}</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7CC4-46B9-A194-0B428FE10C0D}"/>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{41A23464-49A8-4E67-BFD5-5DC760CCBB24}</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7CC4-46B9-A194-0B428FE10C0D}"/>
                </c:ext>
              </c:extLst>
            </c:dLbl>
            <c:dLbl>
              <c:idx val="3"/>
              <c:tx>
                <c:strRef>
                  <c:f>Daten_Diagramme!$E$17</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{D563075F-0B8C-4E34-BD05-32E06CB8B0E6}</c15:txfldGUID>
                      <c15:f>Daten_Diagramme!$E$17</c15:f>
                      <c15:dlblFieldTableCache>
                        <c:ptCount val="1"/>
                        <c:pt idx="0">
                          <c:v>-12,8</c:v>
                        </c:pt>
                      </c15:dlblFieldTableCache>
                    </c15:dlblFTEntry>
                  </c15:dlblFieldTable>
                  <c15:showDataLabelsRange val="0"/>
                </c:ext>
                <c:ext xmlns:c16="http://schemas.microsoft.com/office/drawing/2014/chart" uri="{C3380CC4-5D6E-409C-BE32-E72D297353CC}">
                  <c16:uniqueId val="{00000003-7CC4-46B9-A194-0B428FE10C0D}"/>
                </c:ext>
              </c:extLst>
            </c:dLbl>
            <c:dLbl>
              <c:idx val="4"/>
              <c:tx>
                <c:strRef>
                  <c:f>Daten_Diagramme!$E$18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{DF88A02F-9A4C-400C-8BBA-121D66F29924}</c15:txfldGUID>
                      <c15:f>Daten_Diagramme!$E$18</c15:f>
                      <c15:dlblFieldTableCache>
                        <c:ptCount val="1"/>
                        <c:pt idx="0">
                          <c:v>-11,6</c:v>
                        </c:pt>
                      </c15:dlblFieldTableCache>
                    </c15:dlblFTEntry>
                  </c15:dlblFieldTable>
                  <c15:showDataLabelsRange val="0"/>
                </c:ext>
                <c:ext xmlns:c16="http://schemas.microsoft.com/office/drawing/2014/chart" uri="{C3380CC4-5D6E-409C-BE32-E72D297353CC}">
                  <c16:uniqueId val="{00000004-7CC4-46B9-A194-0B428FE10C0D}"/>
                </c:ext>
              </c:extLst>
            </c:dLbl>
            <c:dLbl>
              <c:idx val="5"/>
              <c:tx>
                <c:strRef>
                  <c:f>Daten_Diagramme!$E$19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{3A713383-8D4B-4945-B07C-EBBAF8936A69}</c15:txfldGUID>
                      <c15:f>Daten_Diagramme!$E$19</c15:f>
                      <c15:dlblFieldTableCache>
                        <c:ptCount val="1"/>
                        <c:pt idx="0">
                          <c:v>-15,7</c:v>
                        </c:pt>
                      </c15:dlblFieldTableCache>
                    </c15:dlblFTEntry>
                  </c15:dlblFieldTable>
                  <c15:showDataLabelsRange val="0"/>
                </c:ext>
                <c:ext xmlns:c16="http://schemas.microsoft.com/office/drawing/2014/chart" uri="{C3380CC4-5D6E-409C-BE32-E72D297353CC}">
                  <c16:uniqueId val="{00000005-7CC4-46B9-A194-0B428FE10C0D}"/>
                </c:ext>
              </c:extLst>
            </c:dLbl>
            <c:dLbl>
              <c:idx val="6"/>
              <c:tx>
                <c:strRef>
                  <c:f>Daten_Diagramme!$E$20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{F6FD0D63-D8C1-4467-AD4D-BA385FFA8C0E}</c15:txfldGUID>
                      <c15:f>Daten_Diagramme!$E$20</c15:f>
                      <c15:dlblFieldTableCache>
                        <c:ptCount val="1"/>
                        <c:pt idx="0">
                          <c:v>-6,3</c:v>
                        </c:pt>
                      </c15:dlblFieldTableCache>
                    </c15:dlblFTEntry>
                  </c15:dlblFieldTable>
                  <c15:showDataLabelsRange val="0"/>
                </c:ext>
                <c:ext xmlns:c16="http://schemas.microsoft.com/office/drawing/2014/chart" uri="{C3380CC4-5D6E-409C-BE32-E72D297353CC}">
                  <c16:uniqueId val="{00000006-7CC4-46B9-A194-0B428FE10C0D}"/>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{E9B2DA63-3213-4759-A9E2-D9F09810DE9C}</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7CC4-46B9-A194-0B428FE10C0D}"/>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{13C63E96-B6B4-4060-9FE8-6E37176B4582}</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7CC4-46B9-A194-0B428FE10C0D}"/>
                </c:ext>
              </c:extLst>
            </c:dLbl>
            <c:dLbl>
              <c:idx val="9"/>
              <c:tx>
                <c:strRef>
                  <c:f>Daten_Diagramme!$E$23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{B56F44E8-2D5B-4B2D-B1F4-28A6142073FF}</c15:txfldGUID>
                      <c15:f>Daten_Diagramme!$E$23</c15:f>
                      <c15:dlblFieldTableCache>
                        <c:ptCount val="1"/>
                        <c:pt idx="0">
                          <c:v>-1,5</c:v>
                        </c:pt>
                      </c15:dlblFieldTableCache>
                    </c15:dlblFTEntry>
                  </c15:dlblFieldTable>
                  <c15:showDataLabelsRange val="0"/>
                </c:ext>
                <c:ext xmlns:c16="http://schemas.microsoft.com/office/drawing/2014/chart" uri="{C3380CC4-5D6E-409C-BE32-E72D297353CC}">
                  <c16:uniqueId val="{00000009-7CC4-46B9-A194-0B428FE10C0D}"/>
                </c:ext>
              </c:extLst>
            </c:dLbl>
            <c:dLbl>
              <c:idx val="10"/>
              <c:tx>
                <c:strRef>
                  <c:f>Daten_Diagramme!$E$24</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{73AE2643-7AD9-4AAE-A7F9-7640C6CE8DF8}</c15:txfldGUID>
                      <c15:f>Daten_Diagramme!$E$24</c15:f>
                      <c15:dlblFieldTableCache>
                        <c:ptCount val="1"/>
                        <c:pt idx="0">
                          <c:v>-14,1</c:v>
                        </c:pt>
                      </c15:dlblFieldTableCache>
                    </c15:dlblFTEntry>
                  </c15:dlblFieldTable>
                  <c15:showDataLabelsRange val="0"/>
                </c:ext>
                <c:ext xmlns:c16="http://schemas.microsoft.com/office/drawing/2014/chart" uri="{C3380CC4-5D6E-409C-BE32-E72D297353CC}">
                  <c16:uniqueId val="{0000000A-7CC4-46B9-A194-0B428FE10C0D}"/>
                </c:ext>
              </c:extLst>
            </c:dLbl>
            <c:dLbl>
              <c:idx val="11"/>
              <c:tx>
                <c:strRef>
                  <c:f>Daten_Diagramme!$E$25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{C0015A92-12DC-4A9A-8277-311717CD7E19}</c15:txfldGUID>
                      <c15:f>Daten_Diagramme!$E$25</c15:f>
                      <c15:dlblFieldTableCache>
                        <c:ptCount val="1"/>
                        <c:pt idx="0">
                          <c:v>0,5</c:v>
                        </c:pt>
                      </c15:dlblFieldTableCache>
                    </c15:dlblFTEntry>
                  </c15:dlblFieldTable>
                  <c15:showDataLabelsRange val="0"/>
                </c:ext>
                <c:ext xmlns:c16="http://schemas.microsoft.com/office/drawing/2014/chart" uri="{C3380CC4-5D6E-409C-BE32-E72D297353CC}">
                  <c16:uniqueId val="{0000000B-7CC4-46B9-A194-0B428FE10C0D}"/>
                </c:ext>
              </c:extLst>
            </c:dLbl>
            <c:dLbl>
              <c:idx val="12"/>
              <c:tx>
                <c:strRef>
                  <c:f>Daten_Diagramme!$E$26</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{BFB84173-7022-4D53-ABD5-3CED7921D38D}</c15:txfldGUID>
                      <c15:f>Daten_Diagramme!$E$26</c15:f>
                      <c15:dlblFieldTableCache>
                        <c:ptCount val="1"/>
                        <c:pt idx="0">
                          <c:v>-16,4</c:v>
                        </c:pt>
                      </c15:dlblFieldTableCache>
                    </c15:dlblFTEntry>
                  </c15:dlblFieldTable>
                  <c15:showDataLabelsRange val="0"/>
                </c:ext>
                <c:ext xmlns:c16="http://schemas.microsoft.com/office/drawing/2014/chart" uri="{C3380CC4-5D6E-409C-BE32-E72D297353CC}">
                  <c16:uniqueId val="{0000000C-7CC4-46B9-A194-0B428FE10C0D}"/>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{CC1E48A1-55C5-4130-8636-26220BE81E02}</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7CC4-46B9-A194-0B428FE10C0D}"/>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{1B279154-E5E1-45EC-93E8-62743326A204}</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7CC4-46B9-A194-0B428FE10C0D}"/>
                </c:ext>
              </c:extLst>
            </c:dLbl>
            <c:dLbl>
              <c:idx val="15"/>
              <c:tx>
                <c:strRef>
                  <c:f>Daten_Diagramme!$E$29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{8F425016-15E7-4DFE-B684-26EAA1FBEBED}</c15:txfldGUID>
                      <c15:f>Daten_Diagramme!$E$29</c15:f>
                      <c15:dlblFieldTableCache>
                        <c:ptCount val="1"/>
                        <c:pt idx="0">
                          <c:v>-3,2</c:v>
                        </c:pt>
                      </c15:dlblFieldTableCache>
                    </c15:dlblFTEntry>
                  </c15:dlblFieldTable>
                  <c15:showDataLabelsRange val="0"/>
                </c:ext>
                <c:ext xmlns:c16="http://schemas.microsoft.com/office/drawing/2014/chart" uri="{C3380CC4-5D6E-409C-BE32-E72D297353CC}">
                  <c16:uniqueId val="{0000000F-7CC4-46B9-A194-0B428FE10C0D}"/>
                </c:ext>
              </c:extLst>
            </c:dLbl>
            <c:dLbl>
              <c:idx val="16"/>
              <c:tx>
                <c:strRef>
                  <c:f>Daten_Diagramme!$E$30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{11A20646-7519-4FE6-B8E1-D1A6EF97AB8C}</c15:txfldGUID>
                      <c15:f>Daten_Diagramme!$E$30</c15:f>
                      <c15:dlblFieldTableCache>
                        <c:ptCount val="1"/>
                        <c:pt idx="0">
                          <c:v>-9,5</c:v>
                        </c:pt>
                      </c15:dlblFieldTableCache>
                    </c15:dlblFTEntry>
                  </c15:dlblFieldTable>
                  <c15:showDataLabelsRange val="0"/>
                </c:ext>
                <c:ext xmlns:c16="http://schemas.microsoft.com/office/drawing/2014/chart" uri="{C3380CC4-5D6E-409C-BE32-E72D297353CC}">
                  <c16:uniqueId val="{00000010-7CC4-46B9-A194-0B428FE10C0D}"/>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{19846657-1109-4EE0-B384-8B4CFF9AB1F7}</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7CC4-46B9-A194-0B428FE10C0D}"/>
                </c:ext>
              </c:extLst>
            </c:dLbl>
            <c:dLbl>
              <c:idx val="18"/>
              <c:tx>
                <c:strRef>
                  <c:f>Daten_Diagramme!$E$32</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{92151A32-AFC9-4807-ACB1-7F8C91FEF453}</c15:txfldGUID>
                      <c15:f>Daten_Diagramme!$E$32</c15:f>
                      <c15:dlblFieldTableCache>
                        <c:ptCount val="1"/>
                        <c:pt idx="0">
                          <c:v>9,2</c:v>
                        </c:pt>
                      </c15:dlblFieldTableCache>
                    </c15:dlblFTEntry>
                  </c15:dlblFieldTable>
                  <c15:showDataLabelsRange val="0"/>
                </c:ext>
                <c:ext xmlns:c16="http://schemas.microsoft.com/office/drawing/2014/chart" uri="{C3380CC4-5D6E-409C-BE32-E72D297353CC}">
                  <c16:uniqueId val="{00000012-7CC4-46B9-A194-0B428FE10C0D}"/>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{F06D518E-53EF-493B-9D64-8A52495BBC26}</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7CC4-46B9-A194-0B428FE10C0D}"/>
                </c:ext>
              </c:extLst>
            </c:dLbl>
            <c:dLbl>
              <c:idx val="20"/>
              <c:tx>
                <c:strRef>
                  <c:f>Daten_Diagramme!$E$34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{451388D2-AF52-4DDC-86E9-1B901E2A9A61}</c15:txfldGUID>
                      <c15:f>Daten_Diagramme!$E$34</c15:f>
                      <c15:dlblFieldTableCache>
                        <c:ptCount val="1"/>
                        <c:pt idx="0">
                          <c:v>-6,4</c:v>
                        </c:pt>
                      </c15:dlblFieldTableCache>
                    </c15:dlblFTEntry>
                  </c15:dlblFieldTable>
                  <c15:showDataLabelsRange val="0"/>
                </c:ext>
                <c:ext xmlns:c16="http://schemas.microsoft.com/office/drawing/2014/chart" uri="{C3380CC4-5D6E-409C-BE32-E72D297353CC}">
                  <c16:uniqueId val="{00000014-7CC4-46B9-A194-0B428FE10C0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{1622AB8A-38ED-45AA-BE3E-553E1C80612E}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CC4-46B9-A194-0B428FE10C0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{90BFE33D-A242-4643-98A8-D0AE3BBF9D33}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CC4-46B9-A194-0B428FE10C0D}"/>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{AF71153F-B2D5-4272-BBE8-3FBC0E432A44}</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7CC4-46B9-A194-0B428FE10C0D}"/>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{CF7BFD56-FE66-4E2A-9848-D66CF5147605}</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7CC4-46B9-A194-0B428FE10C0D}"/>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{DF1A9525-7A03-4538-B6C2-CCA67F19A308}</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7CC4-46B9-A194-0B428FE10C0D}"/>
                </c:ext>
              </c:extLst>
            </c:dLbl>
            <c:dLbl>
              <c:idx val="26"/>
              <c:tx>
                <c:strRef>
                  <c:f>Daten_Diagramme!$E$40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{1A31D6D2-166A-4414-A5C8-5FAE2493C693}</c15:txfldGUID>
                      <c15:f>Daten_Diagramme!$E$40</c15:f>
                      <c15:dlblFieldTableCache>
                        <c:ptCount val="1"/>
                        <c:pt idx="0">
                          <c:v>#BEZUG!</c:v>
                        </c:pt>
                      </c15:dlblFieldTableCache>
                    </c15:dlblFTEntry>
                  </c15:dlblFieldTable>
                  <c15:showDataLabelsRange val="0"/>
                </c:ext>
                <c:ext xmlns:c16="http://schemas.microsoft.com/office/drawing/2014/chart" uri="{C3380CC4-5D6E-409C-BE32-E72D297353CC}">
                  <c16:uniqueId val="{0000001A-7CC4-46B9-A194-0B428FE10C0D}"/>
                </c:ext>
              </c:extLst>
            </c:dLbl>
            <c:dLbl>
              <c:idx val="27"/>
              <c:tx>
                <c:strRef>
                  <c:f>Daten_Diagramme!$E$41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{0ED8DE43-296C-4BC9-91EA-266DDED85BCA}</c15:txfldGUID>
                      <c15:f>Daten_Diagramme!$E$41</c15:f>
                      <c15:dlblFieldTableCache>
                        <c:ptCount val="1"/>
                        <c:pt idx="0">
                          <c:v>#BEZUG!</c:v>
                        </c:pt>
                      </c15:dlblFieldTableCache>
                    </c15:dlblFTEntry>
                  </c15:dlblFieldTable>
                  <c15:showDataLabelsRange val="0"/>
                </c:ext>
                <c:ext xmlns:c16="http://schemas.microsoft.com/office/drawing/2014/chart" uri="{C3380CC4-5D6E-409C-BE32-E72D297353CC}">
                  <c16:uniqueId val="{0000001B-7CC4-46B9-A194-0B428FE10C0D}"/>
                </c:ext>
              </c:extLst>
            </c:dLbl>
            <c:dLbl>
              <c:idx val="28"/>
              <c:tx>
                <c:strRef>
                  <c:f>Daten_Diagramme!$E$42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{9BF879A6-5EF7-455D-821F-20ED9285BD4A}</c15:txfldGUID>
                      <c15:f>Daten_Diagramme!$E$42</c15:f>
                      <c15:dlblFieldTableCache>
                        <c:ptCount val="1"/>
                        <c:pt idx="0">
                          <c:v>#BEZUG!</c:v>
                        </c:pt>
                      </c15:dlblFieldTableCache>
                    </c15:dlblFTEntry>
                  </c15:dlblFieldTable>
                  <c15:showDataLabelsRange val="0"/>
                </c:ext>
                <c:ext xmlns:c16="http://schemas.microsoft.com/office/drawing/2014/chart" uri="{C3380CC4-5D6E-409C-BE32-E72D297353CC}">
                  <c16:uniqueId val="{0000001C-7CC4-46B9-A194-0B428FE10C0D}"/>
                </c:ext>
              </c:extLst>
            </c:dLbl>
            <c:dLbl>
              <c:idx val="29"/>
              <c:tx>
                <c:strRef>
                  <c:f>Daten_Diagramme!$E$43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{BC0E0187-C486-4005-AFF7-A46D5293B8F9}</c15:txfldGUID>
                      <c15:f>Daten_Diagramme!$E$43</c15:f>
                      <c15:dlblFieldTableCache>
                        <c:ptCount val="1"/>
                        <c:pt idx="0">
                          <c:v>#BEZUG!</c:v>
                        </c:pt>
                      </c15:dlblFieldTableCache>
                    </c15:dlblFTEntry>
                  </c15:dlblFieldTable>
                  <c15:showDataLabelsRange val="0"/>
                </c:ext>
                <c:ext xmlns:c16="http://schemas.microsoft.com/office/drawing/2014/chart" uri="{C3380CC4-5D6E-409C-BE32-E72D297353CC}">
                  <c16:uniqueId val="{0000001D-7CC4-46B9-A194-0B428FE10C0D}"/>
                </c:ext>
              </c:extLst>
            </c:dLbl>
            <c:dLbl>
              <c:idx val="30"/>
              <c:tx>
                <c:strRef>
                  <c:f>Daten_Diagramme!$E$44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{B526C0A9-5FF6-4755-8BB4-4C5B6B891829}</c15:txfldGUID>
                      <c15:f>Daten_Diagramme!$E$44</c15:f>
                      <c15:dlblFieldTableCache>
                        <c:ptCount val="1"/>
                        <c:pt idx="0">
                          <c:v>#BEZUG!</c:v>
                        </c:pt>
                      </c15:dlblFieldTableCache>
                    </c15:dlblFTEntry>
                  </c15:dlblFieldTable>
                  <c15:showDataLabelsRange val="0"/>
                </c:ext>
                <c:ext xmlns:c16="http://schemas.microsoft.com/office/drawing/2014/chart" uri="{C3380CC4-5D6E-409C-BE32-E72D297353CC}">
                  <c16:uniqueId val="{0000001E-7CC4-46B9-A194-0B428FE10C0D}"/>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{7D0F6A9A-05B7-4807-A642-C7388F1E9D43}</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7CC4-46B9-A194-0B428FE10C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-4.7140347452664457</c:v>
                </c:pt>
                <c:pt idx="1">
                  <c:v>0</c:v>
                </c:pt>
                <c:pt idx="2">
                  <c:v>0</c:v>
                </c:pt>
                <c:pt idx="3">
                  <c:v>-12.774451097804391</c:v>
                </c:pt>
                <c:pt idx="4">
                  <c:v>-11.627906976744185</c:v>
                </c:pt>
                <c:pt idx="5">
                  <c:v>-15.662650602409638</c:v>
                </c:pt>
                <c:pt idx="6">
                  <c:v>-6.25</c:v>
                </c:pt>
                <c:pt idx="7">
                  <c:v>-3.9735099337748343</c:v>
                </c:pt>
                <c:pt idx="8">
                  <c:v>-2.9964747356051702</c:v>
                </c:pt>
                <c:pt idx="9">
                  <c:v>-1.5358361774744027</c:v>
                </c:pt>
                <c:pt idx="10">
                  <c:v>-14.087759815242494</c:v>
                </c:pt>
                <c:pt idx="11">
                  <c:v>0.5</c:v>
                </c:pt>
                <c:pt idx="12">
                  <c:v>-16.438356164383563</c:v>
                </c:pt>
                <c:pt idx="13">
                  <c:v>-0.29368575624082233</c:v>
                </c:pt>
                <c:pt idx="14">
                  <c:v>-1.3904982618771726</c:v>
                </c:pt>
                <c:pt idx="15">
                  <c:v>-3.225806451612903</c:v>
                </c:pt>
                <c:pt idx="16">
                  <c:v>-9.4674556213017755</c:v>
                </c:pt>
                <c:pt idx="17">
                  <c:v>-2.7559055118110236</c:v>
                </c:pt>
                <c:pt idx="18">
                  <c:v>9.2198581560283692</c:v>
                </c:pt>
                <c:pt idx="19">
                  <c:v>-4.0219378427787937</c:v>
                </c:pt>
                <c:pt idx="20">
                  <c:v>-6.433677521842732</c:v>
                </c:pt>
                <c:pt idx="21">
                  <c:v>0</c:v>
                </c:pt>
                <c:pt idx="23">
                  <c:v>0</c:v>
                </c:pt>
                <c:pt idx="24">
                  <c:v>0</c:v>
                </c:pt>
                <c:pt idx="25">
                  <c:v>-4.3385793279455553</c:v>
                </c:pt>
              </c:numCache>
            </c:numRef>
          </c:val>
          <c:extLst>
            <c:ext xmlns:c16="http://schemas.microsoft.com/office/drawing/2014/chart" uri="{C3380CC4-5D6E-409C-BE32-E72D297353CC}">
              <c16:uniqueId val="{00000020-7CC4-46B9-A194-0B428FE10C0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{8066070E-8057-487C-A9EB-92DB28590494}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CC4-46B9-A194-0B428FE10C0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{B0639BBF-D736-46D7-AE5F-FF994185B014}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CC4-46B9-A194-0B428FE10C0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{BFD8FF5B-3894-4EA4-A049-533CF3CB5C1E}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CC4-46B9-A194-0B428FE10C0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{187FE733-9261-4964-946C-41A18CD0E7FA}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CC4-46B9-A194-0B428FE10C0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{5EA5F221-E7BA-4FA0-A141-D40735455EF0}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CC4-46B9-A194-0B428FE10C0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{36DD287D-CB00-49B4-9CDF-7745357307B0}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CC4-46B9-A194-0B428FE10C0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{688FD09A-CED8-4BF3-B4D1-891F0D77E5C6}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CC4-46B9-A194-0B428FE10C0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{2516C8E7-EB3F-4429-8D1E-25807BC81A1E}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CC4-46B9-A194-0B428FE10C0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{BDDBD05B-E419-4192-8093-CF5A3D29341D}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CC4-46B9-A194-0B428FE10C0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{FB35EDF4-5FFD-48E8-AFA0-D70B45AAD502}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CC4-46B9-A194-0B428FE10C0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{946D320A-3678-4645-B6BD-2D1B61D9C8AE}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CC4-46B9-A194-0B428FE10C0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{F08FFA82-0D3C-4FDE-ACF6-813EC818FE17}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CC4-46B9-A194-0B428FE10C0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{6A007B68-99F3-48ED-85A2-468B71631029}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CC4-46B9-A194-0B428FE10C0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{D74B8EE0-8B60-40E3-8C98-159CB6713BBD}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CC4-46B9-A194-0B428FE10C0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{6F04FB49-8268-4467-B915-C8063D082A7E}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CC4-46B9-A194-0B428FE10C0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{E47828B3-B949-48B4-B254-033E5CDA261B}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CC4-46B9-A194-0B428FE10C0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{1ED56E59-E2E3-4D4D-ADDC-736D6BD7F08A}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CC4-46B9-A194-0B428FE10C0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{6419FE16-7A7D-40F6-9E3A-DA8D24CA6895}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CC4-46B9-A194-0B428FE10C0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{6A7C5395-4DB5-4C5B-86E0-C258C161D679}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CC4-46B9-A194-0B428FE10C0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{FE645577-5151-475B-A7BB-BB306A78689A}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CC4-46B9-A194-0B428FE10C0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{395FE272-CCB9-4272-9850-3454E2CC9378}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CC4-46B9-A194-0B428FE10C0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{739CE956-3C2C-40FA-8F39-55F61A3EB85D}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CC4-46B9-A194-0B428FE10C0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{C45CE318-C046-471E-AEB1-53EF28BC14EA}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CC4-46B9-A194-0B428FE10C0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{7526EBF0-2D2F-4E8A-9B9B-EAC5024BEBFA}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CC4-46B9-A194-0B428FE10C0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{4DD63037-FF4A-4A4F-9D1C-732C2E024CD8}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CC4-46B9-A194-0B428FE10C0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{520B7668-E567-4121-9C8A-B99FF62008F8}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CC4-46B9-A194-0B428FE10C0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{EEDC97B6-8006-4921-82B2-C93F60F8B956}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CC4-46B9-A194-0B428FE10C0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{5D41CC67-5B6A-4834-8CF0-EF6AE021CD9B}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CC4-46B9-A194-0B428FE10C0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{BBB04E0E-412C-4105-B9C8-66485795D38C}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CC4-46B9-A194-0B428FE10C0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{9CB48432-ABB5-4BE7-B4B9-AFDAC0049CC6}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CC4-46B9-A194-0B428FE10C0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{C62C0E43-1959-4A82-8181-A6AC74223555}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CC4-46B9-A194-0B428FE10C0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{F254D11C-26D3-40E8-8F15-374D981DFF02}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CC4-46B9-A194-0B428FE10C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7CC4-46B9-A194-0B428FE10C0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7CC4-46B9-A194-0B428FE10C0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{DF98D788-3926-4E14-BB2A-FC88167BE63E}</c15:txfldGUID>
                      <c15:f>Diagramm!$I$46</c15:f>
                      <c15:dlblFieldTableCache>
                        <c:ptCount val="1"/>
                      </c15:dlblFieldTableCache>
                    </c15:dlblFTEntry>
                  </c15:dlblFieldTable>
                  <c15:showDataLabelsRange val="0"/>
                </c:ext>
                <c:ext xmlns:c16="http://schemas.microsoft.com/office/drawing/2014/chart" uri="{C3380CC4-5D6E-409C-BE32-E72D297353CC}">
                  <c16:uniqueId val="{00000000-B46D-4993-954D-A729755B445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{3A97411A-EDC9-49F9-BC0C-40956F51F2A0}</c15:txfldGUID>
                      <c15:f>Diagramm!$I$47</c15:f>
                      <c15:dlblFieldTableCache>
                        <c:ptCount val="1"/>
                      </c15:dlblFieldTableCache>
                    </c15:dlblFTEntry>
                  </c15:dlblFieldTable>
                  <c15:showDataLabelsRange val="0"/>
                </c:ext>
                <c:ext xmlns:c16="http://schemas.microsoft.com/office/drawing/2014/chart" uri="{C3380CC4-5D6E-409C-BE32-E72D297353CC}">
                  <c16:uniqueId val="{00000001-B46D-4993-954D-A729755B445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{4EDAD878-4D96-429B-BECF-FCC73174A38E}</c15:txfldGUID>
                      <c15:f>Diagramm!$I$48</c15:f>
                      <c15:dlblFieldTableCache>
                        <c:ptCount val="1"/>
                      </c15:dlblFieldTableCache>
                    </c15:dlblFTEntry>
                  </c15:dlblFieldTable>
                  <c15:showDataLabelsRange val="0"/>
                </c:ext>
                <c:ext xmlns:c16="http://schemas.microsoft.com/office/drawing/2014/chart" uri="{C3380CC4-5D6E-409C-BE32-E72D297353CC}">
                  <c16:uniqueId val="{00000002-B46D-4993-954D-A729755B445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{DBEF79E2-56F0-4721-8AA8-64E2037B5D18}</c15:txfldGUID>
                      <c15:f>Diagramm!$I$49</c15:f>
                      <c15:dlblFieldTableCache>
                        <c:ptCount val="1"/>
                      </c15:dlblFieldTableCache>
                    </c15:dlblFTEntry>
                  </c15:dlblFieldTable>
                  <c15:showDataLabelsRange val="0"/>
                </c:ext>
                <c:ext xmlns:c16="http://schemas.microsoft.com/office/drawing/2014/chart" uri="{C3380CC4-5D6E-409C-BE32-E72D297353CC}">
                  <c16:uniqueId val="{00000003-B46D-4993-954D-A729755B445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{15880415-01E4-42AD-AE3D-0B20C12E255B}</c15:txfldGUID>
                      <c15:f>Diagramm!$I$50</c15:f>
                      <c15:dlblFieldTableCache>
                        <c:ptCount val="1"/>
                      </c15:dlblFieldTableCache>
                    </c15:dlblFTEntry>
                  </c15:dlblFieldTable>
                  <c15:showDataLabelsRange val="0"/>
                </c:ext>
                <c:ext xmlns:c16="http://schemas.microsoft.com/office/drawing/2014/chart" uri="{C3380CC4-5D6E-409C-BE32-E72D297353CC}">
                  <c16:uniqueId val="{00000004-B46D-4993-954D-A729755B445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{A8944DF2-2EFD-446F-9C67-728ED4CC4AF3}</c15:txfldGUID>
                      <c15:f>Diagramm!$I$51</c15:f>
                      <c15:dlblFieldTableCache>
                        <c:ptCount val="1"/>
                      </c15:dlblFieldTableCache>
                    </c15:dlblFTEntry>
                  </c15:dlblFieldTable>
                  <c15:showDataLabelsRange val="0"/>
                </c:ext>
                <c:ext xmlns:c16="http://schemas.microsoft.com/office/drawing/2014/chart" uri="{C3380CC4-5D6E-409C-BE32-E72D297353CC}">
                  <c16:uniqueId val="{00000005-B46D-4993-954D-A729755B445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{B751653D-0597-4DF5-BB0D-DC15A8AF4B3B}</c15:txfldGUID>
                      <c15:f>Diagramm!$I$52</c15:f>
                      <c15:dlblFieldTableCache>
                        <c:ptCount val="1"/>
                      </c15:dlblFieldTableCache>
                    </c15:dlblFTEntry>
                  </c15:dlblFieldTable>
                  <c15:showDataLabelsRange val="0"/>
                </c:ext>
                <c:ext xmlns:c16="http://schemas.microsoft.com/office/drawing/2014/chart" uri="{C3380CC4-5D6E-409C-BE32-E72D297353CC}">
                  <c16:uniqueId val="{00000006-B46D-4993-954D-A729755B445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{EFA6F3FA-C4F7-42F3-BA49-C91FABDC4CCB}</c15:txfldGUID>
                      <c15:f>Diagramm!$I$53</c15:f>
                      <c15:dlblFieldTableCache>
                        <c:ptCount val="1"/>
                      </c15:dlblFieldTableCache>
                    </c15:dlblFTEntry>
                  </c15:dlblFieldTable>
                  <c15:showDataLabelsRange val="0"/>
                </c:ext>
                <c:ext xmlns:c16="http://schemas.microsoft.com/office/drawing/2014/chart" uri="{C3380CC4-5D6E-409C-BE32-E72D297353CC}">
                  <c16:uniqueId val="{00000007-B46D-4993-954D-A729755B445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{1B9853AD-4A4E-49E4-BDAC-563853E8E9A9}</c15:txfldGUID>
                      <c15:f>Diagramm!$I$54</c15:f>
                      <c15:dlblFieldTableCache>
                        <c:ptCount val="1"/>
                      </c15:dlblFieldTableCache>
                    </c15:dlblFTEntry>
                  </c15:dlblFieldTable>
                  <c15:showDataLabelsRange val="0"/>
                </c:ext>
                <c:ext xmlns:c16="http://schemas.microsoft.com/office/drawing/2014/chart" uri="{C3380CC4-5D6E-409C-BE32-E72D297353CC}">
                  <c16:uniqueId val="{00000008-B46D-4993-954D-A729755B445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{054F3731-4645-4D2B-93AF-F7BF528CCC6D}</c15:txfldGUID>
                      <c15:f>Diagramm!$I$55</c15:f>
                      <c15:dlblFieldTableCache>
                        <c:ptCount val="1"/>
                      </c15:dlblFieldTableCache>
                    </c15:dlblFTEntry>
                  </c15:dlblFieldTable>
                  <c15:showDataLabelsRange val="0"/>
                </c:ext>
                <c:ext xmlns:c16="http://schemas.microsoft.com/office/drawing/2014/chart" uri="{C3380CC4-5D6E-409C-BE32-E72D297353CC}">
                  <c16:uniqueId val="{00000009-B46D-4993-954D-A729755B445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{94E6CBD2-25DC-4792-9F94-5828C30A3033}</c15:txfldGUID>
                      <c15:f>Diagramm!$I$56</c15:f>
                      <c15:dlblFieldTableCache>
                        <c:ptCount val="1"/>
                      </c15:dlblFieldTableCache>
                    </c15:dlblFTEntry>
                  </c15:dlblFieldTable>
                  <c15:showDataLabelsRange val="0"/>
                </c:ext>
                <c:ext xmlns:c16="http://schemas.microsoft.com/office/drawing/2014/chart" uri="{C3380CC4-5D6E-409C-BE32-E72D297353CC}">
                  <c16:uniqueId val="{0000000A-B46D-4993-954D-A729755B445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{B3D1587D-ED1B-4D96-B047-A74387AB99D3}</c15:txfldGUID>
                      <c15:f>Diagramm!$I$57</c15:f>
                      <c15:dlblFieldTableCache>
                        <c:ptCount val="1"/>
                      </c15:dlblFieldTableCache>
                    </c15:dlblFTEntry>
                  </c15:dlblFieldTable>
                  <c15:showDataLabelsRange val="0"/>
                </c:ext>
                <c:ext xmlns:c16="http://schemas.microsoft.com/office/drawing/2014/chart" uri="{C3380CC4-5D6E-409C-BE32-E72D297353CC}">
                  <c16:uniqueId val="{0000000B-B46D-4993-954D-A729755B445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{E6C4F0D1-EE84-4ED7-8B4C-A3847DF59B93}</c15:txfldGUID>
                      <c15:f>Diagramm!$I$58</c15:f>
                      <c15:dlblFieldTableCache>
                        <c:ptCount val="1"/>
                      </c15:dlblFieldTableCache>
                    </c15:dlblFTEntry>
                  </c15:dlblFieldTable>
                  <c15:showDataLabelsRange val="0"/>
                </c:ext>
                <c:ext xmlns:c16="http://schemas.microsoft.com/office/drawing/2014/chart" uri="{C3380CC4-5D6E-409C-BE32-E72D297353CC}">
                  <c16:uniqueId val="{0000000C-B46D-4993-954D-A729755B445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{E337C151-1BE7-4550-83F7-A394B912D78B}</c15:txfldGUID>
                      <c15:f>Diagramm!$I$59</c15:f>
                      <c15:dlblFieldTableCache>
                        <c:ptCount val="1"/>
                      </c15:dlblFieldTableCache>
                    </c15:dlblFTEntry>
                  </c15:dlblFieldTable>
                  <c15:showDataLabelsRange val="0"/>
                </c:ext>
                <c:ext xmlns:c16="http://schemas.microsoft.com/office/drawing/2014/chart" uri="{C3380CC4-5D6E-409C-BE32-E72D297353CC}">
                  <c16:uniqueId val="{0000000D-B46D-4993-954D-A729755B445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{989B26E8-0633-4FEF-B4DA-B1531887CB13}</c15:txfldGUID>
                      <c15:f>Diagramm!$I$60</c15:f>
                      <c15:dlblFieldTableCache>
                        <c:ptCount val="1"/>
                      </c15:dlblFieldTableCache>
                    </c15:dlblFTEntry>
                  </c15:dlblFieldTable>
                  <c15:showDataLabelsRange val="0"/>
                </c:ext>
                <c:ext xmlns:c16="http://schemas.microsoft.com/office/drawing/2014/chart" uri="{C3380CC4-5D6E-409C-BE32-E72D297353CC}">
                  <c16:uniqueId val="{0000000E-B46D-4993-954D-A729755B445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{58117948-503E-4E9E-BD10-C2DDF99651FE}</c15:txfldGUID>
                      <c15:f>Diagramm!$I$61</c15:f>
                      <c15:dlblFieldTableCache>
                        <c:ptCount val="1"/>
                      </c15:dlblFieldTableCache>
                    </c15:dlblFTEntry>
                  </c15:dlblFieldTable>
                  <c15:showDataLabelsRange val="0"/>
                </c:ext>
                <c:ext xmlns:c16="http://schemas.microsoft.com/office/drawing/2014/chart" uri="{C3380CC4-5D6E-409C-BE32-E72D297353CC}">
                  <c16:uniqueId val="{0000000F-B46D-4993-954D-A729755B445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{9B3CB0C2-191E-4C5A-AAF5-81A44C34773B}</c15:txfldGUID>
                      <c15:f>Diagramm!$I$62</c15:f>
                      <c15:dlblFieldTableCache>
                        <c:ptCount val="1"/>
                      </c15:dlblFieldTableCache>
                    </c15:dlblFTEntry>
                  </c15:dlblFieldTable>
                  <c15:showDataLabelsRange val="0"/>
                </c:ext>
                <c:ext xmlns:c16="http://schemas.microsoft.com/office/drawing/2014/chart" uri="{C3380CC4-5D6E-409C-BE32-E72D297353CC}">
                  <c16:uniqueId val="{00000010-B46D-4993-954D-A729755B445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{A91B0999-5F8A-4040-B5AA-6E9E80C64B01}</c15:txfldGUID>
                      <c15:f>Diagramm!$I$63</c15:f>
                      <c15:dlblFieldTableCache>
                        <c:ptCount val="1"/>
                      </c15:dlblFieldTableCache>
                    </c15:dlblFTEntry>
                  </c15:dlblFieldTable>
                  <c15:showDataLabelsRange val="0"/>
                </c:ext>
                <c:ext xmlns:c16="http://schemas.microsoft.com/office/drawing/2014/chart" uri="{C3380CC4-5D6E-409C-BE32-E72D297353CC}">
                  <c16:uniqueId val="{00000011-B46D-4993-954D-A729755B445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{336BE959-339E-45D2-9184-939DC27060FA}</c15:txfldGUID>
                      <c15:f>Diagramm!$I$64</c15:f>
                      <c15:dlblFieldTableCache>
                        <c:ptCount val="1"/>
                      </c15:dlblFieldTableCache>
                    </c15:dlblFTEntry>
                  </c15:dlblFieldTable>
                  <c15:showDataLabelsRange val="0"/>
                </c:ext>
                <c:ext xmlns:c16="http://schemas.microsoft.com/office/drawing/2014/chart" uri="{C3380CC4-5D6E-409C-BE32-E72D297353CC}">
                  <c16:uniqueId val="{00000012-B46D-4993-954D-A729755B445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{DC4AC32C-09E8-4AFD-B0DD-457D9E24B941}</c15:txfldGUID>
                      <c15:f>Diagramm!$I$65</c15:f>
                      <c15:dlblFieldTableCache>
                        <c:ptCount val="1"/>
                      </c15:dlblFieldTableCache>
                    </c15:dlblFTEntry>
                  </c15:dlblFieldTable>
                  <c15:showDataLabelsRange val="0"/>
                </c:ext>
                <c:ext xmlns:c16="http://schemas.microsoft.com/office/drawing/2014/chart" uri="{C3380CC4-5D6E-409C-BE32-E72D297353CC}">
                  <c16:uniqueId val="{00000013-B46D-4993-954D-A729755B445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{69A16E6C-5289-4285-B69A-ABD5A0E03A00}</c15:txfldGUID>
                      <c15:f>Diagramm!$I$66</c15:f>
                      <c15:dlblFieldTableCache>
                        <c:ptCount val="1"/>
                      </c15:dlblFieldTableCache>
                    </c15:dlblFTEntry>
                  </c15:dlblFieldTable>
                  <c15:showDataLabelsRange val="0"/>
                </c:ext>
                <c:ext xmlns:c16="http://schemas.microsoft.com/office/drawing/2014/chart" uri="{C3380CC4-5D6E-409C-BE32-E72D297353CC}">
                  <c16:uniqueId val="{00000014-B46D-4993-954D-A729755B445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{DB0FBE66-B801-4866-8A72-85003B6FB6E2}</c15:txfldGUID>
                      <c15:f>Diagramm!$I$67</c15:f>
                      <c15:dlblFieldTableCache>
                        <c:ptCount val="1"/>
                      </c15:dlblFieldTableCache>
                    </c15:dlblFTEntry>
                  </c15:dlblFieldTable>
                  <c15:showDataLabelsRange val="0"/>
                </c:ext>
                <c:ext xmlns:c16="http://schemas.microsoft.com/office/drawing/2014/chart" uri="{C3380CC4-5D6E-409C-BE32-E72D297353CC}">
                  <c16:uniqueId val="{00000015-B46D-4993-954D-A729755B44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46D-4993-954D-A729755B445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{CABC446D-7BE6-4FED-8DA3-115B58C38CB3}</c15:txfldGUID>
                      <c15:f>Diagramm!$K$46</c15:f>
                      <c15:dlblFieldTableCache>
                        <c:ptCount val="1"/>
                      </c15:dlblFieldTableCache>
                    </c15:dlblFTEntry>
                  </c15:dlblFieldTable>
                  <c15:showDataLabelsRange val="0"/>
                </c:ext>
                <c:ext xmlns:c16="http://schemas.microsoft.com/office/drawing/2014/chart" uri="{C3380CC4-5D6E-409C-BE32-E72D297353CC}">
                  <c16:uniqueId val="{00000017-B46D-4993-954D-A729755B445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{189DB57C-6C76-4C28-8BAB-3A6CF06196DC}</c15:txfldGUID>
                      <c15:f>Diagramm!$K$47</c15:f>
                      <c15:dlblFieldTableCache>
                        <c:ptCount val="1"/>
                      </c15:dlblFieldTableCache>
                    </c15:dlblFTEntry>
                  </c15:dlblFieldTable>
                  <c15:showDataLabelsRange val="0"/>
                </c:ext>
                <c:ext xmlns:c16="http://schemas.microsoft.com/office/drawing/2014/chart" uri="{C3380CC4-5D6E-409C-BE32-E72D297353CC}">
                  <c16:uniqueId val="{00000018-B46D-4993-954D-A729755B445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{AD683B80-E9C8-4B8D-AECE-87494B53AF2F}</c15:txfldGUID>
                      <c15:f>Diagramm!$K$48</c15:f>
                      <c15:dlblFieldTableCache>
                        <c:ptCount val="1"/>
                      </c15:dlblFieldTableCache>
                    </c15:dlblFTEntry>
                  </c15:dlblFieldTable>
                  <c15:showDataLabelsRange val="0"/>
                </c:ext>
                <c:ext xmlns:c16="http://schemas.microsoft.com/office/drawing/2014/chart" uri="{C3380CC4-5D6E-409C-BE32-E72D297353CC}">
                  <c16:uniqueId val="{00000019-B46D-4993-954D-A729755B445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{02309AE6-F239-412C-A8CB-0B3EEEB43B96}</c15:txfldGUID>
                      <c15:f>Diagramm!$K$49</c15:f>
                      <c15:dlblFieldTableCache>
                        <c:ptCount val="1"/>
                      </c15:dlblFieldTableCache>
                    </c15:dlblFTEntry>
                  </c15:dlblFieldTable>
                  <c15:showDataLabelsRange val="0"/>
                </c:ext>
                <c:ext xmlns:c16="http://schemas.microsoft.com/office/drawing/2014/chart" uri="{C3380CC4-5D6E-409C-BE32-E72D297353CC}">
                  <c16:uniqueId val="{0000001A-B46D-4993-954D-A729755B445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{3690926D-87C4-4D8D-B357-E90DBE1514D8}</c15:txfldGUID>
                      <c15:f>Diagramm!$K$50</c15:f>
                      <c15:dlblFieldTableCache>
                        <c:ptCount val="1"/>
                      </c15:dlblFieldTableCache>
                    </c15:dlblFTEntry>
                  </c15:dlblFieldTable>
                  <c15:showDataLabelsRange val="0"/>
                </c:ext>
                <c:ext xmlns:c16="http://schemas.microsoft.com/office/drawing/2014/chart" uri="{C3380CC4-5D6E-409C-BE32-E72D297353CC}">
                  <c16:uniqueId val="{0000001B-B46D-4993-954D-A729755B445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{402AEEF3-7A41-475D-B1BE-36BE5077E4FD}</c15:txfldGUID>
                      <c15:f>Diagramm!$K$51</c15:f>
                      <c15:dlblFieldTableCache>
                        <c:ptCount val="1"/>
                      </c15:dlblFieldTableCache>
                    </c15:dlblFTEntry>
                  </c15:dlblFieldTable>
                  <c15:showDataLabelsRange val="0"/>
                </c:ext>
                <c:ext xmlns:c16="http://schemas.microsoft.com/office/drawing/2014/chart" uri="{C3380CC4-5D6E-409C-BE32-E72D297353CC}">
                  <c16:uniqueId val="{0000001C-B46D-4993-954D-A729755B445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{C7E33AA1-BFC9-4E14-A3A2-DF06E82A3B69}</c15:txfldGUID>
                      <c15:f>Diagramm!$K$52</c15:f>
                      <c15:dlblFieldTableCache>
                        <c:ptCount val="1"/>
                      </c15:dlblFieldTableCache>
                    </c15:dlblFTEntry>
                  </c15:dlblFieldTable>
                  <c15:showDataLabelsRange val="0"/>
                </c:ext>
                <c:ext xmlns:c16="http://schemas.microsoft.com/office/drawing/2014/chart" uri="{C3380CC4-5D6E-409C-BE32-E72D297353CC}">
                  <c16:uniqueId val="{0000001D-B46D-4993-954D-A729755B445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{EBFF6D0C-9E1F-4776-89DA-E9E001510D11}</c15:txfldGUID>
                      <c15:f>Diagramm!$K$53</c15:f>
                      <c15:dlblFieldTableCache>
                        <c:ptCount val="1"/>
                      </c15:dlblFieldTableCache>
                    </c15:dlblFTEntry>
                  </c15:dlblFieldTable>
                  <c15:showDataLabelsRange val="0"/>
                </c:ext>
                <c:ext xmlns:c16="http://schemas.microsoft.com/office/drawing/2014/chart" uri="{C3380CC4-5D6E-409C-BE32-E72D297353CC}">
                  <c16:uniqueId val="{0000001E-B46D-4993-954D-A729755B445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{DDB891D3-089F-4094-90DF-151B9EBD666E}</c15:txfldGUID>
                      <c15:f>Diagramm!$K$54</c15:f>
                      <c15:dlblFieldTableCache>
                        <c:ptCount val="1"/>
                      </c15:dlblFieldTableCache>
                    </c15:dlblFTEntry>
                  </c15:dlblFieldTable>
                  <c15:showDataLabelsRange val="0"/>
                </c:ext>
                <c:ext xmlns:c16="http://schemas.microsoft.com/office/drawing/2014/chart" uri="{C3380CC4-5D6E-409C-BE32-E72D297353CC}">
                  <c16:uniqueId val="{0000001F-B46D-4993-954D-A729755B445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{0A15D2BA-850C-46AF-8394-EFE64F2AD10B}</c15:txfldGUID>
                      <c15:f>Diagramm!$K$55</c15:f>
                      <c15:dlblFieldTableCache>
                        <c:ptCount val="1"/>
                      </c15:dlblFieldTableCache>
                    </c15:dlblFTEntry>
                  </c15:dlblFieldTable>
                  <c15:showDataLabelsRange val="0"/>
                </c:ext>
                <c:ext xmlns:c16="http://schemas.microsoft.com/office/drawing/2014/chart" uri="{C3380CC4-5D6E-409C-BE32-E72D297353CC}">
                  <c16:uniqueId val="{00000020-B46D-4993-954D-A729755B445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{3AD1BE70-1CA9-44CF-9443-EE07911A53F3}</c15:txfldGUID>
                      <c15:f>Diagramm!$K$56</c15:f>
                      <c15:dlblFieldTableCache>
                        <c:ptCount val="1"/>
                      </c15:dlblFieldTableCache>
                    </c15:dlblFTEntry>
                  </c15:dlblFieldTable>
                  <c15:showDataLabelsRange val="0"/>
                </c:ext>
                <c:ext xmlns:c16="http://schemas.microsoft.com/office/drawing/2014/chart" uri="{C3380CC4-5D6E-409C-BE32-E72D297353CC}">
                  <c16:uniqueId val="{00000021-B46D-4993-954D-A729755B445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{27FF93A6-8C00-434B-9393-6E9F50ABAABC}</c15:txfldGUID>
                      <c15:f>Diagramm!$K$57</c15:f>
                      <c15:dlblFieldTableCache>
                        <c:ptCount val="1"/>
                      </c15:dlblFieldTableCache>
                    </c15:dlblFTEntry>
                  </c15:dlblFieldTable>
                  <c15:showDataLabelsRange val="0"/>
                </c:ext>
                <c:ext xmlns:c16="http://schemas.microsoft.com/office/drawing/2014/chart" uri="{C3380CC4-5D6E-409C-BE32-E72D297353CC}">
                  <c16:uniqueId val="{00000022-B46D-4993-954D-A729755B445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{B1110875-54BA-4AD6-B760-62E2D86FA6B4}</c15:txfldGUID>
                      <c15:f>Diagramm!$K$58</c15:f>
                      <c15:dlblFieldTableCache>
                        <c:ptCount val="1"/>
                      </c15:dlblFieldTableCache>
                    </c15:dlblFTEntry>
                  </c15:dlblFieldTable>
                  <c15:showDataLabelsRange val="0"/>
                </c:ext>
                <c:ext xmlns:c16="http://schemas.microsoft.com/office/drawing/2014/chart" uri="{C3380CC4-5D6E-409C-BE32-E72D297353CC}">
                  <c16:uniqueId val="{00000023-B46D-4993-954D-A729755B445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{130DBFF9-1803-4FA8-82D3-5C6E86780A57}</c15:txfldGUID>
                      <c15:f>Diagramm!$K$59</c15:f>
                      <c15:dlblFieldTableCache>
                        <c:ptCount val="1"/>
                      </c15:dlblFieldTableCache>
                    </c15:dlblFTEntry>
                  </c15:dlblFieldTable>
                  <c15:showDataLabelsRange val="0"/>
                </c:ext>
                <c:ext xmlns:c16="http://schemas.microsoft.com/office/drawing/2014/chart" uri="{C3380CC4-5D6E-409C-BE32-E72D297353CC}">
                  <c16:uniqueId val="{00000024-B46D-4993-954D-A729755B445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{F85DFCEE-0228-485A-A228-AC3F14E4588F}</c15:txfldGUID>
                      <c15:f>Diagramm!$K$60</c15:f>
                      <c15:dlblFieldTableCache>
                        <c:ptCount val="1"/>
                      </c15:dlblFieldTableCache>
                    </c15:dlblFTEntry>
                  </c15:dlblFieldTable>
                  <c15:showDataLabelsRange val="0"/>
                </c:ext>
                <c:ext xmlns:c16="http://schemas.microsoft.com/office/drawing/2014/chart" uri="{C3380CC4-5D6E-409C-BE32-E72D297353CC}">
                  <c16:uniqueId val="{00000025-B46D-4993-954D-A729755B445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{D3F66FFF-3C02-4BC1-8D55-B1E080A87E2E}</c15:txfldGUID>
                      <c15:f>Diagramm!$K$61</c15:f>
                      <c15:dlblFieldTableCache>
                        <c:ptCount val="1"/>
                      </c15:dlblFieldTableCache>
                    </c15:dlblFTEntry>
                  </c15:dlblFieldTable>
                  <c15:showDataLabelsRange val="0"/>
                </c:ext>
                <c:ext xmlns:c16="http://schemas.microsoft.com/office/drawing/2014/chart" uri="{C3380CC4-5D6E-409C-BE32-E72D297353CC}">
                  <c16:uniqueId val="{00000026-B46D-4993-954D-A729755B445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{FE3D021F-68C7-4575-8ECA-EF11C6489B82}</c15:txfldGUID>
                      <c15:f>Diagramm!$K$62</c15:f>
                      <c15:dlblFieldTableCache>
                        <c:ptCount val="1"/>
                      </c15:dlblFieldTableCache>
                    </c15:dlblFTEntry>
                  </c15:dlblFieldTable>
                  <c15:showDataLabelsRange val="0"/>
                </c:ext>
                <c:ext xmlns:c16="http://schemas.microsoft.com/office/drawing/2014/chart" uri="{C3380CC4-5D6E-409C-BE32-E72D297353CC}">
                  <c16:uniqueId val="{00000027-B46D-4993-954D-A729755B445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{3E76AAF1-FE45-476E-9B9E-D2BED7FE0F75}</c15:txfldGUID>
                      <c15:f>Diagramm!$K$63</c15:f>
                      <c15:dlblFieldTableCache>
                        <c:ptCount val="1"/>
                      </c15:dlblFieldTableCache>
                    </c15:dlblFTEntry>
                  </c15:dlblFieldTable>
                  <c15:showDataLabelsRange val="0"/>
                </c:ext>
                <c:ext xmlns:c16="http://schemas.microsoft.com/office/drawing/2014/chart" uri="{C3380CC4-5D6E-409C-BE32-E72D297353CC}">
                  <c16:uniqueId val="{00000028-B46D-4993-954D-A729755B445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{19EC209F-6196-4368-9C2B-B04668BF52C8}</c15:txfldGUID>
                      <c15:f>Diagramm!$K$64</c15:f>
                      <c15:dlblFieldTableCache>
                        <c:ptCount val="1"/>
                      </c15:dlblFieldTableCache>
                    </c15:dlblFTEntry>
                  </c15:dlblFieldTable>
                  <c15:showDataLabelsRange val="0"/>
                </c:ext>
                <c:ext xmlns:c16="http://schemas.microsoft.com/office/drawing/2014/chart" uri="{C3380CC4-5D6E-409C-BE32-E72D297353CC}">
                  <c16:uniqueId val="{00000029-B46D-4993-954D-A729755B445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{E8CE6CFC-C9AA-4FCE-A5D0-0A40BC5A9616}</c15:txfldGUID>
                      <c15:f>Diagramm!$K$65</c15:f>
                      <c15:dlblFieldTableCache>
                        <c:ptCount val="1"/>
                      </c15:dlblFieldTableCache>
                    </c15:dlblFTEntry>
                  </c15:dlblFieldTable>
                  <c15:showDataLabelsRange val="0"/>
                </c:ext>
                <c:ext xmlns:c16="http://schemas.microsoft.com/office/drawing/2014/chart" uri="{C3380CC4-5D6E-409C-BE32-E72D297353CC}">
                  <c16:uniqueId val="{0000002A-B46D-4993-954D-A729755B445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{F7DBB1E3-5195-4CFF-B978-2AF0319E33BC}</c15:txfldGUID>
                      <c15:f>Diagramm!$K$66</c15:f>
                      <c15:dlblFieldTableCache>
                        <c:ptCount val="1"/>
                      </c15:dlblFieldTableCache>
                    </c15:dlblFTEntry>
                  </c15:dlblFieldTable>
                  <c15:showDataLabelsRange val="0"/>
                </c:ext>
                <c:ext xmlns:c16="http://schemas.microsoft.com/office/drawing/2014/chart" uri="{C3380CC4-5D6E-409C-BE32-E72D297353CC}">
                  <c16:uniqueId val="{0000002B-B46D-4993-954D-A729755B445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{1B608667-C3E0-4A64-8772-C161C7A4477A}</c15:txfldGUID>
                      <c15:f>Diagramm!$K$67</c15:f>
                      <c15:dlblFieldTableCache>
                        <c:ptCount val="1"/>
                      </c15:dlblFieldTableCache>
                    </c15:dlblFTEntry>
                  </c15:dlblFieldTable>
                  <c15:showDataLabelsRange val="0"/>
                </c:ext>
                <c:ext xmlns:c16="http://schemas.microsoft.com/office/drawing/2014/chart" uri="{C3380CC4-5D6E-409C-BE32-E72D297353CC}">
                  <c16:uniqueId val="{0000002C-B46D-4993-954D-A729755B44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46D-4993-954D-A729755B445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{D9175C7E-12A4-48A6-A057-F894A9E688FE}</c15:txfldGUID>
                      <c15:f>Diagramm!$J$46</c15:f>
                      <c15:dlblFieldTableCache>
                        <c:ptCount val="1"/>
                      </c15:dlblFieldTableCache>
                    </c15:dlblFTEntry>
                  </c15:dlblFieldTable>
                  <c15:showDataLabelsRange val="0"/>
                </c:ext>
                <c:ext xmlns:c16="http://schemas.microsoft.com/office/drawing/2014/chart" uri="{C3380CC4-5D6E-409C-BE32-E72D297353CC}">
                  <c16:uniqueId val="{0000002E-B46D-4993-954D-A729755B445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{00062755-6364-4AA6-911A-9404B0D4EFB2}</c15:txfldGUID>
                      <c15:f>Diagramm!$J$47</c15:f>
                      <c15:dlblFieldTableCache>
                        <c:ptCount val="1"/>
                      </c15:dlblFieldTableCache>
                    </c15:dlblFTEntry>
                  </c15:dlblFieldTable>
                  <c15:showDataLabelsRange val="0"/>
                </c:ext>
                <c:ext xmlns:c16="http://schemas.microsoft.com/office/drawing/2014/chart" uri="{C3380CC4-5D6E-409C-BE32-E72D297353CC}">
                  <c16:uniqueId val="{0000002F-B46D-4993-954D-A729755B445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{BEA63B82-578E-4327-B022-979A4848E9DB}</c15:txfldGUID>
                      <c15:f>Diagramm!$J$48</c15:f>
                      <c15:dlblFieldTableCache>
                        <c:ptCount val="1"/>
                      </c15:dlblFieldTableCache>
                    </c15:dlblFTEntry>
                  </c15:dlblFieldTable>
                  <c15:showDataLabelsRange val="0"/>
                </c:ext>
                <c:ext xmlns:c16="http://schemas.microsoft.com/office/drawing/2014/chart" uri="{C3380CC4-5D6E-409C-BE32-E72D297353CC}">
                  <c16:uniqueId val="{00000030-B46D-4993-954D-A729755B445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{286D09A1-71F5-449C-8755-740E4CC8C15A}</c15:txfldGUID>
                      <c15:f>Diagramm!$J$49</c15:f>
                      <c15:dlblFieldTableCache>
                        <c:ptCount val="1"/>
                      </c15:dlblFieldTableCache>
                    </c15:dlblFTEntry>
                  </c15:dlblFieldTable>
                  <c15:showDataLabelsRange val="0"/>
                </c:ext>
                <c:ext xmlns:c16="http://schemas.microsoft.com/office/drawing/2014/chart" uri="{C3380CC4-5D6E-409C-BE32-E72D297353CC}">
                  <c16:uniqueId val="{00000031-B46D-4993-954D-A729755B445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{0601ACEE-637D-4081-B884-017506BBADA2}</c15:txfldGUID>
                      <c15:f>Diagramm!$J$50</c15:f>
                      <c15:dlblFieldTableCache>
                        <c:ptCount val="1"/>
                      </c15:dlblFieldTableCache>
                    </c15:dlblFTEntry>
                  </c15:dlblFieldTable>
                  <c15:showDataLabelsRange val="0"/>
                </c:ext>
                <c:ext xmlns:c16="http://schemas.microsoft.com/office/drawing/2014/chart" uri="{C3380CC4-5D6E-409C-BE32-E72D297353CC}">
                  <c16:uniqueId val="{00000032-B46D-4993-954D-A729755B445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{F19C78AA-360C-48D2-8BB9-78A896782E8B}</c15:txfldGUID>
                      <c15:f>Diagramm!$J$51</c15:f>
                      <c15:dlblFieldTableCache>
                        <c:ptCount val="1"/>
                      </c15:dlblFieldTableCache>
                    </c15:dlblFTEntry>
                  </c15:dlblFieldTable>
                  <c15:showDataLabelsRange val="0"/>
                </c:ext>
                <c:ext xmlns:c16="http://schemas.microsoft.com/office/drawing/2014/chart" uri="{C3380CC4-5D6E-409C-BE32-E72D297353CC}">
                  <c16:uniqueId val="{00000033-B46D-4993-954D-A729755B445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{6ED70C2C-A36C-4F6A-9CCF-E69BBAB64DE2}</c15:txfldGUID>
                      <c15:f>Diagramm!$J$52</c15:f>
                      <c15:dlblFieldTableCache>
                        <c:ptCount val="1"/>
                      </c15:dlblFieldTableCache>
                    </c15:dlblFTEntry>
                  </c15:dlblFieldTable>
                  <c15:showDataLabelsRange val="0"/>
                </c:ext>
                <c:ext xmlns:c16="http://schemas.microsoft.com/office/drawing/2014/chart" uri="{C3380CC4-5D6E-409C-BE32-E72D297353CC}">
                  <c16:uniqueId val="{00000034-B46D-4993-954D-A729755B445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{044364B0-AE01-4C9F-BCAA-A47A4817719C}</c15:txfldGUID>
                      <c15:f>Diagramm!$J$53</c15:f>
                      <c15:dlblFieldTableCache>
                        <c:ptCount val="1"/>
                      </c15:dlblFieldTableCache>
                    </c15:dlblFTEntry>
                  </c15:dlblFieldTable>
                  <c15:showDataLabelsRange val="0"/>
                </c:ext>
                <c:ext xmlns:c16="http://schemas.microsoft.com/office/drawing/2014/chart" uri="{C3380CC4-5D6E-409C-BE32-E72D297353CC}">
                  <c16:uniqueId val="{00000035-B46D-4993-954D-A729755B445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{C5382C73-E155-4C1D-A7B1-69DE6E4AA023}</c15:txfldGUID>
                      <c15:f>Diagramm!$J$54</c15:f>
                      <c15:dlblFieldTableCache>
                        <c:ptCount val="1"/>
                      </c15:dlblFieldTableCache>
                    </c15:dlblFTEntry>
                  </c15:dlblFieldTable>
                  <c15:showDataLabelsRange val="0"/>
                </c:ext>
                <c:ext xmlns:c16="http://schemas.microsoft.com/office/drawing/2014/chart" uri="{C3380CC4-5D6E-409C-BE32-E72D297353CC}">
                  <c16:uniqueId val="{00000036-B46D-4993-954D-A729755B445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{4AC7D64C-DD72-4497-89D5-F90413229FED}</c15:txfldGUID>
                      <c15:f>Diagramm!$J$55</c15:f>
                      <c15:dlblFieldTableCache>
                        <c:ptCount val="1"/>
                      </c15:dlblFieldTableCache>
                    </c15:dlblFTEntry>
                  </c15:dlblFieldTable>
                  <c15:showDataLabelsRange val="0"/>
                </c:ext>
                <c:ext xmlns:c16="http://schemas.microsoft.com/office/drawing/2014/chart" uri="{C3380CC4-5D6E-409C-BE32-E72D297353CC}">
                  <c16:uniqueId val="{00000037-B46D-4993-954D-A729755B445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{0B42D6E0-0EE7-483D-BEA7-CCBB254A9F79}</c15:txfldGUID>
                      <c15:f>Diagramm!$J$56</c15:f>
                      <c15:dlblFieldTableCache>
                        <c:ptCount val="1"/>
                      </c15:dlblFieldTableCache>
                    </c15:dlblFTEntry>
                  </c15:dlblFieldTable>
                  <c15:showDataLabelsRange val="0"/>
                </c:ext>
                <c:ext xmlns:c16="http://schemas.microsoft.com/office/drawing/2014/chart" uri="{C3380CC4-5D6E-409C-BE32-E72D297353CC}">
                  <c16:uniqueId val="{00000038-B46D-4993-954D-A729755B445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{2FC16D79-0AB3-4240-B7A0-5326993F223F}</c15:txfldGUID>
                      <c15:f>Diagramm!$J$57</c15:f>
                      <c15:dlblFieldTableCache>
                        <c:ptCount val="1"/>
                      </c15:dlblFieldTableCache>
                    </c15:dlblFTEntry>
                  </c15:dlblFieldTable>
                  <c15:showDataLabelsRange val="0"/>
                </c:ext>
                <c:ext xmlns:c16="http://schemas.microsoft.com/office/drawing/2014/chart" uri="{C3380CC4-5D6E-409C-BE32-E72D297353CC}">
                  <c16:uniqueId val="{00000039-B46D-4993-954D-A729755B445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{9CC92AC7-8F69-4433-8719-A93B458522E7}</c15:txfldGUID>
                      <c15:f>Diagramm!$J$58</c15:f>
                      <c15:dlblFieldTableCache>
                        <c:ptCount val="1"/>
                      </c15:dlblFieldTableCache>
                    </c15:dlblFTEntry>
                  </c15:dlblFieldTable>
                  <c15:showDataLabelsRange val="0"/>
                </c:ext>
                <c:ext xmlns:c16="http://schemas.microsoft.com/office/drawing/2014/chart" uri="{C3380CC4-5D6E-409C-BE32-E72D297353CC}">
                  <c16:uniqueId val="{0000003A-B46D-4993-954D-A729755B445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{64B5532C-EC20-4FDF-A69C-07286A7046DB}</c15:txfldGUID>
                      <c15:f>Diagramm!$J$59</c15:f>
                      <c15:dlblFieldTableCache>
                        <c:ptCount val="1"/>
                      </c15:dlblFieldTableCache>
                    </c15:dlblFTEntry>
                  </c15:dlblFieldTable>
                  <c15:showDataLabelsRange val="0"/>
                </c:ext>
                <c:ext xmlns:c16="http://schemas.microsoft.com/office/drawing/2014/chart" uri="{C3380CC4-5D6E-409C-BE32-E72D297353CC}">
                  <c16:uniqueId val="{0000003B-B46D-4993-954D-A729755B445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{88A218A7-0F8D-478A-97A6-05AC01D85429}</c15:txfldGUID>
                      <c15:f>Diagramm!$J$60</c15:f>
                      <c15:dlblFieldTableCache>
                        <c:ptCount val="1"/>
                      </c15:dlblFieldTableCache>
                    </c15:dlblFTEntry>
                  </c15:dlblFieldTable>
                  <c15:showDataLabelsRange val="0"/>
                </c:ext>
                <c:ext xmlns:c16="http://schemas.microsoft.com/office/drawing/2014/chart" uri="{C3380CC4-5D6E-409C-BE32-E72D297353CC}">
                  <c16:uniqueId val="{0000003C-B46D-4993-954D-A729755B445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{E91A13AE-BA59-4A9A-BA27-1DF9178C0C12}</c15:txfldGUID>
                      <c15:f>Diagramm!$J$61</c15:f>
                      <c15:dlblFieldTableCache>
                        <c:ptCount val="1"/>
                      </c15:dlblFieldTableCache>
                    </c15:dlblFTEntry>
                  </c15:dlblFieldTable>
                  <c15:showDataLabelsRange val="0"/>
                </c:ext>
                <c:ext xmlns:c16="http://schemas.microsoft.com/office/drawing/2014/chart" uri="{C3380CC4-5D6E-409C-BE32-E72D297353CC}">
                  <c16:uniqueId val="{0000003D-B46D-4993-954D-A729755B445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{9DA6A925-1D43-4C2B-90FB-2FD8F8A0B28A}</c15:txfldGUID>
                      <c15:f>Diagramm!$J$62</c15:f>
                      <c15:dlblFieldTableCache>
                        <c:ptCount val="1"/>
                      </c15:dlblFieldTableCache>
                    </c15:dlblFTEntry>
                  </c15:dlblFieldTable>
                  <c15:showDataLabelsRange val="0"/>
                </c:ext>
                <c:ext xmlns:c16="http://schemas.microsoft.com/office/drawing/2014/chart" uri="{C3380CC4-5D6E-409C-BE32-E72D297353CC}">
                  <c16:uniqueId val="{0000003E-B46D-4993-954D-A729755B445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{061DC2E1-BDC1-4F94-8A5C-BD6E27EE16CA}</c15:txfldGUID>
                      <c15:f>Diagramm!$J$63</c15:f>
                      <c15:dlblFieldTableCache>
                        <c:ptCount val="1"/>
                      </c15:dlblFieldTableCache>
                    </c15:dlblFTEntry>
                  </c15:dlblFieldTable>
                  <c15:showDataLabelsRange val="0"/>
                </c:ext>
                <c:ext xmlns:c16="http://schemas.microsoft.com/office/drawing/2014/chart" uri="{C3380CC4-5D6E-409C-BE32-E72D297353CC}">
                  <c16:uniqueId val="{0000003F-B46D-4993-954D-A729755B445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{C91CB011-A982-4203-8B10-4E0614A721E0}</c15:txfldGUID>
                      <c15:f>Diagramm!$J$64</c15:f>
                      <c15:dlblFieldTableCache>
                        <c:ptCount val="1"/>
                      </c15:dlblFieldTableCache>
                    </c15:dlblFTEntry>
                  </c15:dlblFieldTable>
                  <c15:showDataLabelsRange val="0"/>
                </c:ext>
                <c:ext xmlns:c16="http://schemas.microsoft.com/office/drawing/2014/chart" uri="{C3380CC4-5D6E-409C-BE32-E72D297353CC}">
                  <c16:uniqueId val="{00000040-B46D-4993-954D-A729755B445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{9C323A8B-244C-44F6-B809-B3DE054E9B95}</c15:txfldGUID>
                      <c15:f>Diagramm!$J$65</c15:f>
                      <c15:dlblFieldTableCache>
                        <c:ptCount val="1"/>
                      </c15:dlblFieldTableCache>
                    </c15:dlblFTEntry>
                  </c15:dlblFieldTable>
                  <c15:showDataLabelsRange val="0"/>
                </c:ext>
                <c:ext xmlns:c16="http://schemas.microsoft.com/office/drawing/2014/chart" uri="{C3380CC4-5D6E-409C-BE32-E72D297353CC}">
                  <c16:uniqueId val="{00000041-B46D-4993-954D-A729755B445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{77E08574-93EE-4BD4-9840-C40604D137A4}</c15:txfldGUID>
                      <c15:f>Diagramm!$J$66</c15:f>
                      <c15:dlblFieldTableCache>
                        <c:ptCount val="1"/>
                      </c15:dlblFieldTableCache>
                    </c15:dlblFTEntry>
                  </c15:dlblFieldTable>
                  <c15:showDataLabelsRange val="0"/>
                </c:ext>
                <c:ext xmlns:c16="http://schemas.microsoft.com/office/drawing/2014/chart" uri="{C3380CC4-5D6E-409C-BE32-E72D297353CC}">
                  <c16:uniqueId val="{00000042-B46D-4993-954D-A729755B445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{C2A73559-C80F-4555-B72B-72C622F7B5AA}</c15:txfldGUID>
                      <c15:f>Diagramm!$J$67</c15:f>
                      <c15:dlblFieldTableCache>
                        <c:ptCount val="1"/>
                      </c15:dlblFieldTableCache>
                    </c15:dlblFTEntry>
                  </c15:dlblFieldTable>
                  <c15:showDataLabelsRange val="0"/>
                </c:ext>
                <c:ext xmlns:c16="http://schemas.microsoft.com/office/drawing/2014/chart" uri="{C3380CC4-5D6E-409C-BE32-E72D297353CC}">
                  <c16:uniqueId val="{00000043-B46D-4993-954D-A729755B44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46D-4993-954D-A729755B445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65-4761-A08A-4993D4C17A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65-4761-A08A-4993D4C17A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65-4761-A08A-4993D4C17A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65-4761-A08A-4993D4C17A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65-4761-A08A-4993D4C17A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65-4761-A08A-4993D4C17A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65-4761-A08A-4993D4C17A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65-4761-A08A-4993D4C17A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65-4761-A08A-4993D4C17A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65-4761-A08A-4993D4C17A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65-4761-A08A-4993D4C17A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65-4761-A08A-4993D4C17A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65-4761-A08A-4993D4C17A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65-4761-A08A-4993D4C17A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65-4761-A08A-4993D4C17A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65-4761-A08A-4993D4C17A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65-4761-A08A-4993D4C17A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65-4761-A08A-4993D4C17A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65-4761-A08A-4993D4C17A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65-4761-A08A-4993D4C17A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65-4761-A08A-4993D4C17A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665-4761-A08A-4993D4C17A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665-4761-A08A-4993D4C17A7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665-4761-A08A-4993D4C17A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665-4761-A08A-4993D4C17A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665-4761-A08A-4993D4C17A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665-4761-A08A-4993D4C17A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665-4761-A08A-4993D4C17A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665-4761-A08A-4993D4C17A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665-4761-A08A-4993D4C17A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665-4761-A08A-4993D4C17A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665-4761-A08A-4993D4C17A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665-4761-A08A-4993D4C17A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665-4761-A08A-4993D4C17A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665-4761-A08A-4993D4C17A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665-4761-A08A-4993D4C17A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665-4761-A08A-4993D4C17A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665-4761-A08A-4993D4C17A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665-4761-A08A-4993D4C17A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665-4761-A08A-4993D4C17A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665-4761-A08A-4993D4C17A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665-4761-A08A-4993D4C17A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665-4761-A08A-4993D4C17A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665-4761-A08A-4993D4C17A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665-4761-A08A-4993D4C17A7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665-4761-A08A-4993D4C17A7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665-4761-A08A-4993D4C17A7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665-4761-A08A-4993D4C17A7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665-4761-A08A-4993D4C17A7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665-4761-A08A-4993D4C17A7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665-4761-A08A-4993D4C17A7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665-4761-A08A-4993D4C17A7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665-4761-A08A-4993D4C17A7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665-4761-A08A-4993D4C17A7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665-4761-A08A-4993D4C17A7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665-4761-A08A-4993D4C17A7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665-4761-A08A-4993D4C17A7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665-4761-A08A-4993D4C17A7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665-4761-A08A-4993D4C17A7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665-4761-A08A-4993D4C17A7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665-4761-A08A-4993D4C17A7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665-4761-A08A-4993D4C17A7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665-4761-A08A-4993D4C17A7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665-4761-A08A-4993D4C17A7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665-4761-A08A-4993D4C17A7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665-4761-A08A-4993D4C17A7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665-4761-A08A-4993D4C17A7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665-4761-A08A-4993D4C17A7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665-4761-A08A-4993D4C17A7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 14</c:v>
                </c:pt>
                <c:pt idx="6">
                  <c:v>Sep 15</c:v>
                </c:pt>
                <c:pt idx="10">
                  <c:v>Sep 16</c:v>
                </c:pt>
                <c:pt idx="14">
                  <c:v>Sep 17</c:v>
                </c:pt>
                <c:pt idx="18">
                  <c:v>Sep 18</c:v>
                </c:pt>
                <c:pt idx="22">
                  <c:v>Sep 19</c:v>
                </c:pt>
              </c:strCache>
            </c:strRef>
          </c:cat>
          <c:val>
            <c:numRef>
              <c:f>Daten_Diagramme!$E$51:$E$75</c:f>
              <c:numCache>
                <c:formatCode>0.0</c:formatCode>
                <c:ptCount val="25"/>
                <c:pt idx="0">
                  <c:v>100</c:v>
                </c:pt>
                <c:pt idx="1">
                  <c:v>100.09362736309488</c:v>
                </c:pt>
                <c:pt idx="2">
                  <c:v>102.29885057471265</c:v>
                </c:pt>
                <c:pt idx="3">
                  <c:v>101.11356799936253</c:v>
                </c:pt>
                <c:pt idx="4">
                  <c:v>101.27492579533457</c:v>
                </c:pt>
                <c:pt idx="5">
                  <c:v>101.11755214247296</c:v>
                </c:pt>
                <c:pt idx="6">
                  <c:v>102.91639275682782</c:v>
                </c:pt>
                <c:pt idx="7">
                  <c:v>101.84864240323512</c:v>
                </c:pt>
                <c:pt idx="8">
                  <c:v>103.08372676746549</c:v>
                </c:pt>
                <c:pt idx="9">
                  <c:v>102.97615490348413</c:v>
                </c:pt>
                <c:pt idx="10">
                  <c:v>105.55190342437099</c:v>
                </c:pt>
                <c:pt idx="11">
                  <c:v>104.57778043387319</c:v>
                </c:pt>
                <c:pt idx="12">
                  <c:v>104.30685870236458</c:v>
                </c:pt>
                <c:pt idx="13">
                  <c:v>104.19928683838324</c:v>
                </c:pt>
                <c:pt idx="14">
                  <c:v>106.55391541664176</c:v>
                </c:pt>
                <c:pt idx="15">
                  <c:v>105.34871212573955</c:v>
                </c:pt>
                <c:pt idx="16">
                  <c:v>105.17340982888106</c:v>
                </c:pt>
                <c:pt idx="17">
                  <c:v>105.7650550807785</c:v>
                </c:pt>
                <c:pt idx="18">
                  <c:v>108.0539452977151</c:v>
                </c:pt>
                <c:pt idx="19">
                  <c:v>106.8706547939202</c:v>
                </c:pt>
                <c:pt idx="20">
                  <c:v>106.52204227175841</c:v>
                </c:pt>
                <c:pt idx="21">
                  <c:v>105.34672005418435</c:v>
                </c:pt>
                <c:pt idx="22">
                  <c:v>107.10771130899022</c:v>
                </c:pt>
                <c:pt idx="23">
                  <c:v>105.29094205063846</c:v>
                </c:pt>
                <c:pt idx="24">
                  <c:v>104.38255742146258</c:v>
                </c:pt>
              </c:numCache>
            </c:numRef>
          </c:val>
          <c:smooth val="0"/>
          <c:extLst>
            <c:ext xmlns:c16="http://schemas.microsoft.com/office/drawing/2014/chart" uri="{C3380CC4-5D6E-409C-BE32-E72D297353CC}">
              <c16:uniqueId val="{00000000-4DE6-422F-88DA-95DE00CA52B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102.39095315024234</c:v>
                </c:pt>
                <c:pt idx="2">
                  <c:v>105.13731825525041</c:v>
                </c:pt>
                <c:pt idx="3">
                  <c:v>102.64943457189015</c:v>
                </c:pt>
                <c:pt idx="4">
                  <c:v>98.901453957996765</c:v>
                </c:pt>
                <c:pt idx="5">
                  <c:v>99.321486268174482</c:v>
                </c:pt>
                <c:pt idx="6">
                  <c:v>104.78190630048465</c:v>
                </c:pt>
                <c:pt idx="7">
                  <c:v>102.68174474959612</c:v>
                </c:pt>
                <c:pt idx="8">
                  <c:v>100.90468497576737</c:v>
                </c:pt>
                <c:pt idx="9">
                  <c:v>102.06785137318255</c:v>
                </c:pt>
                <c:pt idx="10">
                  <c:v>106.26817447495962</c:v>
                </c:pt>
                <c:pt idx="11">
                  <c:v>105.97738287560581</c:v>
                </c:pt>
                <c:pt idx="12">
                  <c:v>104.87883683360259</c:v>
                </c:pt>
                <c:pt idx="13">
                  <c:v>106.55896607431342</c:v>
                </c:pt>
                <c:pt idx="14">
                  <c:v>107.88368336025849</c:v>
                </c:pt>
                <c:pt idx="15">
                  <c:v>105.16962843295639</c:v>
                </c:pt>
                <c:pt idx="16">
                  <c:v>104.03877221324717</c:v>
                </c:pt>
                <c:pt idx="17">
                  <c:v>104.55573505654282</c:v>
                </c:pt>
                <c:pt idx="18">
                  <c:v>109.95153473344104</c:v>
                </c:pt>
                <c:pt idx="19">
                  <c:v>108.2714054927302</c:v>
                </c:pt>
                <c:pt idx="20">
                  <c:v>107.10823909531501</c:v>
                </c:pt>
                <c:pt idx="21">
                  <c:v>108.46526655896606</c:v>
                </c:pt>
                <c:pt idx="22">
                  <c:v>112.50403877221325</c:v>
                </c:pt>
                <c:pt idx="23">
                  <c:v>110.75928917609046</c:v>
                </c:pt>
                <c:pt idx="24">
                  <c:v>107.85137318255251</c:v>
                </c:pt>
              </c:numCache>
            </c:numRef>
          </c:val>
          <c:smooth val="0"/>
          <c:extLst>
            <c:ext xmlns:c16="http://schemas.microsoft.com/office/drawing/2014/chart" uri="{C3380CC4-5D6E-409C-BE32-E72D297353CC}">
              <c16:uniqueId val="{00000001-4DE6-422F-88DA-95DE00CA52B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101.55666251556663</c:v>
                </c:pt>
                <c:pt idx="2">
                  <c:v>99.925280199252796</c:v>
                </c:pt>
                <c:pt idx="3">
                  <c:v>99.863013698630127</c:v>
                </c:pt>
                <c:pt idx="4">
                  <c:v>94.296388542963882</c:v>
                </c:pt>
                <c:pt idx="5">
                  <c:v>95.915317559153181</c:v>
                </c:pt>
                <c:pt idx="6">
                  <c:v>94.62017434620175</c:v>
                </c:pt>
                <c:pt idx="7">
                  <c:v>96.226650062266501</c:v>
                </c:pt>
                <c:pt idx="8">
                  <c:v>93.823163138231635</c:v>
                </c:pt>
                <c:pt idx="9">
                  <c:v>94.520547945205479</c:v>
                </c:pt>
                <c:pt idx="10">
                  <c:v>92.826899128268991</c:v>
                </c:pt>
                <c:pt idx="11">
                  <c:v>91.481942714819425</c:v>
                </c:pt>
                <c:pt idx="12">
                  <c:v>89.613947696139476</c:v>
                </c:pt>
                <c:pt idx="13">
                  <c:v>90.049813200498136</c:v>
                </c:pt>
                <c:pt idx="14">
                  <c:v>88.617683686176846</c:v>
                </c:pt>
                <c:pt idx="15">
                  <c:v>87.858032378580319</c:v>
                </c:pt>
                <c:pt idx="16">
                  <c:v>87.434620174346207</c:v>
                </c:pt>
                <c:pt idx="17">
                  <c:v>87.646326276463256</c:v>
                </c:pt>
                <c:pt idx="18">
                  <c:v>85.99003735990037</c:v>
                </c:pt>
                <c:pt idx="19">
                  <c:v>87.160647571606475</c:v>
                </c:pt>
                <c:pt idx="20">
                  <c:v>86.313823163138238</c:v>
                </c:pt>
                <c:pt idx="21">
                  <c:v>86.164383561643831</c:v>
                </c:pt>
                <c:pt idx="22">
                  <c:v>84.445828144458275</c:v>
                </c:pt>
                <c:pt idx="23">
                  <c:v>83.511830635118315</c:v>
                </c:pt>
                <c:pt idx="24">
                  <c:v>80.012453300124534</c:v>
                </c:pt>
              </c:numCache>
            </c:numRef>
          </c:val>
          <c:smooth val="0"/>
          <c:extLst>
            <c:ext xmlns:c16="http://schemas.microsoft.com/office/drawing/2014/chart" uri="{C3380CC4-5D6E-409C-BE32-E72D297353CC}">
              <c16:uniqueId val="{00000002-4DE6-422F-88DA-95DE00CA52B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DE6-422F-88DA-95DE00CA52BF}"/>
                </c:ext>
              </c:extLst>
            </c:dLbl>
            <c:dLbl>
              <c:idx val="1"/>
              <c:delete val="1"/>
              <c:extLst>
                <c:ext xmlns:c15="http://schemas.microsoft.com/office/drawing/2012/chart" uri="{CE6537A1-D6FC-4f65-9D91-7224C49458BB}"/>
                <c:ext xmlns:c16="http://schemas.microsoft.com/office/drawing/2014/chart" uri="{C3380CC4-5D6E-409C-BE32-E72D297353CC}">
                  <c16:uniqueId val="{00000004-4DE6-422F-88DA-95DE00CA52BF}"/>
                </c:ext>
              </c:extLst>
            </c:dLbl>
            <c:dLbl>
              <c:idx val="2"/>
              <c:delete val="1"/>
              <c:extLst>
                <c:ext xmlns:c15="http://schemas.microsoft.com/office/drawing/2012/chart" uri="{CE6537A1-D6FC-4f65-9D91-7224C49458BB}"/>
                <c:ext xmlns:c16="http://schemas.microsoft.com/office/drawing/2014/chart" uri="{C3380CC4-5D6E-409C-BE32-E72D297353CC}">
                  <c16:uniqueId val="{00000005-4DE6-422F-88DA-95DE00CA52BF}"/>
                </c:ext>
              </c:extLst>
            </c:dLbl>
            <c:dLbl>
              <c:idx val="3"/>
              <c:delete val="1"/>
              <c:extLst>
                <c:ext xmlns:c15="http://schemas.microsoft.com/office/drawing/2012/chart" uri="{CE6537A1-D6FC-4f65-9D91-7224C49458BB}"/>
                <c:ext xmlns:c16="http://schemas.microsoft.com/office/drawing/2014/chart" uri="{C3380CC4-5D6E-409C-BE32-E72D297353CC}">
                  <c16:uniqueId val="{00000006-4DE6-422F-88DA-95DE00CA52BF}"/>
                </c:ext>
              </c:extLst>
            </c:dLbl>
            <c:dLbl>
              <c:idx val="4"/>
              <c:delete val="1"/>
              <c:extLst>
                <c:ext xmlns:c15="http://schemas.microsoft.com/office/drawing/2012/chart" uri="{CE6537A1-D6FC-4f65-9D91-7224C49458BB}"/>
                <c:ext xmlns:c16="http://schemas.microsoft.com/office/drawing/2014/chart" uri="{C3380CC4-5D6E-409C-BE32-E72D297353CC}">
                  <c16:uniqueId val="{00000007-4DE6-422F-88DA-95DE00CA52BF}"/>
                </c:ext>
              </c:extLst>
            </c:dLbl>
            <c:dLbl>
              <c:idx val="5"/>
              <c:delete val="1"/>
              <c:extLst>
                <c:ext xmlns:c15="http://schemas.microsoft.com/office/drawing/2012/chart" uri="{CE6537A1-D6FC-4f65-9D91-7224C49458BB}"/>
                <c:ext xmlns:c16="http://schemas.microsoft.com/office/drawing/2014/chart" uri="{C3380CC4-5D6E-409C-BE32-E72D297353CC}">
                  <c16:uniqueId val="{00000008-4DE6-422F-88DA-95DE00CA52BF}"/>
                </c:ext>
              </c:extLst>
            </c:dLbl>
            <c:dLbl>
              <c:idx val="6"/>
              <c:delete val="1"/>
              <c:extLst>
                <c:ext xmlns:c15="http://schemas.microsoft.com/office/drawing/2012/chart" uri="{CE6537A1-D6FC-4f65-9D91-7224C49458BB}"/>
                <c:ext xmlns:c16="http://schemas.microsoft.com/office/drawing/2014/chart" uri="{C3380CC4-5D6E-409C-BE32-E72D297353CC}">
                  <c16:uniqueId val="{00000009-4DE6-422F-88DA-95DE00CA52BF}"/>
                </c:ext>
              </c:extLst>
            </c:dLbl>
            <c:dLbl>
              <c:idx val="7"/>
              <c:delete val="1"/>
              <c:extLst>
                <c:ext xmlns:c15="http://schemas.microsoft.com/office/drawing/2012/chart" uri="{CE6537A1-D6FC-4f65-9D91-7224C49458BB}"/>
                <c:ext xmlns:c16="http://schemas.microsoft.com/office/drawing/2014/chart" uri="{C3380CC4-5D6E-409C-BE32-E72D297353CC}">
                  <c16:uniqueId val="{0000000A-4DE6-422F-88DA-95DE00CA52BF}"/>
                </c:ext>
              </c:extLst>
            </c:dLbl>
            <c:dLbl>
              <c:idx val="8"/>
              <c:delete val="1"/>
              <c:extLst>
                <c:ext xmlns:c15="http://schemas.microsoft.com/office/drawing/2012/chart" uri="{CE6537A1-D6FC-4f65-9D91-7224C49458BB}"/>
                <c:ext xmlns:c16="http://schemas.microsoft.com/office/drawing/2014/chart" uri="{C3380CC4-5D6E-409C-BE32-E72D297353CC}">
                  <c16:uniqueId val="{0000000B-4DE6-422F-88DA-95DE00CA52BF}"/>
                </c:ext>
              </c:extLst>
            </c:dLbl>
            <c:dLbl>
              <c:idx val="9"/>
              <c:delete val="1"/>
              <c:extLst>
                <c:ext xmlns:c15="http://schemas.microsoft.com/office/drawing/2012/chart" uri="{CE6537A1-D6FC-4f65-9D91-7224C49458BB}"/>
                <c:ext xmlns:c16="http://schemas.microsoft.com/office/drawing/2014/chart" uri="{C3380CC4-5D6E-409C-BE32-E72D297353CC}">
                  <c16:uniqueId val="{0000000C-4DE6-422F-88DA-95DE00CA52BF}"/>
                </c:ext>
              </c:extLst>
            </c:dLbl>
            <c:dLbl>
              <c:idx val="10"/>
              <c:delete val="1"/>
              <c:extLst>
                <c:ext xmlns:c15="http://schemas.microsoft.com/office/drawing/2012/chart" uri="{CE6537A1-D6FC-4f65-9D91-7224C49458BB}"/>
                <c:ext xmlns:c16="http://schemas.microsoft.com/office/drawing/2014/chart" uri="{C3380CC4-5D6E-409C-BE32-E72D297353CC}">
                  <c16:uniqueId val="{0000000D-4DE6-422F-88DA-95DE00CA52BF}"/>
                </c:ext>
              </c:extLst>
            </c:dLbl>
            <c:dLbl>
              <c:idx val="11"/>
              <c:delete val="1"/>
              <c:extLst>
                <c:ext xmlns:c15="http://schemas.microsoft.com/office/drawing/2012/chart" uri="{CE6537A1-D6FC-4f65-9D91-7224C49458BB}"/>
                <c:ext xmlns:c16="http://schemas.microsoft.com/office/drawing/2014/chart" uri="{C3380CC4-5D6E-409C-BE32-E72D297353CC}">
                  <c16:uniqueId val="{0000000E-4DE6-422F-88DA-95DE00CA52BF}"/>
                </c:ext>
              </c:extLst>
            </c:dLbl>
            <c:dLbl>
              <c:idx val="12"/>
              <c:delete val="1"/>
              <c:extLst>
                <c:ext xmlns:c15="http://schemas.microsoft.com/office/drawing/2012/chart" uri="{CE6537A1-D6FC-4f65-9D91-7224C49458BB}"/>
                <c:ext xmlns:c16="http://schemas.microsoft.com/office/drawing/2014/chart" uri="{C3380CC4-5D6E-409C-BE32-E72D297353CC}">
                  <c16:uniqueId val="{0000000F-4DE6-422F-88DA-95DE00CA52B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E6-422F-88DA-95DE00CA52BF}"/>
                </c:ext>
              </c:extLst>
            </c:dLbl>
            <c:dLbl>
              <c:idx val="14"/>
              <c:delete val="1"/>
              <c:extLst>
                <c:ext xmlns:c15="http://schemas.microsoft.com/office/drawing/2012/chart" uri="{CE6537A1-D6FC-4f65-9D91-7224C49458BB}"/>
                <c:ext xmlns:c16="http://schemas.microsoft.com/office/drawing/2014/chart" uri="{C3380CC4-5D6E-409C-BE32-E72D297353CC}">
                  <c16:uniqueId val="{00000011-4DE6-422F-88DA-95DE00CA52BF}"/>
                </c:ext>
              </c:extLst>
            </c:dLbl>
            <c:dLbl>
              <c:idx val="15"/>
              <c:delete val="1"/>
              <c:extLst>
                <c:ext xmlns:c15="http://schemas.microsoft.com/office/drawing/2012/chart" uri="{CE6537A1-D6FC-4f65-9D91-7224C49458BB}"/>
                <c:ext xmlns:c16="http://schemas.microsoft.com/office/drawing/2014/chart" uri="{C3380CC4-5D6E-409C-BE32-E72D297353CC}">
                  <c16:uniqueId val="{00000012-4DE6-422F-88DA-95DE00CA52BF}"/>
                </c:ext>
              </c:extLst>
            </c:dLbl>
            <c:dLbl>
              <c:idx val="16"/>
              <c:delete val="1"/>
              <c:extLst>
                <c:ext xmlns:c15="http://schemas.microsoft.com/office/drawing/2012/chart" uri="{CE6537A1-D6FC-4f65-9D91-7224C49458BB}"/>
                <c:ext xmlns:c16="http://schemas.microsoft.com/office/drawing/2014/chart" uri="{C3380CC4-5D6E-409C-BE32-E72D297353CC}">
                  <c16:uniqueId val="{00000013-4DE6-422F-88DA-95DE00CA52BF}"/>
                </c:ext>
              </c:extLst>
            </c:dLbl>
            <c:dLbl>
              <c:idx val="17"/>
              <c:delete val="1"/>
              <c:extLst>
                <c:ext xmlns:c15="http://schemas.microsoft.com/office/drawing/2012/chart" uri="{CE6537A1-D6FC-4f65-9D91-7224C49458BB}"/>
                <c:ext xmlns:c16="http://schemas.microsoft.com/office/drawing/2014/chart" uri="{C3380CC4-5D6E-409C-BE32-E72D297353CC}">
                  <c16:uniqueId val="{00000014-4DE6-422F-88DA-95DE00CA52BF}"/>
                </c:ext>
              </c:extLst>
            </c:dLbl>
            <c:dLbl>
              <c:idx val="18"/>
              <c:delete val="1"/>
              <c:extLst>
                <c:ext xmlns:c15="http://schemas.microsoft.com/office/drawing/2012/chart" uri="{CE6537A1-D6FC-4f65-9D91-7224C49458BB}"/>
                <c:ext xmlns:c16="http://schemas.microsoft.com/office/drawing/2014/chart" uri="{C3380CC4-5D6E-409C-BE32-E72D297353CC}">
                  <c16:uniqueId val="{00000015-4DE6-422F-88DA-95DE00CA52BF}"/>
                </c:ext>
              </c:extLst>
            </c:dLbl>
            <c:dLbl>
              <c:idx val="19"/>
              <c:delete val="1"/>
              <c:extLst>
                <c:ext xmlns:c15="http://schemas.microsoft.com/office/drawing/2012/chart" uri="{CE6537A1-D6FC-4f65-9D91-7224C49458BB}"/>
                <c:ext xmlns:c16="http://schemas.microsoft.com/office/drawing/2014/chart" uri="{C3380CC4-5D6E-409C-BE32-E72D297353CC}">
                  <c16:uniqueId val="{00000016-4DE6-422F-88DA-95DE00CA52BF}"/>
                </c:ext>
              </c:extLst>
            </c:dLbl>
            <c:dLbl>
              <c:idx val="20"/>
              <c:delete val="1"/>
              <c:extLst>
                <c:ext xmlns:c15="http://schemas.microsoft.com/office/drawing/2012/chart" uri="{CE6537A1-D6FC-4f65-9D91-7224C49458BB}"/>
                <c:ext xmlns:c16="http://schemas.microsoft.com/office/drawing/2014/chart" uri="{C3380CC4-5D6E-409C-BE32-E72D297353CC}">
                  <c16:uniqueId val="{00000017-4DE6-422F-88DA-95DE00CA52BF}"/>
                </c:ext>
              </c:extLst>
            </c:dLbl>
            <c:dLbl>
              <c:idx val="21"/>
              <c:delete val="1"/>
              <c:extLst>
                <c:ext xmlns:c15="http://schemas.microsoft.com/office/drawing/2012/chart" uri="{CE6537A1-D6FC-4f65-9D91-7224C49458BB}"/>
                <c:ext xmlns:c16="http://schemas.microsoft.com/office/drawing/2014/chart" uri="{C3380CC4-5D6E-409C-BE32-E72D297353CC}">
                  <c16:uniqueId val="{00000018-4DE6-422F-88DA-95DE00CA52BF}"/>
                </c:ext>
              </c:extLst>
            </c:dLbl>
            <c:dLbl>
              <c:idx val="22"/>
              <c:delete val="1"/>
              <c:extLst>
                <c:ext xmlns:c15="http://schemas.microsoft.com/office/drawing/2012/chart" uri="{CE6537A1-D6FC-4f65-9D91-7224C49458BB}"/>
                <c:ext xmlns:c16="http://schemas.microsoft.com/office/drawing/2014/chart" uri="{C3380CC4-5D6E-409C-BE32-E72D297353CC}">
                  <c16:uniqueId val="{00000019-4DE6-422F-88DA-95DE00CA52BF}"/>
                </c:ext>
              </c:extLst>
            </c:dLbl>
            <c:dLbl>
              <c:idx val="23"/>
              <c:delete val="1"/>
              <c:extLst>
                <c:ext xmlns:c15="http://schemas.microsoft.com/office/drawing/2012/chart" uri="{CE6537A1-D6FC-4f65-9D91-7224C49458BB}"/>
                <c:ext xmlns:c16="http://schemas.microsoft.com/office/drawing/2014/chart" uri="{C3380CC4-5D6E-409C-BE32-E72D297353CC}">
                  <c16:uniqueId val="{0000001A-4DE6-422F-88DA-95DE00CA52BF}"/>
                </c:ext>
              </c:extLst>
            </c:dLbl>
            <c:dLbl>
              <c:idx val="24"/>
              <c:delete val="1"/>
              <c:extLst>
                <c:ext xmlns:c15="http://schemas.microsoft.com/office/drawing/2012/chart" uri="{CE6537A1-D6FC-4f65-9D91-7224C49458BB}"/>
                <c:ext xmlns:c16="http://schemas.microsoft.com/office/drawing/2014/chart" uri="{C3380CC4-5D6E-409C-BE32-E72D297353CC}">
                  <c16:uniqueId val="{0000001B-4DE6-422F-88DA-95DE00CA52B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 14</c:v>
                </c:pt>
                <c:pt idx="6">
                  <c:v>Sep 15</c:v>
                </c:pt>
                <c:pt idx="10">
                  <c:v>Sep 16</c:v>
                </c:pt>
                <c:pt idx="14">
                  <c:v>Sep 17</c:v>
                </c:pt>
                <c:pt idx="18">
                  <c:v>Sep 18</c:v>
                </c:pt>
                <c:pt idx="22">
                  <c:v>Sep 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DE6-422F-88DA-95DE00CA52B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Bremerhaven, Stadt (04012)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8" t="s">
        <v>226</v>
      </c>
      <c r="B3" s="568"/>
      <c r="C3" s="568"/>
      <c r="D3" s="568"/>
      <c r="E3" s="568"/>
      <c r="F3" s="568"/>
      <c r="G3" s="568"/>
      <c r="H3" s="568"/>
      <c r="I3" s="568"/>
      <c r="J3" s="568"/>
      <c r="K3" s="568"/>
    </row>
    <row r="4" spans="1:255" s="94" customFormat="1" ht="12" customHeight="1" x14ac:dyDescent="0.2">
      <c r="A4" s="569" t="s">
        <v>92</v>
      </c>
      <c r="B4" s="569"/>
      <c r="C4" s="569"/>
      <c r="D4" s="569"/>
      <c r="E4" s="569"/>
      <c r="F4" s="569"/>
      <c r="G4" s="569"/>
      <c r="H4" s="569"/>
      <c r="I4" s="569"/>
      <c r="J4" s="569"/>
      <c r="K4" s="569"/>
    </row>
    <row r="5" spans="1:255" s="94" customFormat="1" ht="12" customHeight="1" x14ac:dyDescent="0.2">
      <c r="A5" s="570" t="s">
        <v>57</v>
      </c>
      <c r="B5" s="570"/>
      <c r="C5" s="570"/>
      <c r="D5" s="570"/>
      <c r="E5" s="570"/>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5" t="s">
        <v>227</v>
      </c>
      <c r="B7" s="574"/>
      <c r="C7" s="574"/>
      <c r="D7" s="579" t="s">
        <v>94</v>
      </c>
      <c r="E7" s="582" t="s">
        <v>179</v>
      </c>
      <c r="F7" s="583"/>
      <c r="G7" s="583"/>
      <c r="H7" s="583"/>
      <c r="I7" s="584"/>
      <c r="J7" s="585" t="s">
        <v>180</v>
      </c>
      <c r="K7" s="586"/>
      <c r="L7" s="96"/>
      <c r="M7" s="96"/>
      <c r="N7" s="96"/>
    </row>
    <row r="8" spans="1:255" ht="21.75" customHeight="1" x14ac:dyDescent="0.2">
      <c r="A8" s="575"/>
      <c r="B8" s="576"/>
      <c r="C8" s="576"/>
      <c r="D8" s="580"/>
      <c r="E8" s="589" t="s">
        <v>97</v>
      </c>
      <c r="F8" s="589" t="s">
        <v>98</v>
      </c>
      <c r="G8" s="589" t="s">
        <v>99</v>
      </c>
      <c r="H8" s="589" t="s">
        <v>100</v>
      </c>
      <c r="I8" s="589" t="s">
        <v>101</v>
      </c>
      <c r="J8" s="587"/>
      <c r="K8" s="588"/>
    </row>
    <row r="9" spans="1:255" ht="12" customHeight="1" x14ac:dyDescent="0.2">
      <c r="A9" s="575"/>
      <c r="B9" s="576"/>
      <c r="C9" s="576"/>
      <c r="D9" s="580"/>
      <c r="E9" s="590"/>
      <c r="F9" s="590"/>
      <c r="G9" s="590"/>
      <c r="H9" s="590"/>
      <c r="I9" s="590"/>
      <c r="J9" s="98" t="s">
        <v>102</v>
      </c>
      <c r="K9" s="99" t="s">
        <v>103</v>
      </c>
    </row>
    <row r="10" spans="1:255" ht="12" customHeight="1" x14ac:dyDescent="0.2">
      <c r="A10" s="577"/>
      <c r="B10" s="578"/>
      <c r="C10" s="578"/>
      <c r="D10" s="581"/>
      <c r="E10" s="100">
        <v>1</v>
      </c>
      <c r="F10" s="100">
        <v>2</v>
      </c>
      <c r="G10" s="100">
        <v>3</v>
      </c>
      <c r="H10" s="100">
        <v>4</v>
      </c>
      <c r="I10" s="100">
        <v>5</v>
      </c>
      <c r="J10" s="100">
        <v>6</v>
      </c>
      <c r="K10" s="100">
        <v>7</v>
      </c>
    </row>
    <row r="11" spans="1:255" ht="12" customHeight="1" x14ac:dyDescent="0.2">
      <c r="A11" s="297" t="s">
        <v>104</v>
      </c>
      <c r="B11" s="298"/>
      <c r="C11" s="299"/>
      <c r="D11" s="262">
        <v>100</v>
      </c>
      <c r="E11" s="237">
        <v>52399</v>
      </c>
      <c r="F11" s="238">
        <v>52855</v>
      </c>
      <c r="G11" s="238">
        <v>53767</v>
      </c>
      <c r="H11" s="238">
        <v>52883</v>
      </c>
      <c r="I11" s="265">
        <v>53473</v>
      </c>
      <c r="J11" s="263">
        <v>-1074</v>
      </c>
      <c r="K11" s="266">
        <v>-2.0084902661156097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17.494608675738085</v>
      </c>
      <c r="E13" s="115">
        <v>9167</v>
      </c>
      <c r="F13" s="114">
        <v>9368</v>
      </c>
      <c r="G13" s="114">
        <v>9858</v>
      </c>
      <c r="H13" s="114">
        <v>9981</v>
      </c>
      <c r="I13" s="140">
        <v>9859</v>
      </c>
      <c r="J13" s="115">
        <v>-692</v>
      </c>
      <c r="K13" s="116">
        <v>-7.0189674409169287</v>
      </c>
    </row>
    <row r="14" spans="1:255" ht="14.1" customHeight="1" x14ac:dyDescent="0.2">
      <c r="A14" s="306" t="s">
        <v>230</v>
      </c>
      <c r="B14" s="307"/>
      <c r="C14" s="308"/>
      <c r="D14" s="113">
        <v>61.47063875264795</v>
      </c>
      <c r="E14" s="115">
        <v>32210</v>
      </c>
      <c r="F14" s="114">
        <v>32434</v>
      </c>
      <c r="G14" s="114">
        <v>32858</v>
      </c>
      <c r="H14" s="114">
        <v>31965</v>
      </c>
      <c r="I14" s="140">
        <v>32625</v>
      </c>
      <c r="J14" s="115">
        <v>-415</v>
      </c>
      <c r="K14" s="116">
        <v>-1.2720306513409962</v>
      </c>
    </row>
    <row r="15" spans="1:255" ht="14.1" customHeight="1" x14ac:dyDescent="0.2">
      <c r="A15" s="306" t="s">
        <v>231</v>
      </c>
      <c r="B15" s="307"/>
      <c r="C15" s="308"/>
      <c r="D15" s="113">
        <v>9.3627740987423422</v>
      </c>
      <c r="E15" s="115">
        <v>4906</v>
      </c>
      <c r="F15" s="114">
        <v>4970</v>
      </c>
      <c r="G15" s="114">
        <v>4974</v>
      </c>
      <c r="H15" s="114">
        <v>4870</v>
      </c>
      <c r="I15" s="140">
        <v>4933</v>
      </c>
      <c r="J15" s="115">
        <v>-27</v>
      </c>
      <c r="K15" s="116">
        <v>-0.54733427934319889</v>
      </c>
    </row>
    <row r="16" spans="1:255" ht="14.1" customHeight="1" x14ac:dyDescent="0.2">
      <c r="A16" s="306" t="s">
        <v>232</v>
      </c>
      <c r="B16" s="307"/>
      <c r="C16" s="308"/>
      <c r="D16" s="113">
        <v>10.267371514723564</v>
      </c>
      <c r="E16" s="115">
        <v>5380</v>
      </c>
      <c r="F16" s="114">
        <v>5333</v>
      </c>
      <c r="G16" s="114">
        <v>5320</v>
      </c>
      <c r="H16" s="114">
        <v>5295</v>
      </c>
      <c r="I16" s="140">
        <v>5267</v>
      </c>
      <c r="J16" s="115">
        <v>113</v>
      </c>
      <c r="K16" s="116">
        <v>2.1454338333016896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0.34160957270176912</v>
      </c>
      <c r="E18" s="115">
        <v>179</v>
      </c>
      <c r="F18" s="114">
        <v>180</v>
      </c>
      <c r="G18" s="114">
        <v>185</v>
      </c>
      <c r="H18" s="114">
        <v>186</v>
      </c>
      <c r="I18" s="140">
        <v>196</v>
      </c>
      <c r="J18" s="115">
        <v>-17</v>
      </c>
      <c r="K18" s="116">
        <v>-8.6734693877551017</v>
      </c>
    </row>
    <row r="19" spans="1:255" ht="14.1" customHeight="1" x14ac:dyDescent="0.2">
      <c r="A19" s="306" t="s">
        <v>235</v>
      </c>
      <c r="B19" s="307" t="s">
        <v>236</v>
      </c>
      <c r="C19" s="308"/>
      <c r="D19" s="113">
        <v>0.19275177007194794</v>
      </c>
      <c r="E19" s="115">
        <v>101</v>
      </c>
      <c r="F19" s="114">
        <v>103</v>
      </c>
      <c r="G19" s="114">
        <v>105</v>
      </c>
      <c r="H19" s="114">
        <v>106</v>
      </c>
      <c r="I19" s="140">
        <v>107</v>
      </c>
      <c r="J19" s="115">
        <v>-6</v>
      </c>
      <c r="K19" s="116">
        <v>-5.6074766355140184</v>
      </c>
    </row>
    <row r="20" spans="1:255" ht="14.1" customHeight="1" x14ac:dyDescent="0.2">
      <c r="A20" s="306">
        <v>12</v>
      </c>
      <c r="B20" s="307" t="s">
        <v>237</v>
      </c>
      <c r="C20" s="308"/>
      <c r="D20" s="113">
        <v>0.77482394702188973</v>
      </c>
      <c r="E20" s="115">
        <v>406</v>
      </c>
      <c r="F20" s="114">
        <v>402</v>
      </c>
      <c r="G20" s="114">
        <v>425</v>
      </c>
      <c r="H20" s="114">
        <v>413</v>
      </c>
      <c r="I20" s="140">
        <v>402</v>
      </c>
      <c r="J20" s="115">
        <v>4</v>
      </c>
      <c r="K20" s="116">
        <v>0.99502487562189057</v>
      </c>
    </row>
    <row r="21" spans="1:255" ht="14.1" customHeight="1" x14ac:dyDescent="0.2">
      <c r="A21" s="306">
        <v>21</v>
      </c>
      <c r="B21" s="307" t="s">
        <v>238</v>
      </c>
      <c r="C21" s="308"/>
      <c r="D21" s="113">
        <v>0.32061680566423023</v>
      </c>
      <c r="E21" s="115">
        <v>168</v>
      </c>
      <c r="F21" s="114">
        <v>157</v>
      </c>
      <c r="G21" s="114">
        <v>172</v>
      </c>
      <c r="H21" s="114">
        <v>176</v>
      </c>
      <c r="I21" s="140">
        <v>167</v>
      </c>
      <c r="J21" s="115">
        <v>1</v>
      </c>
      <c r="K21" s="116">
        <v>0.59880239520958078</v>
      </c>
    </row>
    <row r="22" spans="1:255" ht="14.1" customHeight="1" x14ac:dyDescent="0.2">
      <c r="A22" s="306">
        <v>22</v>
      </c>
      <c r="B22" s="307" t="s">
        <v>239</v>
      </c>
      <c r="C22" s="308"/>
      <c r="D22" s="113">
        <v>0.98093475066318059</v>
      </c>
      <c r="E22" s="115">
        <v>514</v>
      </c>
      <c r="F22" s="114">
        <v>519</v>
      </c>
      <c r="G22" s="114">
        <v>523</v>
      </c>
      <c r="H22" s="114">
        <v>499</v>
      </c>
      <c r="I22" s="140">
        <v>504</v>
      </c>
      <c r="J22" s="115">
        <v>10</v>
      </c>
      <c r="K22" s="116">
        <v>1.9841269841269842</v>
      </c>
    </row>
    <row r="23" spans="1:255" ht="14.1" customHeight="1" x14ac:dyDescent="0.2">
      <c r="A23" s="306">
        <v>23</v>
      </c>
      <c r="B23" s="307" t="s">
        <v>240</v>
      </c>
      <c r="C23" s="308"/>
      <c r="D23" s="113">
        <v>0.43893967442126758</v>
      </c>
      <c r="E23" s="115">
        <v>230</v>
      </c>
      <c r="F23" s="114">
        <v>229</v>
      </c>
      <c r="G23" s="114">
        <v>232</v>
      </c>
      <c r="H23" s="114">
        <v>236</v>
      </c>
      <c r="I23" s="140">
        <v>234</v>
      </c>
      <c r="J23" s="115">
        <v>-4</v>
      </c>
      <c r="K23" s="116">
        <v>-1.7094017094017093</v>
      </c>
    </row>
    <row r="24" spans="1:255" ht="14.1" customHeight="1" x14ac:dyDescent="0.2">
      <c r="A24" s="306">
        <v>24</v>
      </c>
      <c r="B24" s="307" t="s">
        <v>241</v>
      </c>
      <c r="C24" s="308"/>
      <c r="D24" s="113">
        <v>2.8702837840416802</v>
      </c>
      <c r="E24" s="115">
        <v>1504</v>
      </c>
      <c r="F24" s="114">
        <v>1537</v>
      </c>
      <c r="G24" s="114">
        <v>1572</v>
      </c>
      <c r="H24" s="114">
        <v>1516</v>
      </c>
      <c r="I24" s="140">
        <v>1501</v>
      </c>
      <c r="J24" s="115">
        <v>3</v>
      </c>
      <c r="K24" s="116">
        <v>0.19986675549633579</v>
      </c>
    </row>
    <row r="25" spans="1:255" ht="14.1" customHeight="1" x14ac:dyDescent="0.2">
      <c r="A25" s="306">
        <v>25</v>
      </c>
      <c r="B25" s="307" t="s">
        <v>242</v>
      </c>
      <c r="C25" s="308"/>
      <c r="D25" s="113">
        <v>4.9638351876944213</v>
      </c>
      <c r="E25" s="115">
        <v>2601</v>
      </c>
      <c r="F25" s="114">
        <v>2629</v>
      </c>
      <c r="G25" s="114">
        <v>2696</v>
      </c>
      <c r="H25" s="114">
        <v>2660</v>
      </c>
      <c r="I25" s="140">
        <v>2705</v>
      </c>
      <c r="J25" s="115">
        <v>-104</v>
      </c>
      <c r="K25" s="116">
        <v>-3.8447319778188538</v>
      </c>
    </row>
    <row r="26" spans="1:255" ht="14.1" customHeight="1" x14ac:dyDescent="0.2">
      <c r="A26" s="306">
        <v>26</v>
      </c>
      <c r="B26" s="307" t="s">
        <v>243</v>
      </c>
      <c r="C26" s="308"/>
      <c r="D26" s="113">
        <v>2.5706597454149889</v>
      </c>
      <c r="E26" s="115">
        <v>1347</v>
      </c>
      <c r="F26" s="114">
        <v>1445</v>
      </c>
      <c r="G26" s="114">
        <v>1476</v>
      </c>
      <c r="H26" s="114">
        <v>1443</v>
      </c>
      <c r="I26" s="140">
        <v>1540</v>
      </c>
      <c r="J26" s="115">
        <v>-193</v>
      </c>
      <c r="K26" s="116">
        <v>-12.532467532467532</v>
      </c>
    </row>
    <row r="27" spans="1:255" ht="14.1" customHeight="1" x14ac:dyDescent="0.2">
      <c r="A27" s="306">
        <v>27</v>
      </c>
      <c r="B27" s="307" t="s">
        <v>244</v>
      </c>
      <c r="C27" s="308"/>
      <c r="D27" s="113">
        <v>1.6679707628008169</v>
      </c>
      <c r="E27" s="115">
        <v>874</v>
      </c>
      <c r="F27" s="114">
        <v>895</v>
      </c>
      <c r="G27" s="114">
        <v>910</v>
      </c>
      <c r="H27" s="114">
        <v>903</v>
      </c>
      <c r="I27" s="140">
        <v>986</v>
      </c>
      <c r="J27" s="115">
        <v>-112</v>
      </c>
      <c r="K27" s="116">
        <v>-11.359026369168356</v>
      </c>
    </row>
    <row r="28" spans="1:255" ht="14.1" customHeight="1" x14ac:dyDescent="0.2">
      <c r="A28" s="306">
        <v>28</v>
      </c>
      <c r="B28" s="307" t="s">
        <v>245</v>
      </c>
      <c r="C28" s="308"/>
      <c r="D28" s="113">
        <v>0.16794213630031107</v>
      </c>
      <c r="E28" s="115">
        <v>88</v>
      </c>
      <c r="F28" s="114">
        <v>94</v>
      </c>
      <c r="G28" s="114">
        <v>93</v>
      </c>
      <c r="H28" s="114">
        <v>90</v>
      </c>
      <c r="I28" s="140">
        <v>90</v>
      </c>
      <c r="J28" s="115">
        <v>-2</v>
      </c>
      <c r="K28" s="116">
        <v>-2.2222222222222223</v>
      </c>
    </row>
    <row r="29" spans="1:255" ht="14.1" customHeight="1" x14ac:dyDescent="0.2">
      <c r="A29" s="306">
        <v>29</v>
      </c>
      <c r="B29" s="307" t="s">
        <v>246</v>
      </c>
      <c r="C29" s="308"/>
      <c r="D29" s="113">
        <v>5.2615507929540639</v>
      </c>
      <c r="E29" s="115">
        <v>2757</v>
      </c>
      <c r="F29" s="114">
        <v>2830</v>
      </c>
      <c r="G29" s="114">
        <v>2854</v>
      </c>
      <c r="H29" s="114">
        <v>2820</v>
      </c>
      <c r="I29" s="140">
        <v>2847</v>
      </c>
      <c r="J29" s="115">
        <v>-90</v>
      </c>
      <c r="K29" s="116">
        <v>-3.1612223393045311</v>
      </c>
    </row>
    <row r="30" spans="1:255" ht="14.1" customHeight="1" x14ac:dyDescent="0.2">
      <c r="A30" s="306" t="s">
        <v>247</v>
      </c>
      <c r="B30" s="307" t="s">
        <v>248</v>
      </c>
      <c r="C30" s="308"/>
      <c r="D30" s="113">
        <v>3.3836523597778583</v>
      </c>
      <c r="E30" s="115">
        <v>1773</v>
      </c>
      <c r="F30" s="114">
        <v>1824</v>
      </c>
      <c r="G30" s="114">
        <v>1855</v>
      </c>
      <c r="H30" s="114">
        <v>1842</v>
      </c>
      <c r="I30" s="140">
        <v>1879</v>
      </c>
      <c r="J30" s="115">
        <v>-106</v>
      </c>
      <c r="K30" s="116">
        <v>-5.64129856306546</v>
      </c>
    </row>
    <row r="31" spans="1:255" ht="14.1" customHeight="1" x14ac:dyDescent="0.2">
      <c r="A31" s="306" t="s">
        <v>249</v>
      </c>
      <c r="B31" s="307" t="s">
        <v>250</v>
      </c>
      <c r="C31" s="308"/>
      <c r="D31" s="113" t="s">
        <v>513</v>
      </c>
      <c r="E31" s="115" t="s">
        <v>513</v>
      </c>
      <c r="F31" s="114" t="s">
        <v>513</v>
      </c>
      <c r="G31" s="114" t="s">
        <v>513</v>
      </c>
      <c r="H31" s="114" t="s">
        <v>513</v>
      </c>
      <c r="I31" s="140">
        <v>965</v>
      </c>
      <c r="J31" s="115" t="s">
        <v>513</v>
      </c>
      <c r="K31" s="116" t="s">
        <v>513</v>
      </c>
    </row>
    <row r="32" spans="1:255" ht="14.1" customHeight="1" x14ac:dyDescent="0.2">
      <c r="A32" s="306">
        <v>31</v>
      </c>
      <c r="B32" s="307" t="s">
        <v>251</v>
      </c>
      <c r="C32" s="308"/>
      <c r="D32" s="113">
        <v>0.65077577816370547</v>
      </c>
      <c r="E32" s="115">
        <v>341</v>
      </c>
      <c r="F32" s="114">
        <v>330</v>
      </c>
      <c r="G32" s="114">
        <v>331</v>
      </c>
      <c r="H32" s="114">
        <v>316</v>
      </c>
      <c r="I32" s="140">
        <v>342</v>
      </c>
      <c r="J32" s="115">
        <v>-1</v>
      </c>
      <c r="K32" s="116">
        <v>-0.29239766081871343</v>
      </c>
    </row>
    <row r="33" spans="1:11" ht="14.1" customHeight="1" x14ac:dyDescent="0.2">
      <c r="A33" s="306">
        <v>32</v>
      </c>
      <c r="B33" s="307" t="s">
        <v>252</v>
      </c>
      <c r="C33" s="308"/>
      <c r="D33" s="113">
        <v>1.6183514952575431</v>
      </c>
      <c r="E33" s="115">
        <v>848</v>
      </c>
      <c r="F33" s="114">
        <v>811</v>
      </c>
      <c r="G33" s="114">
        <v>912</v>
      </c>
      <c r="H33" s="114">
        <v>832</v>
      </c>
      <c r="I33" s="140">
        <v>975</v>
      </c>
      <c r="J33" s="115">
        <v>-127</v>
      </c>
      <c r="K33" s="116">
        <v>-13.025641025641026</v>
      </c>
    </row>
    <row r="34" spans="1:11" ht="14.1" customHeight="1" x14ac:dyDescent="0.2">
      <c r="A34" s="306">
        <v>33</v>
      </c>
      <c r="B34" s="307" t="s">
        <v>253</v>
      </c>
      <c r="C34" s="308"/>
      <c r="D34" s="113">
        <v>1.816828565430638</v>
      </c>
      <c r="E34" s="115">
        <v>952</v>
      </c>
      <c r="F34" s="114">
        <v>952</v>
      </c>
      <c r="G34" s="114">
        <v>1075</v>
      </c>
      <c r="H34" s="114">
        <v>1013</v>
      </c>
      <c r="I34" s="140">
        <v>969</v>
      </c>
      <c r="J34" s="115">
        <v>-17</v>
      </c>
      <c r="K34" s="116">
        <v>-1.7543859649122806</v>
      </c>
    </row>
    <row r="35" spans="1:11" ht="14.1" customHeight="1" x14ac:dyDescent="0.2">
      <c r="A35" s="306">
        <v>34</v>
      </c>
      <c r="B35" s="307" t="s">
        <v>254</v>
      </c>
      <c r="C35" s="308"/>
      <c r="D35" s="113">
        <v>2.2786694402564933</v>
      </c>
      <c r="E35" s="115">
        <v>1194</v>
      </c>
      <c r="F35" s="114">
        <v>1214</v>
      </c>
      <c r="G35" s="114">
        <v>1218</v>
      </c>
      <c r="H35" s="114">
        <v>1127</v>
      </c>
      <c r="I35" s="140">
        <v>1213</v>
      </c>
      <c r="J35" s="115">
        <v>-19</v>
      </c>
      <c r="K35" s="116">
        <v>-1.5663643858202803</v>
      </c>
    </row>
    <row r="36" spans="1:11" ht="14.1" customHeight="1" x14ac:dyDescent="0.2">
      <c r="A36" s="306">
        <v>41</v>
      </c>
      <c r="B36" s="307" t="s">
        <v>255</v>
      </c>
      <c r="C36" s="308"/>
      <c r="D36" s="113">
        <v>1.3225443233649496</v>
      </c>
      <c r="E36" s="115">
        <v>693</v>
      </c>
      <c r="F36" s="114">
        <v>672</v>
      </c>
      <c r="G36" s="114">
        <v>684</v>
      </c>
      <c r="H36" s="114">
        <v>655</v>
      </c>
      <c r="I36" s="140">
        <v>656</v>
      </c>
      <c r="J36" s="115">
        <v>37</v>
      </c>
      <c r="K36" s="116">
        <v>5.6402439024390247</v>
      </c>
    </row>
    <row r="37" spans="1:11" ht="14.1" customHeight="1" x14ac:dyDescent="0.2">
      <c r="A37" s="306">
        <v>42</v>
      </c>
      <c r="B37" s="307" t="s">
        <v>256</v>
      </c>
      <c r="C37" s="308"/>
      <c r="D37" s="113">
        <v>0.46947460829405141</v>
      </c>
      <c r="E37" s="115">
        <v>246</v>
      </c>
      <c r="F37" s="114">
        <v>252</v>
      </c>
      <c r="G37" s="114">
        <v>255</v>
      </c>
      <c r="H37" s="114">
        <v>259</v>
      </c>
      <c r="I37" s="140">
        <v>263</v>
      </c>
      <c r="J37" s="115">
        <v>-17</v>
      </c>
      <c r="K37" s="116">
        <v>-6.4638783269961975</v>
      </c>
    </row>
    <row r="38" spans="1:11" ht="14.1" customHeight="1" x14ac:dyDescent="0.2">
      <c r="A38" s="306">
        <v>43</v>
      </c>
      <c r="B38" s="307" t="s">
        <v>257</v>
      </c>
      <c r="C38" s="308"/>
      <c r="D38" s="113">
        <v>0.8702456153743392</v>
      </c>
      <c r="E38" s="115">
        <v>456</v>
      </c>
      <c r="F38" s="114">
        <v>445</v>
      </c>
      <c r="G38" s="114">
        <v>456</v>
      </c>
      <c r="H38" s="114">
        <v>423</v>
      </c>
      <c r="I38" s="140">
        <v>424</v>
      </c>
      <c r="J38" s="115">
        <v>32</v>
      </c>
      <c r="K38" s="116">
        <v>7.5471698113207548</v>
      </c>
    </row>
    <row r="39" spans="1:11" ht="14.1" customHeight="1" x14ac:dyDescent="0.2">
      <c r="A39" s="306">
        <v>51</v>
      </c>
      <c r="B39" s="307" t="s">
        <v>258</v>
      </c>
      <c r="C39" s="308"/>
      <c r="D39" s="113">
        <v>11.429607435256399</v>
      </c>
      <c r="E39" s="115">
        <v>5989</v>
      </c>
      <c r="F39" s="114">
        <v>6142</v>
      </c>
      <c r="G39" s="114">
        <v>6475</v>
      </c>
      <c r="H39" s="114">
        <v>6519</v>
      </c>
      <c r="I39" s="140">
        <v>6525</v>
      </c>
      <c r="J39" s="115">
        <v>-536</v>
      </c>
      <c r="K39" s="116">
        <v>-8.2145593869731801</v>
      </c>
    </row>
    <row r="40" spans="1:11" ht="14.1" customHeight="1" x14ac:dyDescent="0.2">
      <c r="A40" s="306" t="s">
        <v>259</v>
      </c>
      <c r="B40" s="307" t="s">
        <v>260</v>
      </c>
      <c r="C40" s="308"/>
      <c r="D40" s="113">
        <v>9.7177427050134551</v>
      </c>
      <c r="E40" s="115">
        <v>5092</v>
      </c>
      <c r="F40" s="114">
        <v>5237</v>
      </c>
      <c r="G40" s="114">
        <v>5569</v>
      </c>
      <c r="H40" s="114">
        <v>5640</v>
      </c>
      <c r="I40" s="140">
        <v>5653</v>
      </c>
      <c r="J40" s="115">
        <v>-561</v>
      </c>
      <c r="K40" s="116">
        <v>-9.9239341942331514</v>
      </c>
    </row>
    <row r="41" spans="1:11" ht="14.1" customHeight="1" x14ac:dyDescent="0.2">
      <c r="A41" s="306"/>
      <c r="B41" s="307" t="s">
        <v>261</v>
      </c>
      <c r="C41" s="308"/>
      <c r="D41" s="113">
        <v>6.8608179545411172</v>
      </c>
      <c r="E41" s="115">
        <v>3595</v>
      </c>
      <c r="F41" s="114">
        <v>3734</v>
      </c>
      <c r="G41" s="114">
        <v>4081</v>
      </c>
      <c r="H41" s="114">
        <v>4121</v>
      </c>
      <c r="I41" s="140">
        <v>4109</v>
      </c>
      <c r="J41" s="115">
        <v>-514</v>
      </c>
      <c r="K41" s="116">
        <v>-12.509126308104161</v>
      </c>
    </row>
    <row r="42" spans="1:11" ht="14.1" customHeight="1" x14ac:dyDescent="0.2">
      <c r="A42" s="306">
        <v>52</v>
      </c>
      <c r="B42" s="307" t="s">
        <v>262</v>
      </c>
      <c r="C42" s="308"/>
      <c r="D42" s="113">
        <v>6.1966831428080686</v>
      </c>
      <c r="E42" s="115">
        <v>3247</v>
      </c>
      <c r="F42" s="114">
        <v>3243</v>
      </c>
      <c r="G42" s="114">
        <v>3303</v>
      </c>
      <c r="H42" s="114">
        <v>3325</v>
      </c>
      <c r="I42" s="140">
        <v>3383</v>
      </c>
      <c r="J42" s="115">
        <v>-136</v>
      </c>
      <c r="K42" s="116">
        <v>-4.0201005025125625</v>
      </c>
    </row>
    <row r="43" spans="1:11" ht="14.1" customHeight="1" x14ac:dyDescent="0.2">
      <c r="A43" s="306" t="s">
        <v>263</v>
      </c>
      <c r="B43" s="307" t="s">
        <v>264</v>
      </c>
      <c r="C43" s="308"/>
      <c r="D43" s="113">
        <v>2.9256283516861008</v>
      </c>
      <c r="E43" s="115">
        <v>1533</v>
      </c>
      <c r="F43" s="114">
        <v>1510</v>
      </c>
      <c r="G43" s="114">
        <v>1523</v>
      </c>
      <c r="H43" s="114">
        <v>1533</v>
      </c>
      <c r="I43" s="140">
        <v>1554</v>
      </c>
      <c r="J43" s="115">
        <v>-21</v>
      </c>
      <c r="K43" s="116">
        <v>-1.3513513513513513</v>
      </c>
    </row>
    <row r="44" spans="1:11" ht="14.1" customHeight="1" x14ac:dyDescent="0.2">
      <c r="A44" s="306">
        <v>53</v>
      </c>
      <c r="B44" s="307" t="s">
        <v>265</v>
      </c>
      <c r="C44" s="308"/>
      <c r="D44" s="113">
        <v>1.0878070192179241</v>
      </c>
      <c r="E44" s="115">
        <v>570</v>
      </c>
      <c r="F44" s="114">
        <v>571</v>
      </c>
      <c r="G44" s="114">
        <v>556</v>
      </c>
      <c r="H44" s="114">
        <v>570</v>
      </c>
      <c r="I44" s="140">
        <v>570</v>
      </c>
      <c r="J44" s="115">
        <v>0</v>
      </c>
      <c r="K44" s="116">
        <v>0</v>
      </c>
    </row>
    <row r="45" spans="1:11" ht="14.1" customHeight="1" x14ac:dyDescent="0.2">
      <c r="A45" s="306" t="s">
        <v>266</v>
      </c>
      <c r="B45" s="307" t="s">
        <v>267</v>
      </c>
      <c r="C45" s="308"/>
      <c r="D45" s="113">
        <v>0.87597091547548622</v>
      </c>
      <c r="E45" s="115">
        <v>459</v>
      </c>
      <c r="F45" s="114">
        <v>458</v>
      </c>
      <c r="G45" s="114">
        <v>442</v>
      </c>
      <c r="H45" s="114">
        <v>455</v>
      </c>
      <c r="I45" s="140">
        <v>452</v>
      </c>
      <c r="J45" s="115">
        <v>7</v>
      </c>
      <c r="K45" s="116">
        <v>1.5486725663716814</v>
      </c>
    </row>
    <row r="46" spans="1:11" ht="14.1" customHeight="1" x14ac:dyDescent="0.2">
      <c r="A46" s="306">
        <v>54</v>
      </c>
      <c r="B46" s="307" t="s">
        <v>268</v>
      </c>
      <c r="C46" s="308"/>
      <c r="D46" s="113">
        <v>2.3989007423805799</v>
      </c>
      <c r="E46" s="115">
        <v>1257</v>
      </c>
      <c r="F46" s="114">
        <v>1292</v>
      </c>
      <c r="G46" s="114">
        <v>1326</v>
      </c>
      <c r="H46" s="114">
        <v>1330</v>
      </c>
      <c r="I46" s="140">
        <v>1304</v>
      </c>
      <c r="J46" s="115">
        <v>-47</v>
      </c>
      <c r="K46" s="116">
        <v>-3.6042944785276072</v>
      </c>
    </row>
    <row r="47" spans="1:11" ht="14.1" customHeight="1" x14ac:dyDescent="0.2">
      <c r="A47" s="306">
        <v>61</v>
      </c>
      <c r="B47" s="307" t="s">
        <v>269</v>
      </c>
      <c r="C47" s="308"/>
      <c r="D47" s="113">
        <v>1.9179755338842344</v>
      </c>
      <c r="E47" s="115">
        <v>1005</v>
      </c>
      <c r="F47" s="114">
        <v>1018</v>
      </c>
      <c r="G47" s="114">
        <v>1033</v>
      </c>
      <c r="H47" s="114">
        <v>994</v>
      </c>
      <c r="I47" s="140">
        <v>989</v>
      </c>
      <c r="J47" s="115">
        <v>16</v>
      </c>
      <c r="K47" s="116">
        <v>1.6177957532861476</v>
      </c>
    </row>
    <row r="48" spans="1:11" ht="14.1" customHeight="1" x14ac:dyDescent="0.2">
      <c r="A48" s="306">
        <v>62</v>
      </c>
      <c r="B48" s="307" t="s">
        <v>270</v>
      </c>
      <c r="C48" s="308"/>
      <c r="D48" s="113">
        <v>6.4791312811313189</v>
      </c>
      <c r="E48" s="115">
        <v>3395</v>
      </c>
      <c r="F48" s="114">
        <v>3356</v>
      </c>
      <c r="G48" s="114">
        <v>3362</v>
      </c>
      <c r="H48" s="114">
        <v>3326</v>
      </c>
      <c r="I48" s="140">
        <v>3353</v>
      </c>
      <c r="J48" s="115">
        <v>42</v>
      </c>
      <c r="K48" s="116">
        <v>1.2526096033402923</v>
      </c>
    </row>
    <row r="49" spans="1:11" ht="14.1" customHeight="1" x14ac:dyDescent="0.2">
      <c r="A49" s="306">
        <v>63</v>
      </c>
      <c r="B49" s="307" t="s">
        <v>271</v>
      </c>
      <c r="C49" s="308"/>
      <c r="D49" s="113">
        <v>2.1069104372220844</v>
      </c>
      <c r="E49" s="115">
        <v>1104</v>
      </c>
      <c r="F49" s="114">
        <v>1110</v>
      </c>
      <c r="G49" s="114">
        <v>1149</v>
      </c>
      <c r="H49" s="114">
        <v>1140</v>
      </c>
      <c r="I49" s="140">
        <v>1122</v>
      </c>
      <c r="J49" s="115">
        <v>-18</v>
      </c>
      <c r="K49" s="116">
        <v>-1.6042780748663101</v>
      </c>
    </row>
    <row r="50" spans="1:11" ht="14.1" customHeight="1" x14ac:dyDescent="0.2">
      <c r="A50" s="306" t="s">
        <v>272</v>
      </c>
      <c r="B50" s="307" t="s">
        <v>273</v>
      </c>
      <c r="C50" s="308"/>
      <c r="D50" s="113">
        <v>0.54008664287486408</v>
      </c>
      <c r="E50" s="115">
        <v>283</v>
      </c>
      <c r="F50" s="114">
        <v>285</v>
      </c>
      <c r="G50" s="114">
        <v>294</v>
      </c>
      <c r="H50" s="114">
        <v>279</v>
      </c>
      <c r="I50" s="140">
        <v>284</v>
      </c>
      <c r="J50" s="115">
        <v>-1</v>
      </c>
      <c r="K50" s="116">
        <v>-0.352112676056338</v>
      </c>
    </row>
    <row r="51" spans="1:11" ht="14.1" customHeight="1" x14ac:dyDescent="0.2">
      <c r="A51" s="306" t="s">
        <v>274</v>
      </c>
      <c r="B51" s="307" t="s">
        <v>275</v>
      </c>
      <c r="C51" s="308"/>
      <c r="D51" s="113">
        <v>1.1355178533941488</v>
      </c>
      <c r="E51" s="115">
        <v>595</v>
      </c>
      <c r="F51" s="114">
        <v>604</v>
      </c>
      <c r="G51" s="114">
        <v>629</v>
      </c>
      <c r="H51" s="114">
        <v>628</v>
      </c>
      <c r="I51" s="140">
        <v>615</v>
      </c>
      <c r="J51" s="115">
        <v>-20</v>
      </c>
      <c r="K51" s="116">
        <v>-3.2520325203252032</v>
      </c>
    </row>
    <row r="52" spans="1:11" ht="14.1" customHeight="1" x14ac:dyDescent="0.2">
      <c r="A52" s="306">
        <v>71</v>
      </c>
      <c r="B52" s="307" t="s">
        <v>276</v>
      </c>
      <c r="C52" s="308"/>
      <c r="D52" s="113">
        <v>9.9868318097673612</v>
      </c>
      <c r="E52" s="115">
        <v>5233</v>
      </c>
      <c r="F52" s="114">
        <v>5246</v>
      </c>
      <c r="G52" s="114">
        <v>5281</v>
      </c>
      <c r="H52" s="114">
        <v>5187</v>
      </c>
      <c r="I52" s="140">
        <v>5243</v>
      </c>
      <c r="J52" s="115">
        <v>-10</v>
      </c>
      <c r="K52" s="116">
        <v>-0.19073049780659929</v>
      </c>
    </row>
    <row r="53" spans="1:11" ht="14.1" customHeight="1" x14ac:dyDescent="0.2">
      <c r="A53" s="306" t="s">
        <v>277</v>
      </c>
      <c r="B53" s="307" t="s">
        <v>278</v>
      </c>
      <c r="C53" s="308"/>
      <c r="D53" s="113">
        <v>3.3359415256016338</v>
      </c>
      <c r="E53" s="115">
        <v>1748</v>
      </c>
      <c r="F53" s="114">
        <v>1715</v>
      </c>
      <c r="G53" s="114">
        <v>1728</v>
      </c>
      <c r="H53" s="114">
        <v>1683</v>
      </c>
      <c r="I53" s="140">
        <v>1703</v>
      </c>
      <c r="J53" s="115">
        <v>45</v>
      </c>
      <c r="K53" s="116">
        <v>2.6423957721667644</v>
      </c>
    </row>
    <row r="54" spans="1:11" ht="14.1" customHeight="1" x14ac:dyDescent="0.2">
      <c r="A54" s="306" t="s">
        <v>279</v>
      </c>
      <c r="B54" s="307" t="s">
        <v>280</v>
      </c>
      <c r="C54" s="308"/>
      <c r="D54" s="113">
        <v>5.2539170594858682</v>
      </c>
      <c r="E54" s="115">
        <v>2753</v>
      </c>
      <c r="F54" s="114">
        <v>2806</v>
      </c>
      <c r="G54" s="114">
        <v>2832</v>
      </c>
      <c r="H54" s="114">
        <v>2805</v>
      </c>
      <c r="I54" s="140">
        <v>2843</v>
      </c>
      <c r="J54" s="115">
        <v>-90</v>
      </c>
      <c r="K54" s="116">
        <v>-3.1656700668308124</v>
      </c>
    </row>
    <row r="55" spans="1:11" ht="14.1" customHeight="1" x14ac:dyDescent="0.2">
      <c r="A55" s="306">
        <v>72</v>
      </c>
      <c r="B55" s="307" t="s">
        <v>281</v>
      </c>
      <c r="C55" s="308"/>
      <c r="D55" s="113">
        <v>3.2080764900093515</v>
      </c>
      <c r="E55" s="115">
        <v>1681</v>
      </c>
      <c r="F55" s="114">
        <v>1686</v>
      </c>
      <c r="G55" s="114">
        <v>1698</v>
      </c>
      <c r="H55" s="114">
        <v>1656</v>
      </c>
      <c r="I55" s="140">
        <v>1676</v>
      </c>
      <c r="J55" s="115">
        <v>5</v>
      </c>
      <c r="K55" s="116">
        <v>0.29832935560859186</v>
      </c>
    </row>
    <row r="56" spans="1:11" ht="14.1" customHeight="1" x14ac:dyDescent="0.2">
      <c r="A56" s="306" t="s">
        <v>282</v>
      </c>
      <c r="B56" s="307" t="s">
        <v>283</v>
      </c>
      <c r="C56" s="308"/>
      <c r="D56" s="113">
        <v>1.5458310273096816</v>
      </c>
      <c r="E56" s="115">
        <v>810</v>
      </c>
      <c r="F56" s="114">
        <v>824</v>
      </c>
      <c r="G56" s="114">
        <v>833</v>
      </c>
      <c r="H56" s="114">
        <v>799</v>
      </c>
      <c r="I56" s="140">
        <v>812</v>
      </c>
      <c r="J56" s="115">
        <v>-2</v>
      </c>
      <c r="K56" s="116">
        <v>-0.24630541871921183</v>
      </c>
    </row>
    <row r="57" spans="1:11" ht="14.1" customHeight="1" x14ac:dyDescent="0.2">
      <c r="A57" s="306" t="s">
        <v>284</v>
      </c>
      <c r="B57" s="307" t="s">
        <v>285</v>
      </c>
      <c r="C57" s="308"/>
      <c r="D57" s="113">
        <v>1.103074486154316</v>
      </c>
      <c r="E57" s="115">
        <v>578</v>
      </c>
      <c r="F57" s="114">
        <v>569</v>
      </c>
      <c r="G57" s="114">
        <v>568</v>
      </c>
      <c r="H57" s="114">
        <v>562</v>
      </c>
      <c r="I57" s="140">
        <v>559</v>
      </c>
      <c r="J57" s="115">
        <v>19</v>
      </c>
      <c r="K57" s="116">
        <v>3.3989266547406083</v>
      </c>
    </row>
    <row r="58" spans="1:11" ht="14.1" customHeight="1" x14ac:dyDescent="0.2">
      <c r="A58" s="306">
        <v>73</v>
      </c>
      <c r="B58" s="307" t="s">
        <v>286</v>
      </c>
      <c r="C58" s="308"/>
      <c r="D58" s="113">
        <v>3.6374739975953738</v>
      </c>
      <c r="E58" s="115">
        <v>1906</v>
      </c>
      <c r="F58" s="114">
        <v>1894</v>
      </c>
      <c r="G58" s="114">
        <v>1915</v>
      </c>
      <c r="H58" s="114">
        <v>1891</v>
      </c>
      <c r="I58" s="140">
        <v>1877</v>
      </c>
      <c r="J58" s="115">
        <v>29</v>
      </c>
      <c r="K58" s="116">
        <v>1.5450186467767715</v>
      </c>
    </row>
    <row r="59" spans="1:11" ht="14.1" customHeight="1" x14ac:dyDescent="0.2">
      <c r="A59" s="306" t="s">
        <v>287</v>
      </c>
      <c r="B59" s="307" t="s">
        <v>288</v>
      </c>
      <c r="C59" s="308"/>
      <c r="D59" s="113">
        <v>3.1069295215557551</v>
      </c>
      <c r="E59" s="115">
        <v>1628</v>
      </c>
      <c r="F59" s="114">
        <v>1612</v>
      </c>
      <c r="G59" s="114">
        <v>1634</v>
      </c>
      <c r="H59" s="114">
        <v>1620</v>
      </c>
      <c r="I59" s="140">
        <v>1600</v>
      </c>
      <c r="J59" s="115">
        <v>28</v>
      </c>
      <c r="K59" s="116">
        <v>1.75</v>
      </c>
    </row>
    <row r="60" spans="1:11" ht="14.1" customHeight="1" x14ac:dyDescent="0.2">
      <c r="A60" s="306">
        <v>81</v>
      </c>
      <c r="B60" s="307" t="s">
        <v>289</v>
      </c>
      <c r="C60" s="308"/>
      <c r="D60" s="113">
        <v>8.0631309757819807</v>
      </c>
      <c r="E60" s="115">
        <v>4225</v>
      </c>
      <c r="F60" s="114">
        <v>4209</v>
      </c>
      <c r="G60" s="114">
        <v>4200</v>
      </c>
      <c r="H60" s="114">
        <v>4113</v>
      </c>
      <c r="I60" s="140">
        <v>4132</v>
      </c>
      <c r="J60" s="115">
        <v>93</v>
      </c>
      <c r="K60" s="116">
        <v>2.250726040658277</v>
      </c>
    </row>
    <row r="61" spans="1:11" ht="14.1" customHeight="1" x14ac:dyDescent="0.2">
      <c r="A61" s="306" t="s">
        <v>290</v>
      </c>
      <c r="B61" s="307" t="s">
        <v>291</v>
      </c>
      <c r="C61" s="308"/>
      <c r="D61" s="113">
        <v>2.2748525735223954</v>
      </c>
      <c r="E61" s="115">
        <v>1192</v>
      </c>
      <c r="F61" s="114">
        <v>1178</v>
      </c>
      <c r="G61" s="114">
        <v>1191</v>
      </c>
      <c r="H61" s="114">
        <v>1138</v>
      </c>
      <c r="I61" s="140">
        <v>1152</v>
      </c>
      <c r="J61" s="115">
        <v>40</v>
      </c>
      <c r="K61" s="116">
        <v>3.4722222222222223</v>
      </c>
    </row>
    <row r="62" spans="1:11" ht="14.1" customHeight="1" x14ac:dyDescent="0.2">
      <c r="A62" s="306" t="s">
        <v>292</v>
      </c>
      <c r="B62" s="307" t="s">
        <v>293</v>
      </c>
      <c r="C62" s="308"/>
      <c r="D62" s="113">
        <v>3.656558331265864</v>
      </c>
      <c r="E62" s="115">
        <v>1916</v>
      </c>
      <c r="F62" s="114">
        <v>1932</v>
      </c>
      <c r="G62" s="114">
        <v>1903</v>
      </c>
      <c r="H62" s="114">
        <v>1870</v>
      </c>
      <c r="I62" s="140">
        <v>1874</v>
      </c>
      <c r="J62" s="115">
        <v>42</v>
      </c>
      <c r="K62" s="116">
        <v>2.2411953041622197</v>
      </c>
    </row>
    <row r="63" spans="1:11" ht="14.1" customHeight="1" x14ac:dyDescent="0.2">
      <c r="A63" s="306"/>
      <c r="B63" s="307" t="s">
        <v>294</v>
      </c>
      <c r="C63" s="308"/>
      <c r="D63" s="113">
        <v>3.2958644248936046</v>
      </c>
      <c r="E63" s="115">
        <v>1727</v>
      </c>
      <c r="F63" s="114">
        <v>1744</v>
      </c>
      <c r="G63" s="114">
        <v>1707</v>
      </c>
      <c r="H63" s="114">
        <v>1696</v>
      </c>
      <c r="I63" s="140">
        <v>1705</v>
      </c>
      <c r="J63" s="115">
        <v>22</v>
      </c>
      <c r="K63" s="116">
        <v>1.2903225806451613</v>
      </c>
    </row>
    <row r="64" spans="1:11" ht="14.1" customHeight="1" x14ac:dyDescent="0.2">
      <c r="A64" s="306" t="s">
        <v>295</v>
      </c>
      <c r="B64" s="307" t="s">
        <v>296</v>
      </c>
      <c r="C64" s="308"/>
      <c r="D64" s="113">
        <v>0.83016851466631048</v>
      </c>
      <c r="E64" s="115">
        <v>435</v>
      </c>
      <c r="F64" s="114">
        <v>415</v>
      </c>
      <c r="G64" s="114">
        <v>425</v>
      </c>
      <c r="H64" s="114">
        <v>425</v>
      </c>
      <c r="I64" s="140">
        <v>427</v>
      </c>
      <c r="J64" s="115">
        <v>8</v>
      </c>
      <c r="K64" s="116">
        <v>1.873536299765808</v>
      </c>
    </row>
    <row r="65" spans="1:11" ht="14.1" customHeight="1" x14ac:dyDescent="0.2">
      <c r="A65" s="306" t="s">
        <v>297</v>
      </c>
      <c r="B65" s="307" t="s">
        <v>298</v>
      </c>
      <c r="C65" s="308"/>
      <c r="D65" s="113">
        <v>0.43130594095307162</v>
      </c>
      <c r="E65" s="115">
        <v>226</v>
      </c>
      <c r="F65" s="114">
        <v>228</v>
      </c>
      <c r="G65" s="114">
        <v>224</v>
      </c>
      <c r="H65" s="114">
        <v>228</v>
      </c>
      <c r="I65" s="140">
        <v>229</v>
      </c>
      <c r="J65" s="115">
        <v>-3</v>
      </c>
      <c r="K65" s="116">
        <v>-1.3100436681222707</v>
      </c>
    </row>
    <row r="66" spans="1:11" ht="14.1" customHeight="1" x14ac:dyDescent="0.2">
      <c r="A66" s="306">
        <v>82</v>
      </c>
      <c r="B66" s="307" t="s">
        <v>299</v>
      </c>
      <c r="C66" s="308"/>
      <c r="D66" s="113">
        <v>2.8225729498654553</v>
      </c>
      <c r="E66" s="115">
        <v>1479</v>
      </c>
      <c r="F66" s="114">
        <v>1512</v>
      </c>
      <c r="G66" s="114">
        <v>1487</v>
      </c>
      <c r="H66" s="114">
        <v>1474</v>
      </c>
      <c r="I66" s="140">
        <v>1462</v>
      </c>
      <c r="J66" s="115">
        <v>17</v>
      </c>
      <c r="K66" s="116">
        <v>1.1627906976744187</v>
      </c>
    </row>
    <row r="67" spans="1:11" ht="14.1" customHeight="1" x14ac:dyDescent="0.2">
      <c r="A67" s="306" t="s">
        <v>300</v>
      </c>
      <c r="B67" s="307" t="s">
        <v>301</v>
      </c>
      <c r="C67" s="308"/>
      <c r="D67" s="113">
        <v>1.6565201625985229</v>
      </c>
      <c r="E67" s="115">
        <v>868</v>
      </c>
      <c r="F67" s="114">
        <v>887</v>
      </c>
      <c r="G67" s="114">
        <v>862</v>
      </c>
      <c r="H67" s="114">
        <v>880</v>
      </c>
      <c r="I67" s="140">
        <v>866</v>
      </c>
      <c r="J67" s="115">
        <v>2</v>
      </c>
      <c r="K67" s="116">
        <v>0.23094688221709006</v>
      </c>
    </row>
    <row r="68" spans="1:11" ht="14.1" customHeight="1" x14ac:dyDescent="0.2">
      <c r="A68" s="306" t="s">
        <v>302</v>
      </c>
      <c r="B68" s="307" t="s">
        <v>303</v>
      </c>
      <c r="C68" s="308"/>
      <c r="D68" s="113">
        <v>0.58588904368403982</v>
      </c>
      <c r="E68" s="115">
        <v>307</v>
      </c>
      <c r="F68" s="114">
        <v>319</v>
      </c>
      <c r="G68" s="114">
        <v>310</v>
      </c>
      <c r="H68" s="114">
        <v>294</v>
      </c>
      <c r="I68" s="140">
        <v>295</v>
      </c>
      <c r="J68" s="115">
        <v>12</v>
      </c>
      <c r="K68" s="116">
        <v>4.0677966101694913</v>
      </c>
    </row>
    <row r="69" spans="1:11" ht="14.1" customHeight="1" x14ac:dyDescent="0.2">
      <c r="A69" s="306">
        <v>83</v>
      </c>
      <c r="B69" s="307" t="s">
        <v>304</v>
      </c>
      <c r="C69" s="308"/>
      <c r="D69" s="113">
        <v>5.9886639057997293</v>
      </c>
      <c r="E69" s="115">
        <v>3138</v>
      </c>
      <c r="F69" s="114">
        <v>3186</v>
      </c>
      <c r="G69" s="114">
        <v>3161</v>
      </c>
      <c r="H69" s="114">
        <v>3062</v>
      </c>
      <c r="I69" s="140">
        <v>3040</v>
      </c>
      <c r="J69" s="115">
        <v>98</v>
      </c>
      <c r="K69" s="116">
        <v>3.2236842105263159</v>
      </c>
    </row>
    <row r="70" spans="1:11" ht="14.1" customHeight="1" x14ac:dyDescent="0.2">
      <c r="A70" s="306" t="s">
        <v>305</v>
      </c>
      <c r="B70" s="307" t="s">
        <v>306</v>
      </c>
      <c r="C70" s="308"/>
      <c r="D70" s="113">
        <v>5.0229966220729407</v>
      </c>
      <c r="E70" s="115">
        <v>2632</v>
      </c>
      <c r="F70" s="114">
        <v>2667</v>
      </c>
      <c r="G70" s="114">
        <v>2647</v>
      </c>
      <c r="H70" s="114">
        <v>2560</v>
      </c>
      <c r="I70" s="140">
        <v>2535</v>
      </c>
      <c r="J70" s="115">
        <v>97</v>
      </c>
      <c r="K70" s="116">
        <v>3.8264299802761341</v>
      </c>
    </row>
    <row r="71" spans="1:11" ht="14.1" customHeight="1" x14ac:dyDescent="0.2">
      <c r="A71" s="306"/>
      <c r="B71" s="307" t="s">
        <v>307</v>
      </c>
      <c r="C71" s="308"/>
      <c r="D71" s="113">
        <v>2.6489055134639976</v>
      </c>
      <c r="E71" s="115">
        <v>1388</v>
      </c>
      <c r="F71" s="114">
        <v>1402</v>
      </c>
      <c r="G71" s="114">
        <v>1401</v>
      </c>
      <c r="H71" s="114">
        <v>1338</v>
      </c>
      <c r="I71" s="140">
        <v>1316</v>
      </c>
      <c r="J71" s="115">
        <v>72</v>
      </c>
      <c r="K71" s="116">
        <v>5.4711246200607899</v>
      </c>
    </row>
    <row r="72" spans="1:11" ht="14.1" customHeight="1" x14ac:dyDescent="0.2">
      <c r="A72" s="306">
        <v>84</v>
      </c>
      <c r="B72" s="307" t="s">
        <v>308</v>
      </c>
      <c r="C72" s="308"/>
      <c r="D72" s="113">
        <v>1.992404435199145</v>
      </c>
      <c r="E72" s="115">
        <v>1044</v>
      </c>
      <c r="F72" s="114">
        <v>1069</v>
      </c>
      <c r="G72" s="114">
        <v>1033</v>
      </c>
      <c r="H72" s="114">
        <v>1024</v>
      </c>
      <c r="I72" s="140">
        <v>1009</v>
      </c>
      <c r="J72" s="115">
        <v>35</v>
      </c>
      <c r="K72" s="116">
        <v>3.4687809712586719</v>
      </c>
    </row>
    <row r="73" spans="1:11" ht="14.1" customHeight="1" x14ac:dyDescent="0.2">
      <c r="A73" s="306" t="s">
        <v>309</v>
      </c>
      <c r="B73" s="307" t="s">
        <v>310</v>
      </c>
      <c r="C73" s="308"/>
      <c r="D73" s="113">
        <v>0.88742151567778016</v>
      </c>
      <c r="E73" s="115">
        <v>465</v>
      </c>
      <c r="F73" s="114">
        <v>481</v>
      </c>
      <c r="G73" s="114">
        <v>465</v>
      </c>
      <c r="H73" s="114">
        <v>465</v>
      </c>
      <c r="I73" s="140">
        <v>451</v>
      </c>
      <c r="J73" s="115">
        <v>14</v>
      </c>
      <c r="K73" s="116">
        <v>3.1042128603104211</v>
      </c>
    </row>
    <row r="74" spans="1:11" ht="14.1" customHeight="1" x14ac:dyDescent="0.2">
      <c r="A74" s="306" t="s">
        <v>311</v>
      </c>
      <c r="B74" s="307" t="s">
        <v>312</v>
      </c>
      <c r="C74" s="308"/>
      <c r="D74" s="113">
        <v>0.25954693791866257</v>
      </c>
      <c r="E74" s="115">
        <v>136</v>
      </c>
      <c r="F74" s="114">
        <v>137</v>
      </c>
      <c r="G74" s="114">
        <v>132</v>
      </c>
      <c r="H74" s="114">
        <v>132</v>
      </c>
      <c r="I74" s="140">
        <v>128</v>
      </c>
      <c r="J74" s="115">
        <v>8</v>
      </c>
      <c r="K74" s="116">
        <v>6.25</v>
      </c>
    </row>
    <row r="75" spans="1:11" ht="14.1" customHeight="1" x14ac:dyDescent="0.2">
      <c r="A75" s="306" t="s">
        <v>313</v>
      </c>
      <c r="B75" s="307" t="s">
        <v>314</v>
      </c>
      <c r="C75" s="308"/>
      <c r="D75" s="113">
        <v>0.29771560525964236</v>
      </c>
      <c r="E75" s="115">
        <v>156</v>
      </c>
      <c r="F75" s="114">
        <v>159</v>
      </c>
      <c r="G75" s="114">
        <v>148</v>
      </c>
      <c r="H75" s="114">
        <v>152</v>
      </c>
      <c r="I75" s="140">
        <v>151</v>
      </c>
      <c r="J75" s="115">
        <v>5</v>
      </c>
      <c r="K75" s="116">
        <v>3.3112582781456954</v>
      </c>
    </row>
    <row r="76" spans="1:11" ht="14.1" customHeight="1" x14ac:dyDescent="0.2">
      <c r="A76" s="306">
        <v>91</v>
      </c>
      <c r="B76" s="307" t="s">
        <v>315</v>
      </c>
      <c r="C76" s="308"/>
      <c r="D76" s="113">
        <v>0.12977346895933128</v>
      </c>
      <c r="E76" s="115">
        <v>68</v>
      </c>
      <c r="F76" s="114">
        <v>72</v>
      </c>
      <c r="G76" s="114">
        <v>69</v>
      </c>
      <c r="H76" s="114">
        <v>67</v>
      </c>
      <c r="I76" s="140">
        <v>65</v>
      </c>
      <c r="J76" s="115">
        <v>3</v>
      </c>
      <c r="K76" s="116">
        <v>4.615384615384615</v>
      </c>
    </row>
    <row r="77" spans="1:11" ht="14.1" customHeight="1" x14ac:dyDescent="0.2">
      <c r="A77" s="306">
        <v>92</v>
      </c>
      <c r="B77" s="307" t="s">
        <v>316</v>
      </c>
      <c r="C77" s="308"/>
      <c r="D77" s="113">
        <v>1.2099467547090594</v>
      </c>
      <c r="E77" s="115">
        <v>634</v>
      </c>
      <c r="F77" s="114">
        <v>611</v>
      </c>
      <c r="G77" s="114">
        <v>610</v>
      </c>
      <c r="H77" s="114">
        <v>617</v>
      </c>
      <c r="I77" s="140">
        <v>625</v>
      </c>
      <c r="J77" s="115">
        <v>9</v>
      </c>
      <c r="K77" s="116">
        <v>1.44</v>
      </c>
    </row>
    <row r="78" spans="1:11" ht="14.1" customHeight="1" x14ac:dyDescent="0.2">
      <c r="A78" s="306">
        <v>93</v>
      </c>
      <c r="B78" s="307" t="s">
        <v>317</v>
      </c>
      <c r="C78" s="308"/>
      <c r="D78" s="113">
        <v>8.5879501517204526E-2</v>
      </c>
      <c r="E78" s="115">
        <v>45</v>
      </c>
      <c r="F78" s="114">
        <v>50</v>
      </c>
      <c r="G78" s="114">
        <v>50</v>
      </c>
      <c r="H78" s="114">
        <v>48</v>
      </c>
      <c r="I78" s="140">
        <v>49</v>
      </c>
      <c r="J78" s="115">
        <v>-4</v>
      </c>
      <c r="K78" s="116">
        <v>-8.1632653061224492</v>
      </c>
    </row>
    <row r="79" spans="1:11" ht="14.1" customHeight="1" x14ac:dyDescent="0.2">
      <c r="A79" s="306">
        <v>94</v>
      </c>
      <c r="B79" s="307" t="s">
        <v>318</v>
      </c>
      <c r="C79" s="308"/>
      <c r="D79" s="113">
        <v>0.45993244145880646</v>
      </c>
      <c r="E79" s="115">
        <v>241</v>
      </c>
      <c r="F79" s="114">
        <v>241</v>
      </c>
      <c r="G79" s="114">
        <v>229</v>
      </c>
      <c r="H79" s="114">
        <v>197</v>
      </c>
      <c r="I79" s="140">
        <v>243</v>
      </c>
      <c r="J79" s="115">
        <v>-2</v>
      </c>
      <c r="K79" s="116">
        <v>-0.82304526748971196</v>
      </c>
    </row>
    <row r="80" spans="1:11" ht="14.1" customHeight="1" x14ac:dyDescent="0.2">
      <c r="A80" s="306" t="s">
        <v>319</v>
      </c>
      <c r="B80" s="307" t="s">
        <v>320</v>
      </c>
      <c r="C80" s="308"/>
      <c r="D80" s="113">
        <v>7.6337334681959579E-3</v>
      </c>
      <c r="E80" s="115">
        <v>4</v>
      </c>
      <c r="F80" s="114">
        <v>4</v>
      </c>
      <c r="G80" s="114">
        <v>4</v>
      </c>
      <c r="H80" s="114">
        <v>4</v>
      </c>
      <c r="I80" s="140">
        <v>3</v>
      </c>
      <c r="J80" s="115">
        <v>1</v>
      </c>
      <c r="K80" s="116">
        <v>33.333333333333336</v>
      </c>
    </row>
    <row r="81" spans="1:11" ht="14.1" customHeight="1" x14ac:dyDescent="0.2">
      <c r="A81" s="310" t="s">
        <v>321</v>
      </c>
      <c r="B81" s="311" t="s">
        <v>224</v>
      </c>
      <c r="C81" s="312"/>
      <c r="D81" s="125">
        <v>1.4046069581480563</v>
      </c>
      <c r="E81" s="143">
        <v>736</v>
      </c>
      <c r="F81" s="144">
        <v>750</v>
      </c>
      <c r="G81" s="144">
        <v>757</v>
      </c>
      <c r="H81" s="144">
        <v>772</v>
      </c>
      <c r="I81" s="145">
        <v>789</v>
      </c>
      <c r="J81" s="143">
        <v>-53</v>
      </c>
      <c r="K81" s="146">
        <v>-6.7173637515842843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7" t="s">
        <v>323</v>
      </c>
      <c r="B85" s="617"/>
      <c r="C85" s="617"/>
      <c r="D85" s="617"/>
      <c r="E85" s="617"/>
      <c r="F85" s="617"/>
      <c r="G85" s="617"/>
      <c r="H85" s="617"/>
      <c r="I85" s="617"/>
      <c r="J85" s="617"/>
      <c r="K85" s="617"/>
    </row>
    <row r="86" spans="1:11" ht="22.5" customHeight="1" x14ac:dyDescent="0.2">
      <c r="A86" s="617"/>
      <c r="B86" s="617"/>
      <c r="C86" s="617"/>
      <c r="D86" s="617"/>
      <c r="E86" s="617"/>
      <c r="F86" s="617"/>
      <c r="G86" s="617"/>
      <c r="H86" s="617"/>
      <c r="I86" s="617"/>
      <c r="J86" s="617"/>
      <c r="K86" s="617"/>
    </row>
    <row r="87" spans="1:11" ht="18" customHeight="1" x14ac:dyDescent="0.2">
      <c r="A87" s="618"/>
      <c r="B87" s="618"/>
      <c r="C87" s="618"/>
      <c r="D87" s="618"/>
      <c r="E87" s="618"/>
      <c r="F87" s="618"/>
      <c r="G87" s="618"/>
      <c r="H87" s="618"/>
      <c r="I87" s="618"/>
      <c r="J87" s="618"/>
      <c r="K87" s="618"/>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8" t="s">
        <v>324</v>
      </c>
      <c r="B3" s="568"/>
      <c r="C3" s="568"/>
      <c r="D3" s="568"/>
      <c r="E3" s="568"/>
      <c r="F3" s="568"/>
      <c r="G3" s="568"/>
      <c r="H3" s="568"/>
      <c r="I3" s="568"/>
      <c r="J3" s="568"/>
      <c r="K3"/>
      <c r="L3"/>
      <c r="M3"/>
      <c r="N3"/>
      <c r="O3"/>
      <c r="P3"/>
    </row>
    <row r="4" spans="1:16" s="94" customFormat="1" ht="12" customHeight="1" x14ac:dyDescent="0.2">
      <c r="A4" s="570" t="s">
        <v>126</v>
      </c>
      <c r="B4" s="570"/>
      <c r="C4" s="570"/>
      <c r="D4" s="570"/>
      <c r="E4" s="570"/>
      <c r="F4" s="570"/>
      <c r="G4" s="570"/>
      <c r="H4" s="570"/>
      <c r="I4" s="570"/>
      <c r="J4" s="570"/>
      <c r="K4"/>
      <c r="L4"/>
      <c r="M4"/>
      <c r="N4"/>
      <c r="O4"/>
      <c r="P4"/>
    </row>
    <row r="5" spans="1:16" s="94" customFormat="1" ht="12" customHeight="1" x14ac:dyDescent="0.2">
      <c r="A5" s="570" t="s">
        <v>57</v>
      </c>
      <c r="B5" s="570"/>
      <c r="C5" s="570"/>
      <c r="D5" s="570"/>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3" t="s">
        <v>325</v>
      </c>
      <c r="B7" s="574"/>
      <c r="C7" s="579" t="s">
        <v>178</v>
      </c>
      <c r="D7" s="582" t="s">
        <v>326</v>
      </c>
      <c r="E7" s="583"/>
      <c r="F7" s="583"/>
      <c r="G7" s="583"/>
      <c r="H7" s="584"/>
      <c r="I7" s="585" t="s">
        <v>180</v>
      </c>
      <c r="J7" s="586"/>
      <c r="K7"/>
      <c r="L7"/>
      <c r="M7"/>
      <c r="N7"/>
      <c r="O7"/>
      <c r="P7"/>
    </row>
    <row r="8" spans="1:16" ht="21.75" customHeight="1" x14ac:dyDescent="0.2">
      <c r="A8" s="575"/>
      <c r="B8" s="576"/>
      <c r="C8" s="580"/>
      <c r="D8" s="589" t="s">
        <v>97</v>
      </c>
      <c r="E8" s="589" t="s">
        <v>98</v>
      </c>
      <c r="F8" s="589" t="s">
        <v>99</v>
      </c>
      <c r="G8" s="589" t="s">
        <v>100</v>
      </c>
      <c r="H8" s="589" t="s">
        <v>101</v>
      </c>
      <c r="I8" s="587"/>
      <c r="J8" s="588"/>
      <c r="K8"/>
      <c r="L8"/>
      <c r="M8"/>
      <c r="N8"/>
      <c r="O8"/>
      <c r="P8"/>
    </row>
    <row r="9" spans="1:16" ht="12" customHeight="1" x14ac:dyDescent="0.2">
      <c r="A9" s="575"/>
      <c r="B9" s="576"/>
      <c r="C9" s="580"/>
      <c r="D9" s="590"/>
      <c r="E9" s="590"/>
      <c r="F9" s="590"/>
      <c r="G9" s="590"/>
      <c r="H9" s="590"/>
      <c r="I9" s="98" t="s">
        <v>102</v>
      </c>
      <c r="J9" s="99" t="s">
        <v>103</v>
      </c>
      <c r="K9"/>
      <c r="L9"/>
      <c r="M9"/>
      <c r="N9"/>
      <c r="O9"/>
      <c r="P9"/>
    </row>
    <row r="10" spans="1:16" ht="12" customHeight="1" x14ac:dyDescent="0.2">
      <c r="A10" s="577"/>
      <c r="B10" s="578"/>
      <c r="C10" s="581"/>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9763</v>
      </c>
      <c r="E12" s="114">
        <v>10134</v>
      </c>
      <c r="F12" s="114">
        <v>10263</v>
      </c>
      <c r="G12" s="114">
        <v>10276</v>
      </c>
      <c r="H12" s="140">
        <v>10246</v>
      </c>
      <c r="I12" s="115">
        <v>-483</v>
      </c>
      <c r="J12" s="116">
        <v>-4.7140347452664457</v>
      </c>
      <c r="K12"/>
      <c r="L12"/>
      <c r="M12"/>
      <c r="N12"/>
      <c r="O12"/>
      <c r="P12"/>
    </row>
    <row r="13" spans="1:16" s="110" customFormat="1" ht="14.45" customHeight="1" x14ac:dyDescent="0.2">
      <c r="A13" s="120" t="s">
        <v>105</v>
      </c>
      <c r="B13" s="119" t="s">
        <v>106</v>
      </c>
      <c r="C13" s="113">
        <v>41.216839086346411</v>
      </c>
      <c r="D13" s="115">
        <v>4024</v>
      </c>
      <c r="E13" s="114">
        <v>4157</v>
      </c>
      <c r="F13" s="114">
        <v>4255</v>
      </c>
      <c r="G13" s="114">
        <v>4202</v>
      </c>
      <c r="H13" s="140">
        <v>4193</v>
      </c>
      <c r="I13" s="115">
        <v>-169</v>
      </c>
      <c r="J13" s="116">
        <v>-4.0305270689243979</v>
      </c>
      <c r="K13"/>
      <c r="L13"/>
      <c r="M13"/>
      <c r="N13"/>
      <c r="O13"/>
      <c r="P13"/>
    </row>
    <row r="14" spans="1:16" s="110" customFormat="1" ht="14.45" customHeight="1" x14ac:dyDescent="0.2">
      <c r="A14" s="120"/>
      <c r="B14" s="119" t="s">
        <v>107</v>
      </c>
      <c r="C14" s="113">
        <v>58.783160913653589</v>
      </c>
      <c r="D14" s="115">
        <v>5739</v>
      </c>
      <c r="E14" s="114">
        <v>5977</v>
      </c>
      <c r="F14" s="114">
        <v>6008</v>
      </c>
      <c r="G14" s="114">
        <v>6074</v>
      </c>
      <c r="H14" s="140">
        <v>6053</v>
      </c>
      <c r="I14" s="115">
        <v>-314</v>
      </c>
      <c r="J14" s="116">
        <v>-5.18751032545845</v>
      </c>
      <c r="K14"/>
      <c r="L14"/>
      <c r="M14"/>
      <c r="N14"/>
      <c r="O14"/>
      <c r="P14"/>
    </row>
    <row r="15" spans="1:16" s="110" customFormat="1" ht="14.45" customHeight="1" x14ac:dyDescent="0.2">
      <c r="A15" s="118" t="s">
        <v>105</v>
      </c>
      <c r="B15" s="121" t="s">
        <v>108</v>
      </c>
      <c r="C15" s="113">
        <v>16.746901567141247</v>
      </c>
      <c r="D15" s="115">
        <v>1635</v>
      </c>
      <c r="E15" s="114">
        <v>1759</v>
      </c>
      <c r="F15" s="114">
        <v>1816</v>
      </c>
      <c r="G15" s="114">
        <v>1857</v>
      </c>
      <c r="H15" s="140">
        <v>1841</v>
      </c>
      <c r="I15" s="115">
        <v>-206</v>
      </c>
      <c r="J15" s="116">
        <v>-11.189570885388376</v>
      </c>
      <c r="K15"/>
      <c r="L15"/>
      <c r="M15"/>
      <c r="N15"/>
      <c r="O15"/>
      <c r="P15"/>
    </row>
    <row r="16" spans="1:16" s="110" customFormat="1" ht="14.45" customHeight="1" x14ac:dyDescent="0.2">
      <c r="A16" s="118"/>
      <c r="B16" s="121" t="s">
        <v>109</v>
      </c>
      <c r="C16" s="113">
        <v>47.116664959541126</v>
      </c>
      <c r="D16" s="115">
        <v>4600</v>
      </c>
      <c r="E16" s="114">
        <v>4758</v>
      </c>
      <c r="F16" s="114">
        <v>4832</v>
      </c>
      <c r="G16" s="114">
        <v>4801</v>
      </c>
      <c r="H16" s="140">
        <v>4792</v>
      </c>
      <c r="I16" s="115">
        <v>-192</v>
      </c>
      <c r="J16" s="116">
        <v>-4.006677796327212</v>
      </c>
      <c r="K16"/>
      <c r="L16"/>
      <c r="M16"/>
      <c r="N16"/>
      <c r="O16"/>
      <c r="P16"/>
    </row>
    <row r="17" spans="1:16" s="110" customFormat="1" ht="14.45" customHeight="1" x14ac:dyDescent="0.2">
      <c r="A17" s="118"/>
      <c r="B17" s="121" t="s">
        <v>110</v>
      </c>
      <c r="C17" s="113">
        <v>18.969579022841341</v>
      </c>
      <c r="D17" s="115">
        <v>1852</v>
      </c>
      <c r="E17" s="114">
        <v>1903</v>
      </c>
      <c r="F17" s="114">
        <v>1922</v>
      </c>
      <c r="G17" s="114">
        <v>1918</v>
      </c>
      <c r="H17" s="140">
        <v>1933</v>
      </c>
      <c r="I17" s="115">
        <v>-81</v>
      </c>
      <c r="J17" s="116">
        <v>-4.190377651319193</v>
      </c>
      <c r="K17"/>
      <c r="L17"/>
      <c r="M17"/>
      <c r="N17"/>
      <c r="O17"/>
      <c r="P17"/>
    </row>
    <row r="18" spans="1:16" s="110" customFormat="1" ht="14.45" customHeight="1" x14ac:dyDescent="0.2">
      <c r="A18" s="120"/>
      <c r="B18" s="121" t="s">
        <v>111</v>
      </c>
      <c r="C18" s="113">
        <v>17.166854450476286</v>
      </c>
      <c r="D18" s="115">
        <v>1676</v>
      </c>
      <c r="E18" s="114">
        <v>1714</v>
      </c>
      <c r="F18" s="114">
        <v>1693</v>
      </c>
      <c r="G18" s="114">
        <v>1700</v>
      </c>
      <c r="H18" s="140">
        <v>1680</v>
      </c>
      <c r="I18" s="115">
        <v>-4</v>
      </c>
      <c r="J18" s="116">
        <v>-0.23809523809523808</v>
      </c>
      <c r="K18"/>
      <c r="L18"/>
      <c r="M18"/>
      <c r="N18"/>
      <c r="O18"/>
      <c r="P18"/>
    </row>
    <row r="19" spans="1:16" s="110" customFormat="1" ht="14.45" customHeight="1" x14ac:dyDescent="0.2">
      <c r="A19" s="120"/>
      <c r="B19" s="121" t="s">
        <v>112</v>
      </c>
      <c r="C19" s="113">
        <v>1.8744238451295707</v>
      </c>
      <c r="D19" s="115">
        <v>183</v>
      </c>
      <c r="E19" s="114">
        <v>182</v>
      </c>
      <c r="F19" s="114">
        <v>183</v>
      </c>
      <c r="G19" s="114">
        <v>161</v>
      </c>
      <c r="H19" s="140">
        <v>157</v>
      </c>
      <c r="I19" s="115">
        <v>26</v>
      </c>
      <c r="J19" s="116">
        <v>16.560509554140129</v>
      </c>
      <c r="K19"/>
      <c r="L19"/>
      <c r="M19"/>
      <c r="N19"/>
      <c r="O19"/>
      <c r="P19"/>
    </row>
    <row r="20" spans="1:16" s="110" customFormat="1" ht="14.45" customHeight="1" x14ac:dyDescent="0.2">
      <c r="A20" s="120" t="s">
        <v>113</v>
      </c>
      <c r="B20" s="119" t="s">
        <v>116</v>
      </c>
      <c r="C20" s="113">
        <v>89.193895319061767</v>
      </c>
      <c r="D20" s="115">
        <v>8708</v>
      </c>
      <c r="E20" s="114">
        <v>9037</v>
      </c>
      <c r="F20" s="114">
        <v>9127</v>
      </c>
      <c r="G20" s="114">
        <v>9172</v>
      </c>
      <c r="H20" s="140">
        <v>9188</v>
      </c>
      <c r="I20" s="115">
        <v>-480</v>
      </c>
      <c r="J20" s="116">
        <v>-5.2242054854157596</v>
      </c>
      <c r="K20"/>
      <c r="L20"/>
      <c r="M20"/>
      <c r="N20"/>
      <c r="O20"/>
      <c r="P20"/>
    </row>
    <row r="21" spans="1:16" s="110" customFormat="1" ht="14.45" customHeight="1" x14ac:dyDescent="0.2">
      <c r="A21" s="123"/>
      <c r="B21" s="124" t="s">
        <v>117</v>
      </c>
      <c r="C21" s="125">
        <v>10.601249615896753</v>
      </c>
      <c r="D21" s="143">
        <v>1035</v>
      </c>
      <c r="E21" s="144">
        <v>1074</v>
      </c>
      <c r="F21" s="144">
        <v>1114</v>
      </c>
      <c r="G21" s="144">
        <v>1075</v>
      </c>
      <c r="H21" s="145">
        <v>1037</v>
      </c>
      <c r="I21" s="143">
        <v>-2</v>
      </c>
      <c r="J21" s="146">
        <v>-0.19286403085824494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67257</v>
      </c>
      <c r="E23" s="114">
        <v>69523</v>
      </c>
      <c r="F23" s="114">
        <v>68866</v>
      </c>
      <c r="G23" s="114">
        <v>69334</v>
      </c>
      <c r="H23" s="140">
        <v>69382</v>
      </c>
      <c r="I23" s="115">
        <v>-2125</v>
      </c>
      <c r="J23" s="116">
        <v>-3.0627540284223573</v>
      </c>
      <c r="K23"/>
      <c r="L23"/>
      <c r="M23"/>
      <c r="N23"/>
      <c r="O23"/>
      <c r="P23"/>
    </row>
    <row r="24" spans="1:16" s="110" customFormat="1" ht="14.45" customHeight="1" x14ac:dyDescent="0.2">
      <c r="A24" s="120" t="s">
        <v>105</v>
      </c>
      <c r="B24" s="119" t="s">
        <v>106</v>
      </c>
      <c r="C24" s="113">
        <v>43.698053734183802</v>
      </c>
      <c r="D24" s="115">
        <v>29390</v>
      </c>
      <c r="E24" s="114">
        <v>30319</v>
      </c>
      <c r="F24" s="114">
        <v>30212</v>
      </c>
      <c r="G24" s="114">
        <v>30261</v>
      </c>
      <c r="H24" s="140">
        <v>30084</v>
      </c>
      <c r="I24" s="115">
        <v>-694</v>
      </c>
      <c r="J24" s="116">
        <v>-2.3068740858928334</v>
      </c>
      <c r="K24"/>
      <c r="L24"/>
      <c r="M24"/>
      <c r="N24"/>
      <c r="O24"/>
      <c r="P24"/>
    </row>
    <row r="25" spans="1:16" s="110" customFormat="1" ht="14.45" customHeight="1" x14ac:dyDescent="0.2">
      <c r="A25" s="120"/>
      <c r="B25" s="119" t="s">
        <v>107</v>
      </c>
      <c r="C25" s="113">
        <v>56.301946265816198</v>
      </c>
      <c r="D25" s="115">
        <v>37867</v>
      </c>
      <c r="E25" s="114">
        <v>39204</v>
      </c>
      <c r="F25" s="114">
        <v>38654</v>
      </c>
      <c r="G25" s="114">
        <v>39073</v>
      </c>
      <c r="H25" s="140">
        <v>39298</v>
      </c>
      <c r="I25" s="115">
        <v>-1431</v>
      </c>
      <c r="J25" s="116">
        <v>-3.6414066873632245</v>
      </c>
      <c r="K25"/>
      <c r="L25"/>
      <c r="M25"/>
      <c r="N25"/>
      <c r="O25"/>
      <c r="P25"/>
    </row>
    <row r="26" spans="1:16" s="110" customFormat="1" ht="14.45" customHeight="1" x14ac:dyDescent="0.2">
      <c r="A26" s="118" t="s">
        <v>105</v>
      </c>
      <c r="B26" s="121" t="s">
        <v>108</v>
      </c>
      <c r="C26" s="113">
        <v>19.962234414261712</v>
      </c>
      <c r="D26" s="115">
        <v>13426</v>
      </c>
      <c r="E26" s="114">
        <v>14052</v>
      </c>
      <c r="F26" s="114">
        <v>13623</v>
      </c>
      <c r="G26" s="114">
        <v>13934</v>
      </c>
      <c r="H26" s="140">
        <v>14064</v>
      </c>
      <c r="I26" s="115">
        <v>-638</v>
      </c>
      <c r="J26" s="116">
        <v>-4.5364050056882821</v>
      </c>
      <c r="K26"/>
      <c r="L26"/>
      <c r="M26"/>
      <c r="N26"/>
      <c r="O26"/>
      <c r="P26"/>
    </row>
    <row r="27" spans="1:16" s="110" customFormat="1" ht="14.45" customHeight="1" x14ac:dyDescent="0.2">
      <c r="A27" s="118"/>
      <c r="B27" s="121" t="s">
        <v>109</v>
      </c>
      <c r="C27" s="113">
        <v>50.058729946325286</v>
      </c>
      <c r="D27" s="115">
        <v>33668</v>
      </c>
      <c r="E27" s="114">
        <v>35010</v>
      </c>
      <c r="F27" s="114">
        <v>34942</v>
      </c>
      <c r="G27" s="114">
        <v>35162</v>
      </c>
      <c r="H27" s="140">
        <v>35158</v>
      </c>
      <c r="I27" s="115">
        <v>-1490</v>
      </c>
      <c r="J27" s="116">
        <v>-4.238011263439331</v>
      </c>
      <c r="K27"/>
      <c r="L27"/>
      <c r="M27"/>
      <c r="N27"/>
      <c r="O27"/>
      <c r="P27"/>
    </row>
    <row r="28" spans="1:16" s="110" customFormat="1" ht="14.45" customHeight="1" x14ac:dyDescent="0.2">
      <c r="A28" s="118"/>
      <c r="B28" s="121" t="s">
        <v>110</v>
      </c>
      <c r="C28" s="113">
        <v>16.1247156429814</v>
      </c>
      <c r="D28" s="115">
        <v>10845</v>
      </c>
      <c r="E28" s="114">
        <v>10976</v>
      </c>
      <c r="F28" s="114">
        <v>10973</v>
      </c>
      <c r="G28" s="114">
        <v>10958</v>
      </c>
      <c r="H28" s="140">
        <v>10973</v>
      </c>
      <c r="I28" s="115">
        <v>-128</v>
      </c>
      <c r="J28" s="116">
        <v>-1.1664995899024879</v>
      </c>
      <c r="K28"/>
      <c r="L28"/>
      <c r="M28"/>
      <c r="N28"/>
      <c r="O28"/>
      <c r="P28"/>
    </row>
    <row r="29" spans="1:16" s="110" customFormat="1" ht="14.45" customHeight="1" x14ac:dyDescent="0.2">
      <c r="A29" s="118"/>
      <c r="B29" s="121" t="s">
        <v>111</v>
      </c>
      <c r="C29" s="113">
        <v>13.854319996431599</v>
      </c>
      <c r="D29" s="115">
        <v>9318</v>
      </c>
      <c r="E29" s="114">
        <v>9485</v>
      </c>
      <c r="F29" s="114">
        <v>9328</v>
      </c>
      <c r="G29" s="114">
        <v>9280</v>
      </c>
      <c r="H29" s="140">
        <v>9187</v>
      </c>
      <c r="I29" s="115">
        <v>131</v>
      </c>
      <c r="J29" s="116">
        <v>1.4259279416566888</v>
      </c>
      <c r="K29"/>
      <c r="L29"/>
      <c r="M29"/>
      <c r="N29"/>
      <c r="O29"/>
      <c r="P29"/>
    </row>
    <row r="30" spans="1:16" s="110" customFormat="1" ht="14.45" customHeight="1" x14ac:dyDescent="0.2">
      <c r="A30" s="120"/>
      <c r="B30" s="121" t="s">
        <v>112</v>
      </c>
      <c r="C30" s="113">
        <v>1.3455848461870139</v>
      </c>
      <c r="D30" s="115">
        <v>905</v>
      </c>
      <c r="E30" s="114">
        <v>911</v>
      </c>
      <c r="F30" s="114">
        <v>899</v>
      </c>
      <c r="G30" s="114">
        <v>779</v>
      </c>
      <c r="H30" s="140">
        <v>761</v>
      </c>
      <c r="I30" s="115">
        <v>144</v>
      </c>
      <c r="J30" s="116">
        <v>18.922470433639948</v>
      </c>
      <c r="K30"/>
      <c r="L30"/>
      <c r="M30"/>
      <c r="N30"/>
      <c r="O30"/>
      <c r="P30"/>
    </row>
    <row r="31" spans="1:16" s="110" customFormat="1" ht="14.45" customHeight="1" x14ac:dyDescent="0.2">
      <c r="A31" s="120" t="s">
        <v>113</v>
      </c>
      <c r="B31" s="119" t="s">
        <v>116</v>
      </c>
      <c r="C31" s="113">
        <v>83.073880785643127</v>
      </c>
      <c r="D31" s="115">
        <v>55873</v>
      </c>
      <c r="E31" s="114">
        <v>57604</v>
      </c>
      <c r="F31" s="114">
        <v>57205</v>
      </c>
      <c r="G31" s="114">
        <v>57739</v>
      </c>
      <c r="H31" s="140">
        <v>57903</v>
      </c>
      <c r="I31" s="115">
        <v>-2030</v>
      </c>
      <c r="J31" s="116">
        <v>-3.5058632540628292</v>
      </c>
      <c r="K31"/>
      <c r="L31"/>
      <c r="M31"/>
      <c r="N31"/>
      <c r="O31"/>
      <c r="P31"/>
    </row>
    <row r="32" spans="1:16" s="110" customFormat="1" ht="14.45" customHeight="1" x14ac:dyDescent="0.2">
      <c r="A32" s="123"/>
      <c r="B32" s="124" t="s">
        <v>117</v>
      </c>
      <c r="C32" s="125">
        <v>16.689712594971528</v>
      </c>
      <c r="D32" s="143">
        <v>11225</v>
      </c>
      <c r="E32" s="144">
        <v>11765</v>
      </c>
      <c r="F32" s="144">
        <v>11521</v>
      </c>
      <c r="G32" s="144">
        <v>11441</v>
      </c>
      <c r="H32" s="145">
        <v>11333</v>
      </c>
      <c r="I32" s="143">
        <v>-108</v>
      </c>
      <c r="J32" s="146">
        <v>-0.95296920497661697</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9573</v>
      </c>
      <c r="E56" s="114">
        <v>10022</v>
      </c>
      <c r="F56" s="114">
        <v>10109</v>
      </c>
      <c r="G56" s="114">
        <v>10150</v>
      </c>
      <c r="H56" s="140">
        <v>9938</v>
      </c>
      <c r="I56" s="115">
        <v>-365</v>
      </c>
      <c r="J56" s="116">
        <v>-3.6727711813242103</v>
      </c>
      <c r="K56"/>
      <c r="L56"/>
      <c r="M56"/>
      <c r="N56"/>
      <c r="O56"/>
      <c r="P56"/>
    </row>
    <row r="57" spans="1:16" s="110" customFormat="1" ht="14.45" customHeight="1" x14ac:dyDescent="0.2">
      <c r="A57" s="120" t="s">
        <v>105</v>
      </c>
      <c r="B57" s="119" t="s">
        <v>106</v>
      </c>
      <c r="C57" s="113">
        <v>41.502141439465163</v>
      </c>
      <c r="D57" s="115">
        <v>3973</v>
      </c>
      <c r="E57" s="114">
        <v>4139</v>
      </c>
      <c r="F57" s="114">
        <v>4196</v>
      </c>
      <c r="G57" s="114">
        <v>4140</v>
      </c>
      <c r="H57" s="140">
        <v>4045</v>
      </c>
      <c r="I57" s="115">
        <v>-72</v>
      </c>
      <c r="J57" s="116">
        <v>-1.7799752781211373</v>
      </c>
    </row>
    <row r="58" spans="1:16" s="110" customFormat="1" ht="14.45" customHeight="1" x14ac:dyDescent="0.2">
      <c r="A58" s="120"/>
      <c r="B58" s="119" t="s">
        <v>107</v>
      </c>
      <c r="C58" s="113">
        <v>58.497858560534837</v>
      </c>
      <c r="D58" s="115">
        <v>5600</v>
      </c>
      <c r="E58" s="114">
        <v>5883</v>
      </c>
      <c r="F58" s="114">
        <v>5913</v>
      </c>
      <c r="G58" s="114">
        <v>6010</v>
      </c>
      <c r="H58" s="140">
        <v>5893</v>
      </c>
      <c r="I58" s="115">
        <v>-293</v>
      </c>
      <c r="J58" s="116">
        <v>-4.9720006787714235</v>
      </c>
    </row>
    <row r="59" spans="1:16" s="110" customFormat="1" ht="14.45" customHeight="1" x14ac:dyDescent="0.2">
      <c r="A59" s="118" t="s">
        <v>105</v>
      </c>
      <c r="B59" s="121" t="s">
        <v>108</v>
      </c>
      <c r="C59" s="113">
        <v>17.037501305755772</v>
      </c>
      <c r="D59" s="115">
        <v>1631</v>
      </c>
      <c r="E59" s="114">
        <v>1785</v>
      </c>
      <c r="F59" s="114">
        <v>1809</v>
      </c>
      <c r="G59" s="114">
        <v>1857</v>
      </c>
      <c r="H59" s="140">
        <v>1757</v>
      </c>
      <c r="I59" s="115">
        <v>-126</v>
      </c>
      <c r="J59" s="116">
        <v>-7.1713147410358564</v>
      </c>
    </row>
    <row r="60" spans="1:16" s="110" customFormat="1" ht="14.45" customHeight="1" x14ac:dyDescent="0.2">
      <c r="A60" s="118"/>
      <c r="B60" s="121" t="s">
        <v>109</v>
      </c>
      <c r="C60" s="113">
        <v>49.284445837250601</v>
      </c>
      <c r="D60" s="115">
        <v>4718</v>
      </c>
      <c r="E60" s="114">
        <v>4907</v>
      </c>
      <c r="F60" s="114">
        <v>4971</v>
      </c>
      <c r="G60" s="114">
        <v>4941</v>
      </c>
      <c r="H60" s="140">
        <v>4877</v>
      </c>
      <c r="I60" s="115">
        <v>-159</v>
      </c>
      <c r="J60" s="116">
        <v>-3.2602009432027885</v>
      </c>
    </row>
    <row r="61" spans="1:16" s="110" customFormat="1" ht="14.45" customHeight="1" x14ac:dyDescent="0.2">
      <c r="A61" s="118"/>
      <c r="B61" s="121" t="s">
        <v>110</v>
      </c>
      <c r="C61" s="113">
        <v>18.113444061422751</v>
      </c>
      <c r="D61" s="115">
        <v>1734</v>
      </c>
      <c r="E61" s="114">
        <v>1786</v>
      </c>
      <c r="F61" s="114">
        <v>1800</v>
      </c>
      <c r="G61" s="114">
        <v>1813</v>
      </c>
      <c r="H61" s="140">
        <v>1808</v>
      </c>
      <c r="I61" s="115">
        <v>-74</v>
      </c>
      <c r="J61" s="116">
        <v>-4.0929203539823007</v>
      </c>
    </row>
    <row r="62" spans="1:16" s="110" customFormat="1" ht="14.45" customHeight="1" x14ac:dyDescent="0.2">
      <c r="A62" s="120"/>
      <c r="B62" s="121" t="s">
        <v>111</v>
      </c>
      <c r="C62" s="113">
        <v>15.564608795570877</v>
      </c>
      <c r="D62" s="115">
        <v>1490</v>
      </c>
      <c r="E62" s="114">
        <v>1544</v>
      </c>
      <c r="F62" s="114">
        <v>1529</v>
      </c>
      <c r="G62" s="114">
        <v>1539</v>
      </c>
      <c r="H62" s="140">
        <v>1496</v>
      </c>
      <c r="I62" s="115">
        <v>-6</v>
      </c>
      <c r="J62" s="116">
        <v>-0.40106951871657753</v>
      </c>
    </row>
    <row r="63" spans="1:16" s="110" customFormat="1" ht="14.45" customHeight="1" x14ac:dyDescent="0.2">
      <c r="A63" s="120"/>
      <c r="B63" s="121" t="s">
        <v>112</v>
      </c>
      <c r="C63" s="113">
        <v>1.598245064243184</v>
      </c>
      <c r="D63" s="115">
        <v>153</v>
      </c>
      <c r="E63" s="114">
        <v>163</v>
      </c>
      <c r="F63" s="114">
        <v>164</v>
      </c>
      <c r="G63" s="114">
        <v>143</v>
      </c>
      <c r="H63" s="140">
        <v>128</v>
      </c>
      <c r="I63" s="115">
        <v>25</v>
      </c>
      <c r="J63" s="116">
        <v>19.53125</v>
      </c>
    </row>
    <row r="64" spans="1:16" s="110" customFormat="1" ht="14.45" customHeight="1" x14ac:dyDescent="0.2">
      <c r="A64" s="120" t="s">
        <v>113</v>
      </c>
      <c r="B64" s="119" t="s">
        <v>116</v>
      </c>
      <c r="C64" s="113">
        <v>85.897837668442492</v>
      </c>
      <c r="D64" s="115">
        <v>8223</v>
      </c>
      <c r="E64" s="114">
        <v>8608</v>
      </c>
      <c r="F64" s="114">
        <v>8687</v>
      </c>
      <c r="G64" s="114">
        <v>8762</v>
      </c>
      <c r="H64" s="140">
        <v>8627</v>
      </c>
      <c r="I64" s="115">
        <v>-404</v>
      </c>
      <c r="J64" s="116">
        <v>-4.6829720644488235</v>
      </c>
    </row>
    <row r="65" spans="1:10" s="110" customFormat="1" ht="14.45" customHeight="1" x14ac:dyDescent="0.2">
      <c r="A65" s="123"/>
      <c r="B65" s="124" t="s">
        <v>117</v>
      </c>
      <c r="C65" s="125">
        <v>13.903687454298549</v>
      </c>
      <c r="D65" s="143">
        <v>1331</v>
      </c>
      <c r="E65" s="144">
        <v>1391</v>
      </c>
      <c r="F65" s="144">
        <v>1400</v>
      </c>
      <c r="G65" s="144">
        <v>1362</v>
      </c>
      <c r="H65" s="145">
        <v>1292</v>
      </c>
      <c r="I65" s="143">
        <v>39</v>
      </c>
      <c r="J65" s="146">
        <v>3.0185758513931891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5" t="s">
        <v>123</v>
      </c>
      <c r="B68" s="566"/>
      <c r="C68" s="566"/>
      <c r="D68" s="566"/>
      <c r="E68" s="566"/>
      <c r="F68" s="566"/>
      <c r="G68" s="566"/>
      <c r="H68" s="566"/>
      <c r="I68" s="566"/>
      <c r="J68" s="566"/>
    </row>
    <row r="69" spans="1:10" ht="21" customHeight="1" x14ac:dyDescent="0.2">
      <c r="A69" s="565"/>
      <c r="B69" s="566"/>
      <c r="C69" s="566"/>
      <c r="D69" s="566"/>
      <c r="E69" s="566"/>
      <c r="F69" s="566"/>
      <c r="G69" s="566"/>
      <c r="H69" s="566"/>
      <c r="I69" s="566"/>
      <c r="J69" s="566"/>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8" t="s">
        <v>327</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3" t="s">
        <v>93</v>
      </c>
      <c r="B7" s="574"/>
      <c r="C7" s="574"/>
      <c r="D7" s="574"/>
      <c r="E7" s="579" t="s">
        <v>94</v>
      </c>
      <c r="F7" s="582" t="s">
        <v>326</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9763</v>
      </c>
      <c r="G11" s="114">
        <v>10134</v>
      </c>
      <c r="H11" s="114">
        <v>10263</v>
      </c>
      <c r="I11" s="114">
        <v>10276</v>
      </c>
      <c r="J11" s="140">
        <v>10246</v>
      </c>
      <c r="K11" s="114">
        <v>-483</v>
      </c>
      <c r="L11" s="116">
        <v>-4.7140347452664457</v>
      </c>
    </row>
    <row r="12" spans="1:17" s="110" customFormat="1" ht="24" customHeight="1" x14ac:dyDescent="0.2">
      <c r="A12" s="603" t="s">
        <v>185</v>
      </c>
      <c r="B12" s="604"/>
      <c r="C12" s="604"/>
      <c r="D12" s="605"/>
      <c r="E12" s="113">
        <v>41.216839086346411</v>
      </c>
      <c r="F12" s="115">
        <v>4024</v>
      </c>
      <c r="G12" s="114">
        <v>4157</v>
      </c>
      <c r="H12" s="114">
        <v>4255</v>
      </c>
      <c r="I12" s="114">
        <v>4202</v>
      </c>
      <c r="J12" s="140">
        <v>4193</v>
      </c>
      <c r="K12" s="114">
        <v>-169</v>
      </c>
      <c r="L12" s="116">
        <v>-4.0305270689243979</v>
      </c>
    </row>
    <row r="13" spans="1:17" s="110" customFormat="1" ht="15" customHeight="1" x14ac:dyDescent="0.2">
      <c r="A13" s="120"/>
      <c r="B13" s="611" t="s">
        <v>107</v>
      </c>
      <c r="C13" s="611"/>
      <c r="E13" s="113">
        <v>58.783160913653589</v>
      </c>
      <c r="F13" s="115">
        <v>5739</v>
      </c>
      <c r="G13" s="114">
        <v>5977</v>
      </c>
      <c r="H13" s="114">
        <v>6008</v>
      </c>
      <c r="I13" s="114">
        <v>6074</v>
      </c>
      <c r="J13" s="140">
        <v>6053</v>
      </c>
      <c r="K13" s="114">
        <v>-314</v>
      </c>
      <c r="L13" s="116">
        <v>-5.18751032545845</v>
      </c>
    </row>
    <row r="14" spans="1:17" s="110" customFormat="1" ht="22.5" customHeight="1" x14ac:dyDescent="0.2">
      <c r="A14" s="603" t="s">
        <v>186</v>
      </c>
      <c r="B14" s="604"/>
      <c r="C14" s="604"/>
      <c r="D14" s="605"/>
      <c r="E14" s="113">
        <v>16.746901567141247</v>
      </c>
      <c r="F14" s="115">
        <v>1635</v>
      </c>
      <c r="G14" s="114">
        <v>1759</v>
      </c>
      <c r="H14" s="114">
        <v>1816</v>
      </c>
      <c r="I14" s="114">
        <v>1857</v>
      </c>
      <c r="J14" s="140">
        <v>1841</v>
      </c>
      <c r="K14" s="114">
        <v>-206</v>
      </c>
      <c r="L14" s="116">
        <v>-11.189570885388376</v>
      </c>
    </row>
    <row r="15" spans="1:17" s="110" customFormat="1" ht="15" customHeight="1" x14ac:dyDescent="0.2">
      <c r="A15" s="120"/>
      <c r="B15" s="119"/>
      <c r="C15" s="258" t="s">
        <v>106</v>
      </c>
      <c r="E15" s="113">
        <v>45.198776758409785</v>
      </c>
      <c r="F15" s="115">
        <v>739</v>
      </c>
      <c r="G15" s="114">
        <v>768</v>
      </c>
      <c r="H15" s="114">
        <v>818</v>
      </c>
      <c r="I15" s="114">
        <v>827</v>
      </c>
      <c r="J15" s="140">
        <v>815</v>
      </c>
      <c r="K15" s="114">
        <v>-76</v>
      </c>
      <c r="L15" s="116">
        <v>-9.3251533742331283</v>
      </c>
    </row>
    <row r="16" spans="1:17" s="110" customFormat="1" ht="15" customHeight="1" x14ac:dyDescent="0.2">
      <c r="A16" s="120"/>
      <c r="B16" s="119"/>
      <c r="C16" s="258" t="s">
        <v>107</v>
      </c>
      <c r="E16" s="113">
        <v>54.801223241590215</v>
      </c>
      <c r="F16" s="115">
        <v>896</v>
      </c>
      <c r="G16" s="114">
        <v>991</v>
      </c>
      <c r="H16" s="114">
        <v>998</v>
      </c>
      <c r="I16" s="114">
        <v>1030</v>
      </c>
      <c r="J16" s="140">
        <v>1026</v>
      </c>
      <c r="K16" s="114">
        <v>-130</v>
      </c>
      <c r="L16" s="116">
        <v>-12.670565302144249</v>
      </c>
    </row>
    <row r="17" spans="1:12" s="110" customFormat="1" ht="15" customHeight="1" x14ac:dyDescent="0.2">
      <c r="A17" s="120"/>
      <c r="B17" s="121" t="s">
        <v>109</v>
      </c>
      <c r="C17" s="258"/>
      <c r="E17" s="113">
        <v>47.116664959541126</v>
      </c>
      <c r="F17" s="115">
        <v>4600</v>
      </c>
      <c r="G17" s="114">
        <v>4758</v>
      </c>
      <c r="H17" s="114">
        <v>4832</v>
      </c>
      <c r="I17" s="114">
        <v>4801</v>
      </c>
      <c r="J17" s="140">
        <v>4792</v>
      </c>
      <c r="K17" s="114">
        <v>-192</v>
      </c>
      <c r="L17" s="116">
        <v>-4.006677796327212</v>
      </c>
    </row>
    <row r="18" spans="1:12" s="110" customFormat="1" ht="15" customHeight="1" x14ac:dyDescent="0.2">
      <c r="A18" s="120"/>
      <c r="B18" s="119"/>
      <c r="C18" s="258" t="s">
        <v>106</v>
      </c>
      <c r="E18" s="113">
        <v>36.934782608695649</v>
      </c>
      <c r="F18" s="115">
        <v>1699</v>
      </c>
      <c r="G18" s="114">
        <v>1763</v>
      </c>
      <c r="H18" s="114">
        <v>1790</v>
      </c>
      <c r="I18" s="114">
        <v>1740</v>
      </c>
      <c r="J18" s="140">
        <v>1750</v>
      </c>
      <c r="K18" s="114">
        <v>-51</v>
      </c>
      <c r="L18" s="116">
        <v>-2.9142857142857141</v>
      </c>
    </row>
    <row r="19" spans="1:12" s="110" customFormat="1" ht="15" customHeight="1" x14ac:dyDescent="0.2">
      <c r="A19" s="120"/>
      <c r="B19" s="119"/>
      <c r="C19" s="258" t="s">
        <v>107</v>
      </c>
      <c r="E19" s="113">
        <v>63.065217391304351</v>
      </c>
      <c r="F19" s="115">
        <v>2901</v>
      </c>
      <c r="G19" s="114">
        <v>2995</v>
      </c>
      <c r="H19" s="114">
        <v>3042</v>
      </c>
      <c r="I19" s="114">
        <v>3061</v>
      </c>
      <c r="J19" s="140">
        <v>3042</v>
      </c>
      <c r="K19" s="114">
        <v>-141</v>
      </c>
      <c r="L19" s="116">
        <v>-4.6351084812623276</v>
      </c>
    </row>
    <row r="20" spans="1:12" s="110" customFormat="1" ht="15" customHeight="1" x14ac:dyDescent="0.2">
      <c r="A20" s="120"/>
      <c r="B20" s="121" t="s">
        <v>110</v>
      </c>
      <c r="C20" s="258"/>
      <c r="E20" s="113">
        <v>18.969579022841341</v>
      </c>
      <c r="F20" s="115">
        <v>1852</v>
      </c>
      <c r="G20" s="114">
        <v>1903</v>
      </c>
      <c r="H20" s="114">
        <v>1922</v>
      </c>
      <c r="I20" s="114">
        <v>1918</v>
      </c>
      <c r="J20" s="140">
        <v>1933</v>
      </c>
      <c r="K20" s="114">
        <v>-81</v>
      </c>
      <c r="L20" s="116">
        <v>-4.190377651319193</v>
      </c>
    </row>
    <row r="21" spans="1:12" s="110" customFormat="1" ht="15" customHeight="1" x14ac:dyDescent="0.2">
      <c r="A21" s="120"/>
      <c r="B21" s="119"/>
      <c r="C21" s="258" t="s">
        <v>106</v>
      </c>
      <c r="E21" s="113">
        <v>36.933045356371487</v>
      </c>
      <c r="F21" s="115">
        <v>684</v>
      </c>
      <c r="G21" s="114">
        <v>682</v>
      </c>
      <c r="H21" s="114">
        <v>704</v>
      </c>
      <c r="I21" s="114">
        <v>679</v>
      </c>
      <c r="J21" s="140">
        <v>693</v>
      </c>
      <c r="K21" s="114">
        <v>-9</v>
      </c>
      <c r="L21" s="116">
        <v>-1.2987012987012987</v>
      </c>
    </row>
    <row r="22" spans="1:12" s="110" customFormat="1" ht="15" customHeight="1" x14ac:dyDescent="0.2">
      <c r="A22" s="120"/>
      <c r="B22" s="119"/>
      <c r="C22" s="258" t="s">
        <v>107</v>
      </c>
      <c r="E22" s="113">
        <v>63.066954643628513</v>
      </c>
      <c r="F22" s="115">
        <v>1168</v>
      </c>
      <c r="G22" s="114">
        <v>1221</v>
      </c>
      <c r="H22" s="114">
        <v>1218</v>
      </c>
      <c r="I22" s="114">
        <v>1239</v>
      </c>
      <c r="J22" s="140">
        <v>1240</v>
      </c>
      <c r="K22" s="114">
        <v>-72</v>
      </c>
      <c r="L22" s="116">
        <v>-5.806451612903226</v>
      </c>
    </row>
    <row r="23" spans="1:12" s="110" customFormat="1" ht="15" customHeight="1" x14ac:dyDescent="0.2">
      <c r="A23" s="120"/>
      <c r="B23" s="121" t="s">
        <v>111</v>
      </c>
      <c r="C23" s="258"/>
      <c r="E23" s="113">
        <v>17.166854450476286</v>
      </c>
      <c r="F23" s="115">
        <v>1676</v>
      </c>
      <c r="G23" s="114">
        <v>1714</v>
      </c>
      <c r="H23" s="114">
        <v>1693</v>
      </c>
      <c r="I23" s="114">
        <v>1700</v>
      </c>
      <c r="J23" s="140">
        <v>1680</v>
      </c>
      <c r="K23" s="114">
        <v>-4</v>
      </c>
      <c r="L23" s="116">
        <v>-0.23809523809523808</v>
      </c>
    </row>
    <row r="24" spans="1:12" s="110" customFormat="1" ht="15" customHeight="1" x14ac:dyDescent="0.2">
      <c r="A24" s="120"/>
      <c r="B24" s="119"/>
      <c r="C24" s="258" t="s">
        <v>106</v>
      </c>
      <c r="E24" s="113">
        <v>53.818615751789977</v>
      </c>
      <c r="F24" s="115">
        <v>902</v>
      </c>
      <c r="G24" s="114">
        <v>944</v>
      </c>
      <c r="H24" s="114">
        <v>943</v>
      </c>
      <c r="I24" s="114">
        <v>956</v>
      </c>
      <c r="J24" s="140">
        <v>935</v>
      </c>
      <c r="K24" s="114">
        <v>-33</v>
      </c>
      <c r="L24" s="116">
        <v>-3.5294117647058822</v>
      </c>
    </row>
    <row r="25" spans="1:12" s="110" customFormat="1" ht="15" customHeight="1" x14ac:dyDescent="0.2">
      <c r="A25" s="120"/>
      <c r="B25" s="119"/>
      <c r="C25" s="258" t="s">
        <v>107</v>
      </c>
      <c r="E25" s="113">
        <v>46.181384248210023</v>
      </c>
      <c r="F25" s="115">
        <v>774</v>
      </c>
      <c r="G25" s="114">
        <v>770</v>
      </c>
      <c r="H25" s="114">
        <v>750</v>
      </c>
      <c r="I25" s="114">
        <v>744</v>
      </c>
      <c r="J25" s="140">
        <v>745</v>
      </c>
      <c r="K25" s="114">
        <v>29</v>
      </c>
      <c r="L25" s="116">
        <v>3.8926174496644297</v>
      </c>
    </row>
    <row r="26" spans="1:12" s="110" customFormat="1" ht="15" customHeight="1" x14ac:dyDescent="0.2">
      <c r="A26" s="120"/>
      <c r="C26" s="121" t="s">
        <v>187</v>
      </c>
      <c r="D26" s="110" t="s">
        <v>188</v>
      </c>
      <c r="E26" s="113">
        <v>1.8744238451295707</v>
      </c>
      <c r="F26" s="115">
        <v>183</v>
      </c>
      <c r="G26" s="114">
        <v>182</v>
      </c>
      <c r="H26" s="114">
        <v>183</v>
      </c>
      <c r="I26" s="114">
        <v>161</v>
      </c>
      <c r="J26" s="140">
        <v>157</v>
      </c>
      <c r="K26" s="114">
        <v>26</v>
      </c>
      <c r="L26" s="116">
        <v>16.560509554140129</v>
      </c>
    </row>
    <row r="27" spans="1:12" s="110" customFormat="1" ht="15" customHeight="1" x14ac:dyDescent="0.2">
      <c r="A27" s="120"/>
      <c r="B27" s="119"/>
      <c r="D27" s="259" t="s">
        <v>106</v>
      </c>
      <c r="E27" s="113">
        <v>43.169398907103826</v>
      </c>
      <c r="F27" s="115">
        <v>79</v>
      </c>
      <c r="G27" s="114">
        <v>91</v>
      </c>
      <c r="H27" s="114">
        <v>88</v>
      </c>
      <c r="I27" s="114">
        <v>79</v>
      </c>
      <c r="J27" s="140">
        <v>67</v>
      </c>
      <c r="K27" s="114">
        <v>12</v>
      </c>
      <c r="L27" s="116">
        <v>17.910447761194028</v>
      </c>
    </row>
    <row r="28" spans="1:12" s="110" customFormat="1" ht="15" customHeight="1" x14ac:dyDescent="0.2">
      <c r="A28" s="120"/>
      <c r="B28" s="119"/>
      <c r="D28" s="259" t="s">
        <v>107</v>
      </c>
      <c r="E28" s="113">
        <v>56.830601092896174</v>
      </c>
      <c r="F28" s="115">
        <v>104</v>
      </c>
      <c r="G28" s="114">
        <v>91</v>
      </c>
      <c r="H28" s="114">
        <v>95</v>
      </c>
      <c r="I28" s="114">
        <v>82</v>
      </c>
      <c r="J28" s="140">
        <v>90</v>
      </c>
      <c r="K28" s="114">
        <v>14</v>
      </c>
      <c r="L28" s="116">
        <v>15.555555555555555</v>
      </c>
    </row>
    <row r="29" spans="1:12" s="110" customFormat="1" ht="24" customHeight="1" x14ac:dyDescent="0.2">
      <c r="A29" s="603" t="s">
        <v>189</v>
      </c>
      <c r="B29" s="604"/>
      <c r="C29" s="604"/>
      <c r="D29" s="605"/>
      <c r="E29" s="113">
        <v>89.193895319061767</v>
      </c>
      <c r="F29" s="115">
        <v>8708</v>
      </c>
      <c r="G29" s="114">
        <v>9037</v>
      </c>
      <c r="H29" s="114">
        <v>9127</v>
      </c>
      <c r="I29" s="114">
        <v>9172</v>
      </c>
      <c r="J29" s="140">
        <v>9188</v>
      </c>
      <c r="K29" s="114">
        <v>-480</v>
      </c>
      <c r="L29" s="116">
        <v>-5.2242054854157596</v>
      </c>
    </row>
    <row r="30" spans="1:12" s="110" customFormat="1" ht="15" customHeight="1" x14ac:dyDescent="0.2">
      <c r="A30" s="120"/>
      <c r="B30" s="119"/>
      <c r="C30" s="258" t="s">
        <v>106</v>
      </c>
      <c r="E30" s="113">
        <v>40.330730362884701</v>
      </c>
      <c r="F30" s="115">
        <v>3512</v>
      </c>
      <c r="G30" s="114">
        <v>3630</v>
      </c>
      <c r="H30" s="114">
        <v>3684</v>
      </c>
      <c r="I30" s="114">
        <v>3687</v>
      </c>
      <c r="J30" s="140">
        <v>3688</v>
      </c>
      <c r="K30" s="114">
        <v>-176</v>
      </c>
      <c r="L30" s="116">
        <v>-4.7722342733188716</v>
      </c>
    </row>
    <row r="31" spans="1:12" s="110" customFormat="1" ht="15" customHeight="1" x14ac:dyDescent="0.2">
      <c r="A31" s="120"/>
      <c r="B31" s="119"/>
      <c r="C31" s="258" t="s">
        <v>107</v>
      </c>
      <c r="E31" s="113">
        <v>59.669269637115299</v>
      </c>
      <c r="F31" s="115">
        <v>5196</v>
      </c>
      <c r="G31" s="114">
        <v>5407</v>
      </c>
      <c r="H31" s="114">
        <v>5443</v>
      </c>
      <c r="I31" s="114">
        <v>5485</v>
      </c>
      <c r="J31" s="140">
        <v>5500</v>
      </c>
      <c r="K31" s="114">
        <v>-304</v>
      </c>
      <c r="L31" s="116">
        <v>-5.5272727272727273</v>
      </c>
    </row>
    <row r="32" spans="1:12" s="110" customFormat="1" ht="15" customHeight="1" x14ac:dyDescent="0.2">
      <c r="A32" s="120"/>
      <c r="B32" s="119" t="s">
        <v>117</v>
      </c>
      <c r="C32" s="258"/>
      <c r="E32" s="113">
        <v>10.601249615896753</v>
      </c>
      <c r="F32" s="114">
        <v>1035</v>
      </c>
      <c r="G32" s="114">
        <v>1074</v>
      </c>
      <c r="H32" s="114">
        <v>1114</v>
      </c>
      <c r="I32" s="114">
        <v>1075</v>
      </c>
      <c r="J32" s="140">
        <v>1037</v>
      </c>
      <c r="K32" s="114">
        <v>-2</v>
      </c>
      <c r="L32" s="116">
        <v>-0.19286403085824494</v>
      </c>
    </row>
    <row r="33" spans="1:12" s="110" customFormat="1" ht="15" customHeight="1" x14ac:dyDescent="0.2">
      <c r="A33" s="120"/>
      <c r="B33" s="119"/>
      <c r="C33" s="258" t="s">
        <v>106</v>
      </c>
      <c r="E33" s="113">
        <v>48.59903381642512</v>
      </c>
      <c r="F33" s="114">
        <v>503</v>
      </c>
      <c r="G33" s="114">
        <v>515</v>
      </c>
      <c r="H33" s="114">
        <v>559</v>
      </c>
      <c r="I33" s="114">
        <v>500</v>
      </c>
      <c r="J33" s="140">
        <v>494</v>
      </c>
      <c r="K33" s="114">
        <v>9</v>
      </c>
      <c r="L33" s="116">
        <v>1.8218623481781377</v>
      </c>
    </row>
    <row r="34" spans="1:12" s="110" customFormat="1" ht="15" customHeight="1" x14ac:dyDescent="0.2">
      <c r="A34" s="120"/>
      <c r="B34" s="119"/>
      <c r="C34" s="258" t="s">
        <v>107</v>
      </c>
      <c r="E34" s="113">
        <v>51.40096618357488</v>
      </c>
      <c r="F34" s="114">
        <v>532</v>
      </c>
      <c r="G34" s="114">
        <v>559</v>
      </c>
      <c r="H34" s="114">
        <v>555</v>
      </c>
      <c r="I34" s="114">
        <v>575</v>
      </c>
      <c r="J34" s="140">
        <v>543</v>
      </c>
      <c r="K34" s="114">
        <v>-11</v>
      </c>
      <c r="L34" s="116">
        <v>-2.0257826887661143</v>
      </c>
    </row>
    <row r="35" spans="1:12" s="110" customFormat="1" ht="24" customHeight="1" x14ac:dyDescent="0.2">
      <c r="A35" s="603" t="s">
        <v>192</v>
      </c>
      <c r="B35" s="604"/>
      <c r="C35" s="604"/>
      <c r="D35" s="605"/>
      <c r="E35" s="113">
        <v>20.393321724879648</v>
      </c>
      <c r="F35" s="114">
        <v>1991</v>
      </c>
      <c r="G35" s="114">
        <v>2064</v>
      </c>
      <c r="H35" s="114">
        <v>2086</v>
      </c>
      <c r="I35" s="114">
        <v>2126</v>
      </c>
      <c r="J35" s="114">
        <v>2090</v>
      </c>
      <c r="K35" s="318">
        <v>-99</v>
      </c>
      <c r="L35" s="319">
        <v>-4.7368421052631575</v>
      </c>
    </row>
    <row r="36" spans="1:12" s="110" customFormat="1" ht="15" customHeight="1" x14ac:dyDescent="0.2">
      <c r="A36" s="120"/>
      <c r="B36" s="119"/>
      <c r="C36" s="258" t="s">
        <v>106</v>
      </c>
      <c r="E36" s="113">
        <v>41.788046207935707</v>
      </c>
      <c r="F36" s="114">
        <v>832</v>
      </c>
      <c r="G36" s="114">
        <v>851</v>
      </c>
      <c r="H36" s="114">
        <v>887</v>
      </c>
      <c r="I36" s="114">
        <v>887</v>
      </c>
      <c r="J36" s="114">
        <v>866</v>
      </c>
      <c r="K36" s="318">
        <v>-34</v>
      </c>
      <c r="L36" s="116">
        <v>-3.9260969976905313</v>
      </c>
    </row>
    <row r="37" spans="1:12" s="110" customFormat="1" ht="15" customHeight="1" x14ac:dyDescent="0.2">
      <c r="A37" s="120"/>
      <c r="B37" s="119"/>
      <c r="C37" s="258" t="s">
        <v>107</v>
      </c>
      <c r="E37" s="113">
        <v>58.211953792064293</v>
      </c>
      <c r="F37" s="114">
        <v>1159</v>
      </c>
      <c r="G37" s="114">
        <v>1213</v>
      </c>
      <c r="H37" s="114">
        <v>1199</v>
      </c>
      <c r="I37" s="114">
        <v>1239</v>
      </c>
      <c r="J37" s="140">
        <v>1224</v>
      </c>
      <c r="K37" s="114">
        <v>-65</v>
      </c>
      <c r="L37" s="116">
        <v>-5.3104575163398691</v>
      </c>
    </row>
    <row r="38" spans="1:12" s="110" customFormat="1" ht="15" customHeight="1" x14ac:dyDescent="0.2">
      <c r="A38" s="120"/>
      <c r="B38" s="119" t="s">
        <v>328</v>
      </c>
      <c r="C38" s="258"/>
      <c r="E38" s="113">
        <v>49.974393116869813</v>
      </c>
      <c r="F38" s="114">
        <v>4879</v>
      </c>
      <c r="G38" s="114">
        <v>4951</v>
      </c>
      <c r="H38" s="114">
        <v>4955</v>
      </c>
      <c r="I38" s="114">
        <v>4960</v>
      </c>
      <c r="J38" s="140">
        <v>4907</v>
      </c>
      <c r="K38" s="114">
        <v>-28</v>
      </c>
      <c r="L38" s="116">
        <v>-0.57061340941512129</v>
      </c>
    </row>
    <row r="39" spans="1:12" s="110" customFormat="1" ht="15" customHeight="1" x14ac:dyDescent="0.2">
      <c r="A39" s="120"/>
      <c r="B39" s="119"/>
      <c r="C39" s="258" t="s">
        <v>106</v>
      </c>
      <c r="E39" s="113">
        <v>42.344742775158842</v>
      </c>
      <c r="F39" s="115">
        <v>2066</v>
      </c>
      <c r="G39" s="114">
        <v>2097</v>
      </c>
      <c r="H39" s="114">
        <v>2106</v>
      </c>
      <c r="I39" s="114">
        <v>2090</v>
      </c>
      <c r="J39" s="140">
        <v>2053</v>
      </c>
      <c r="K39" s="114">
        <v>13</v>
      </c>
      <c r="L39" s="116">
        <v>0.6332196785192401</v>
      </c>
    </row>
    <row r="40" spans="1:12" s="110" customFormat="1" ht="15" customHeight="1" x14ac:dyDescent="0.2">
      <c r="A40" s="120"/>
      <c r="B40" s="119"/>
      <c r="C40" s="258" t="s">
        <v>107</v>
      </c>
      <c r="E40" s="113">
        <v>57.655257224841158</v>
      </c>
      <c r="F40" s="115">
        <v>2813</v>
      </c>
      <c r="G40" s="114">
        <v>2854</v>
      </c>
      <c r="H40" s="114">
        <v>2849</v>
      </c>
      <c r="I40" s="114">
        <v>2870</v>
      </c>
      <c r="J40" s="140">
        <v>2854</v>
      </c>
      <c r="K40" s="114">
        <v>-41</v>
      </c>
      <c r="L40" s="116">
        <v>-1.4365802382620882</v>
      </c>
    </row>
    <row r="41" spans="1:12" s="110" customFormat="1" ht="15" customHeight="1" x14ac:dyDescent="0.2">
      <c r="A41" s="120"/>
      <c r="B41" s="320" t="s">
        <v>515</v>
      </c>
      <c r="C41" s="258"/>
      <c r="E41" s="113">
        <v>5.6642425483970094</v>
      </c>
      <c r="F41" s="115">
        <v>553</v>
      </c>
      <c r="G41" s="114">
        <v>551</v>
      </c>
      <c r="H41" s="114">
        <v>566</v>
      </c>
      <c r="I41" s="114">
        <v>572</v>
      </c>
      <c r="J41" s="140">
        <v>578</v>
      </c>
      <c r="K41" s="114">
        <v>-25</v>
      </c>
      <c r="L41" s="116">
        <v>-4.3252595155709344</v>
      </c>
    </row>
    <row r="42" spans="1:12" s="110" customFormat="1" ht="15" customHeight="1" x14ac:dyDescent="0.2">
      <c r="A42" s="120"/>
      <c r="B42" s="119"/>
      <c r="C42" s="268" t="s">
        <v>106</v>
      </c>
      <c r="D42" s="182"/>
      <c r="E42" s="113">
        <v>44.303797468354432</v>
      </c>
      <c r="F42" s="115">
        <v>245</v>
      </c>
      <c r="G42" s="114">
        <v>246</v>
      </c>
      <c r="H42" s="114">
        <v>254</v>
      </c>
      <c r="I42" s="114">
        <v>248</v>
      </c>
      <c r="J42" s="140">
        <v>262</v>
      </c>
      <c r="K42" s="114">
        <v>-17</v>
      </c>
      <c r="L42" s="116">
        <v>-6.4885496183206106</v>
      </c>
    </row>
    <row r="43" spans="1:12" s="110" customFormat="1" ht="15" customHeight="1" x14ac:dyDescent="0.2">
      <c r="A43" s="120"/>
      <c r="B43" s="119"/>
      <c r="C43" s="268" t="s">
        <v>107</v>
      </c>
      <c r="D43" s="182"/>
      <c r="E43" s="113">
        <v>55.696202531645568</v>
      </c>
      <c r="F43" s="115">
        <v>308</v>
      </c>
      <c r="G43" s="114">
        <v>305</v>
      </c>
      <c r="H43" s="114">
        <v>312</v>
      </c>
      <c r="I43" s="114">
        <v>324</v>
      </c>
      <c r="J43" s="140">
        <v>316</v>
      </c>
      <c r="K43" s="114">
        <v>-8</v>
      </c>
      <c r="L43" s="116">
        <v>-2.5316455696202533</v>
      </c>
    </row>
    <row r="44" spans="1:12" s="110" customFormat="1" ht="15" customHeight="1" x14ac:dyDescent="0.2">
      <c r="A44" s="120"/>
      <c r="B44" s="119" t="s">
        <v>205</v>
      </c>
      <c r="C44" s="268"/>
      <c r="D44" s="182"/>
      <c r="E44" s="113">
        <v>23.96804260985353</v>
      </c>
      <c r="F44" s="115">
        <v>2340</v>
      </c>
      <c r="G44" s="114">
        <v>2568</v>
      </c>
      <c r="H44" s="114">
        <v>2656</v>
      </c>
      <c r="I44" s="114">
        <v>2618</v>
      </c>
      <c r="J44" s="140">
        <v>2671</v>
      </c>
      <c r="K44" s="114">
        <v>-331</v>
      </c>
      <c r="L44" s="116">
        <v>-12.392362411081992</v>
      </c>
    </row>
    <row r="45" spans="1:12" s="110" customFormat="1" ht="15" customHeight="1" x14ac:dyDescent="0.2">
      <c r="A45" s="120"/>
      <c r="B45" s="119"/>
      <c r="C45" s="268" t="s">
        <v>106</v>
      </c>
      <c r="D45" s="182"/>
      <c r="E45" s="113">
        <v>37.649572649572647</v>
      </c>
      <c r="F45" s="115">
        <v>881</v>
      </c>
      <c r="G45" s="114">
        <v>963</v>
      </c>
      <c r="H45" s="114">
        <v>1008</v>
      </c>
      <c r="I45" s="114">
        <v>977</v>
      </c>
      <c r="J45" s="140">
        <v>1012</v>
      </c>
      <c r="K45" s="114">
        <v>-131</v>
      </c>
      <c r="L45" s="116">
        <v>-12.944664031620553</v>
      </c>
    </row>
    <row r="46" spans="1:12" s="110" customFormat="1" ht="15" customHeight="1" x14ac:dyDescent="0.2">
      <c r="A46" s="123"/>
      <c r="B46" s="124"/>
      <c r="C46" s="260" t="s">
        <v>107</v>
      </c>
      <c r="D46" s="261"/>
      <c r="E46" s="125">
        <v>62.350427350427353</v>
      </c>
      <c r="F46" s="143">
        <v>1459</v>
      </c>
      <c r="G46" s="144">
        <v>1605</v>
      </c>
      <c r="H46" s="144">
        <v>1648</v>
      </c>
      <c r="I46" s="144">
        <v>1641</v>
      </c>
      <c r="J46" s="145">
        <v>1659</v>
      </c>
      <c r="K46" s="144">
        <v>-200</v>
      </c>
      <c r="L46" s="146">
        <v>-12.055455093429776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5" t="s">
        <v>210</v>
      </c>
      <c r="B51" s="565"/>
      <c r="C51" s="565"/>
      <c r="D51" s="565"/>
      <c r="E51" s="565"/>
      <c r="F51" s="565"/>
      <c r="G51" s="565"/>
      <c r="H51" s="565"/>
      <c r="I51" s="565"/>
      <c r="J51" s="565"/>
      <c r="K51" s="565"/>
      <c r="L51" s="565"/>
    </row>
    <row r="52" spans="1:12" ht="11.25" x14ac:dyDescent="0.2">
      <c r="A52" s="565" t="s">
        <v>211</v>
      </c>
      <c r="B52" s="565"/>
      <c r="C52" s="565"/>
      <c r="D52" s="565"/>
      <c r="E52" s="565"/>
      <c r="F52" s="565"/>
      <c r="G52" s="565"/>
      <c r="H52" s="565"/>
      <c r="I52" s="565"/>
      <c r="J52" s="565"/>
      <c r="K52" s="565"/>
      <c r="L52" s="565"/>
    </row>
    <row r="53" spans="1:12" ht="11.25" x14ac:dyDescent="0.2">
      <c r="A53" s="618"/>
      <c r="B53" s="618"/>
      <c r="C53" s="618"/>
      <c r="D53" s="618"/>
      <c r="E53" s="618"/>
      <c r="F53" s="618"/>
      <c r="G53" s="618"/>
      <c r="H53" s="618"/>
      <c r="I53" s="618"/>
      <c r="J53" s="618"/>
      <c r="K53" s="618"/>
      <c r="L53" s="618"/>
    </row>
    <row r="54" spans="1:12" ht="21" customHeight="1" x14ac:dyDescent="0.2">
      <c r="A54" s="601"/>
      <c r="B54" s="601"/>
      <c r="C54" s="601"/>
      <c r="D54" s="601"/>
      <c r="E54" s="601"/>
      <c r="F54" s="601"/>
      <c r="G54" s="601"/>
      <c r="H54" s="601"/>
      <c r="I54" s="601"/>
      <c r="J54" s="601"/>
      <c r="K54" s="601"/>
      <c r="L54" s="601"/>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8" t="s">
        <v>330</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5" t="s">
        <v>213</v>
      </c>
      <c r="B7" s="586"/>
      <c r="C7" s="579" t="s">
        <v>94</v>
      </c>
      <c r="D7" s="582" t="s">
        <v>326</v>
      </c>
      <c r="E7" s="583"/>
      <c r="F7" s="583"/>
      <c r="G7" s="583"/>
      <c r="H7" s="584"/>
      <c r="I7" s="585" t="s">
        <v>180</v>
      </c>
      <c r="J7" s="586"/>
      <c r="K7" s="96"/>
      <c r="L7" s="96"/>
      <c r="M7" s="96"/>
      <c r="N7" s="96"/>
      <c r="O7" s="96"/>
    </row>
    <row r="8" spans="1:15" ht="21.75" customHeight="1" x14ac:dyDescent="0.2">
      <c r="A8" s="613"/>
      <c r="B8" s="614"/>
      <c r="C8" s="580"/>
      <c r="D8" s="589" t="s">
        <v>97</v>
      </c>
      <c r="E8" s="589" t="s">
        <v>98</v>
      </c>
      <c r="F8" s="589" t="s">
        <v>99</v>
      </c>
      <c r="G8" s="589" t="s">
        <v>100</v>
      </c>
      <c r="H8" s="589" t="s">
        <v>101</v>
      </c>
      <c r="I8" s="587"/>
      <c r="J8" s="588"/>
    </row>
    <row r="9" spans="1:15" ht="12" customHeight="1" x14ac:dyDescent="0.2">
      <c r="A9" s="613"/>
      <c r="B9" s="614"/>
      <c r="C9" s="580"/>
      <c r="D9" s="590"/>
      <c r="E9" s="590"/>
      <c r="F9" s="590"/>
      <c r="G9" s="590"/>
      <c r="H9" s="590"/>
      <c r="I9" s="98" t="s">
        <v>102</v>
      </c>
      <c r="J9" s="99" t="s">
        <v>103</v>
      </c>
    </row>
    <row r="10" spans="1:15" ht="12" customHeight="1" x14ac:dyDescent="0.2">
      <c r="A10" s="283"/>
      <c r="B10" s="284"/>
      <c r="C10" s="581"/>
      <c r="D10" s="100">
        <v>1</v>
      </c>
      <c r="E10" s="100">
        <v>2</v>
      </c>
      <c r="F10" s="100">
        <v>3</v>
      </c>
      <c r="G10" s="100">
        <v>4</v>
      </c>
      <c r="H10" s="100">
        <v>5</v>
      </c>
      <c r="I10" s="100">
        <v>6</v>
      </c>
      <c r="J10" s="100">
        <v>7</v>
      </c>
      <c r="K10" s="101"/>
    </row>
    <row r="11" spans="1:15" s="192" customFormat="1" ht="24.95" customHeight="1" x14ac:dyDescent="0.2">
      <c r="A11" s="615" t="s">
        <v>104</v>
      </c>
      <c r="B11" s="616"/>
      <c r="C11" s="285">
        <v>100</v>
      </c>
      <c r="D11" s="115">
        <v>9763</v>
      </c>
      <c r="E11" s="114">
        <v>10134</v>
      </c>
      <c r="F11" s="114">
        <v>10263</v>
      </c>
      <c r="G11" s="114">
        <v>10276</v>
      </c>
      <c r="H11" s="140">
        <v>10246</v>
      </c>
      <c r="I11" s="115">
        <v>-483</v>
      </c>
      <c r="J11" s="116">
        <v>-4.7140347452664457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4.4760831711564064</v>
      </c>
      <c r="D14" s="115">
        <v>437</v>
      </c>
      <c r="E14" s="114">
        <v>478</v>
      </c>
      <c r="F14" s="114">
        <v>472</v>
      </c>
      <c r="G14" s="114">
        <v>501</v>
      </c>
      <c r="H14" s="140">
        <v>501</v>
      </c>
      <c r="I14" s="115">
        <v>-64</v>
      </c>
      <c r="J14" s="116">
        <v>-12.774451097804391</v>
      </c>
      <c r="K14" s="110"/>
      <c r="L14" s="110"/>
      <c r="M14" s="110"/>
      <c r="N14" s="110"/>
      <c r="O14" s="110"/>
    </row>
    <row r="15" spans="1:15" s="110" customFormat="1" ht="24.95" customHeight="1" x14ac:dyDescent="0.2">
      <c r="A15" s="193" t="s">
        <v>216</v>
      </c>
      <c r="B15" s="199" t="s">
        <v>217</v>
      </c>
      <c r="C15" s="113">
        <v>1.5568984943152719</v>
      </c>
      <c r="D15" s="115">
        <v>152</v>
      </c>
      <c r="E15" s="114">
        <v>169</v>
      </c>
      <c r="F15" s="114">
        <v>164</v>
      </c>
      <c r="G15" s="114">
        <v>170</v>
      </c>
      <c r="H15" s="140">
        <v>172</v>
      </c>
      <c r="I15" s="115">
        <v>-20</v>
      </c>
      <c r="J15" s="116">
        <v>-11.627906976744185</v>
      </c>
    </row>
    <row r="16" spans="1:15" s="287" customFormat="1" ht="24.95" customHeight="1" x14ac:dyDescent="0.2">
      <c r="A16" s="193" t="s">
        <v>218</v>
      </c>
      <c r="B16" s="199" t="s">
        <v>141</v>
      </c>
      <c r="C16" s="113">
        <v>2.1509781829355732</v>
      </c>
      <c r="D16" s="115">
        <v>210</v>
      </c>
      <c r="E16" s="114">
        <v>234</v>
      </c>
      <c r="F16" s="114">
        <v>229</v>
      </c>
      <c r="G16" s="114">
        <v>254</v>
      </c>
      <c r="H16" s="140">
        <v>249</v>
      </c>
      <c r="I16" s="115">
        <v>-39</v>
      </c>
      <c r="J16" s="116">
        <v>-15.662650602409638</v>
      </c>
      <c r="K16" s="110"/>
      <c r="L16" s="110"/>
      <c r="M16" s="110"/>
      <c r="N16" s="110"/>
      <c r="O16" s="110"/>
    </row>
    <row r="17" spans="1:15" s="110" customFormat="1" ht="24.95" customHeight="1" x14ac:dyDescent="0.2">
      <c r="A17" s="193" t="s">
        <v>142</v>
      </c>
      <c r="B17" s="199" t="s">
        <v>220</v>
      </c>
      <c r="C17" s="113">
        <v>0.76820649390556184</v>
      </c>
      <c r="D17" s="115">
        <v>75</v>
      </c>
      <c r="E17" s="114">
        <v>75</v>
      </c>
      <c r="F17" s="114">
        <v>79</v>
      </c>
      <c r="G17" s="114">
        <v>77</v>
      </c>
      <c r="H17" s="140">
        <v>80</v>
      </c>
      <c r="I17" s="115">
        <v>-5</v>
      </c>
      <c r="J17" s="116">
        <v>-6.25</v>
      </c>
    </row>
    <row r="18" spans="1:15" s="287" customFormat="1" ht="24.95" customHeight="1" x14ac:dyDescent="0.2">
      <c r="A18" s="201" t="s">
        <v>144</v>
      </c>
      <c r="B18" s="202" t="s">
        <v>145</v>
      </c>
      <c r="C18" s="113">
        <v>2.9703984431015056</v>
      </c>
      <c r="D18" s="115">
        <v>290</v>
      </c>
      <c r="E18" s="114">
        <v>291</v>
      </c>
      <c r="F18" s="114">
        <v>290</v>
      </c>
      <c r="G18" s="114">
        <v>275</v>
      </c>
      <c r="H18" s="140">
        <v>302</v>
      </c>
      <c r="I18" s="115">
        <v>-12</v>
      </c>
      <c r="J18" s="116">
        <v>-3.9735099337748343</v>
      </c>
      <c r="K18" s="110"/>
      <c r="L18" s="110"/>
      <c r="M18" s="110"/>
      <c r="N18" s="110"/>
      <c r="O18" s="110"/>
    </row>
    <row r="19" spans="1:15" s="110" customFormat="1" ht="24.95" customHeight="1" x14ac:dyDescent="0.2">
      <c r="A19" s="193" t="s">
        <v>146</v>
      </c>
      <c r="B19" s="199" t="s">
        <v>147</v>
      </c>
      <c r="C19" s="113">
        <v>16.910785619174433</v>
      </c>
      <c r="D19" s="115">
        <v>1651</v>
      </c>
      <c r="E19" s="114">
        <v>1683</v>
      </c>
      <c r="F19" s="114">
        <v>1653</v>
      </c>
      <c r="G19" s="114">
        <v>1698</v>
      </c>
      <c r="H19" s="140">
        <v>1702</v>
      </c>
      <c r="I19" s="115">
        <v>-51</v>
      </c>
      <c r="J19" s="116">
        <v>-2.9964747356051702</v>
      </c>
    </row>
    <row r="20" spans="1:15" s="287" customFormat="1" ht="24.95" customHeight="1" x14ac:dyDescent="0.2">
      <c r="A20" s="193" t="s">
        <v>148</v>
      </c>
      <c r="B20" s="199" t="s">
        <v>149</v>
      </c>
      <c r="C20" s="113">
        <v>5.9100686264467885</v>
      </c>
      <c r="D20" s="115">
        <v>577</v>
      </c>
      <c r="E20" s="114">
        <v>584</v>
      </c>
      <c r="F20" s="114">
        <v>603</v>
      </c>
      <c r="G20" s="114">
        <v>603</v>
      </c>
      <c r="H20" s="140">
        <v>586</v>
      </c>
      <c r="I20" s="115">
        <v>-9</v>
      </c>
      <c r="J20" s="116">
        <v>-1.5358361774744027</v>
      </c>
      <c r="K20" s="110"/>
      <c r="L20" s="110"/>
      <c r="M20" s="110"/>
      <c r="N20" s="110"/>
      <c r="O20" s="110"/>
    </row>
    <row r="21" spans="1:15" s="110" customFormat="1" ht="24.95" customHeight="1" x14ac:dyDescent="0.2">
      <c r="A21" s="201" t="s">
        <v>150</v>
      </c>
      <c r="B21" s="202" t="s">
        <v>151</v>
      </c>
      <c r="C21" s="113">
        <v>15.241216839086347</v>
      </c>
      <c r="D21" s="115">
        <v>1488</v>
      </c>
      <c r="E21" s="114">
        <v>1706</v>
      </c>
      <c r="F21" s="114">
        <v>1784</v>
      </c>
      <c r="G21" s="114">
        <v>1760</v>
      </c>
      <c r="H21" s="140">
        <v>1732</v>
      </c>
      <c r="I21" s="115">
        <v>-244</v>
      </c>
      <c r="J21" s="116">
        <v>-14.087759815242494</v>
      </c>
    </row>
    <row r="22" spans="1:15" s="110" customFormat="1" ht="24.95" customHeight="1" x14ac:dyDescent="0.2">
      <c r="A22" s="201" t="s">
        <v>152</v>
      </c>
      <c r="B22" s="199" t="s">
        <v>153</v>
      </c>
      <c r="C22" s="113">
        <v>2.0587934036669058</v>
      </c>
      <c r="D22" s="115">
        <v>201</v>
      </c>
      <c r="E22" s="114">
        <v>196</v>
      </c>
      <c r="F22" s="114">
        <v>210</v>
      </c>
      <c r="G22" s="114">
        <v>204</v>
      </c>
      <c r="H22" s="140">
        <v>200</v>
      </c>
      <c r="I22" s="115">
        <v>1</v>
      </c>
      <c r="J22" s="116">
        <v>0.5</v>
      </c>
    </row>
    <row r="23" spans="1:15" s="110" customFormat="1" ht="24.95" customHeight="1" x14ac:dyDescent="0.2">
      <c r="A23" s="193" t="s">
        <v>154</v>
      </c>
      <c r="B23" s="199" t="s">
        <v>155</v>
      </c>
      <c r="C23" s="113">
        <v>0.62480794837652365</v>
      </c>
      <c r="D23" s="115">
        <v>61</v>
      </c>
      <c r="E23" s="114">
        <v>71</v>
      </c>
      <c r="F23" s="114">
        <v>79</v>
      </c>
      <c r="G23" s="114">
        <v>69</v>
      </c>
      <c r="H23" s="140">
        <v>73</v>
      </c>
      <c r="I23" s="115">
        <v>-12</v>
      </c>
      <c r="J23" s="116">
        <v>-16.438356164383563</v>
      </c>
    </row>
    <row r="24" spans="1:15" s="110" customFormat="1" ht="24.95" customHeight="1" x14ac:dyDescent="0.2">
      <c r="A24" s="193" t="s">
        <v>156</v>
      </c>
      <c r="B24" s="199" t="s">
        <v>221</v>
      </c>
      <c r="C24" s="113">
        <v>13.909658916316706</v>
      </c>
      <c r="D24" s="115">
        <v>1358</v>
      </c>
      <c r="E24" s="114">
        <v>1335</v>
      </c>
      <c r="F24" s="114">
        <v>1364</v>
      </c>
      <c r="G24" s="114">
        <v>1367</v>
      </c>
      <c r="H24" s="140">
        <v>1362</v>
      </c>
      <c r="I24" s="115">
        <v>-4</v>
      </c>
      <c r="J24" s="116">
        <v>-0.29368575624082233</v>
      </c>
    </row>
    <row r="25" spans="1:15" s="110" customFormat="1" ht="24.95" customHeight="1" x14ac:dyDescent="0.2">
      <c r="A25" s="193" t="s">
        <v>222</v>
      </c>
      <c r="B25" s="204" t="s">
        <v>159</v>
      </c>
      <c r="C25" s="113">
        <v>8.7165830175151076</v>
      </c>
      <c r="D25" s="115">
        <v>851</v>
      </c>
      <c r="E25" s="114">
        <v>840</v>
      </c>
      <c r="F25" s="114">
        <v>872</v>
      </c>
      <c r="G25" s="114">
        <v>858</v>
      </c>
      <c r="H25" s="140">
        <v>863</v>
      </c>
      <c r="I25" s="115">
        <v>-12</v>
      </c>
      <c r="J25" s="116">
        <v>-1.3904982618771726</v>
      </c>
    </row>
    <row r="26" spans="1:15" s="110" customFormat="1" ht="24.95" customHeight="1" x14ac:dyDescent="0.2">
      <c r="A26" s="201">
        <v>782.78300000000002</v>
      </c>
      <c r="B26" s="203" t="s">
        <v>160</v>
      </c>
      <c r="C26" s="113">
        <v>0.92184779268667416</v>
      </c>
      <c r="D26" s="115">
        <v>90</v>
      </c>
      <c r="E26" s="114">
        <v>108</v>
      </c>
      <c r="F26" s="114">
        <v>130</v>
      </c>
      <c r="G26" s="114">
        <v>81</v>
      </c>
      <c r="H26" s="140">
        <v>93</v>
      </c>
      <c r="I26" s="115">
        <v>-3</v>
      </c>
      <c r="J26" s="116">
        <v>-3.225806451612903</v>
      </c>
    </row>
    <row r="27" spans="1:15" s="110" customFormat="1" ht="24.95" customHeight="1" x14ac:dyDescent="0.2">
      <c r="A27" s="193" t="s">
        <v>161</v>
      </c>
      <c r="B27" s="199" t="s">
        <v>162</v>
      </c>
      <c r="C27" s="113">
        <v>1.5671412475673461</v>
      </c>
      <c r="D27" s="115">
        <v>153</v>
      </c>
      <c r="E27" s="114">
        <v>154</v>
      </c>
      <c r="F27" s="114">
        <v>148</v>
      </c>
      <c r="G27" s="114">
        <v>166</v>
      </c>
      <c r="H27" s="140">
        <v>169</v>
      </c>
      <c r="I27" s="115">
        <v>-16</v>
      </c>
      <c r="J27" s="116">
        <v>-9.4674556213017755</v>
      </c>
    </row>
    <row r="28" spans="1:15" s="110" customFormat="1" ht="24.95" customHeight="1" x14ac:dyDescent="0.2">
      <c r="A28" s="193" t="s">
        <v>163</v>
      </c>
      <c r="B28" s="199" t="s">
        <v>164</v>
      </c>
      <c r="C28" s="113">
        <v>2.5299600532623168</v>
      </c>
      <c r="D28" s="115">
        <v>247</v>
      </c>
      <c r="E28" s="114">
        <v>252</v>
      </c>
      <c r="F28" s="114">
        <v>241</v>
      </c>
      <c r="G28" s="114">
        <v>273</v>
      </c>
      <c r="H28" s="140">
        <v>254</v>
      </c>
      <c r="I28" s="115">
        <v>-7</v>
      </c>
      <c r="J28" s="116">
        <v>-2.7559055118110236</v>
      </c>
    </row>
    <row r="29" spans="1:15" s="110" customFormat="1" ht="24.95" customHeight="1" x14ac:dyDescent="0.2">
      <c r="A29" s="193">
        <v>86</v>
      </c>
      <c r="B29" s="199" t="s">
        <v>165</v>
      </c>
      <c r="C29" s="113">
        <v>6.3095360032776808</v>
      </c>
      <c r="D29" s="115">
        <v>616</v>
      </c>
      <c r="E29" s="114">
        <v>619</v>
      </c>
      <c r="F29" s="114">
        <v>598</v>
      </c>
      <c r="G29" s="114">
        <v>596</v>
      </c>
      <c r="H29" s="140">
        <v>564</v>
      </c>
      <c r="I29" s="115">
        <v>52</v>
      </c>
      <c r="J29" s="116">
        <v>9.2198581560283692</v>
      </c>
    </row>
    <row r="30" spans="1:15" s="110" customFormat="1" ht="24.95" customHeight="1" x14ac:dyDescent="0.2">
      <c r="A30" s="193">
        <v>87.88</v>
      </c>
      <c r="B30" s="204" t="s">
        <v>166</v>
      </c>
      <c r="C30" s="113">
        <v>5.3774454573389328</v>
      </c>
      <c r="D30" s="115">
        <v>525</v>
      </c>
      <c r="E30" s="114">
        <v>523</v>
      </c>
      <c r="F30" s="114">
        <v>530</v>
      </c>
      <c r="G30" s="114">
        <v>551</v>
      </c>
      <c r="H30" s="140">
        <v>547</v>
      </c>
      <c r="I30" s="115">
        <v>-22</v>
      </c>
      <c r="J30" s="116">
        <v>-4.0219378427787937</v>
      </c>
    </row>
    <row r="31" spans="1:15" s="110" customFormat="1" ht="24.95" customHeight="1" x14ac:dyDescent="0.2">
      <c r="A31" s="193" t="s">
        <v>167</v>
      </c>
      <c r="B31" s="199" t="s">
        <v>168</v>
      </c>
      <c r="C31" s="113">
        <v>12.065963330943358</v>
      </c>
      <c r="D31" s="115">
        <v>1178</v>
      </c>
      <c r="E31" s="114">
        <v>1255</v>
      </c>
      <c r="F31" s="114">
        <v>1247</v>
      </c>
      <c r="G31" s="114">
        <v>1232</v>
      </c>
      <c r="H31" s="140">
        <v>1259</v>
      </c>
      <c r="I31" s="115">
        <v>-81</v>
      </c>
      <c r="J31" s="116">
        <v>-6.433677521842732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92.143808255659124</v>
      </c>
      <c r="D36" s="143">
        <v>8996</v>
      </c>
      <c r="E36" s="144">
        <v>9326</v>
      </c>
      <c r="F36" s="144">
        <v>9459</v>
      </c>
      <c r="G36" s="144">
        <v>9458</v>
      </c>
      <c r="H36" s="145">
        <v>9404</v>
      </c>
      <c r="I36" s="143">
        <v>-408</v>
      </c>
      <c r="J36" s="146">
        <v>-4.3385793279455553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2" t="s">
        <v>225</v>
      </c>
      <c r="B39" s="612"/>
      <c r="C39" s="612"/>
      <c r="D39" s="612"/>
      <c r="E39" s="612"/>
      <c r="F39" s="612"/>
      <c r="G39" s="612"/>
      <c r="H39" s="612"/>
      <c r="I39" s="612"/>
      <c r="J39" s="612"/>
    </row>
    <row r="40" spans="1:10" ht="18.75" customHeight="1" x14ac:dyDescent="0.2">
      <c r="A40" s="612"/>
      <c r="B40" s="612"/>
      <c r="C40" s="612"/>
      <c r="D40" s="612"/>
      <c r="E40" s="612"/>
      <c r="F40" s="612"/>
      <c r="G40" s="612"/>
      <c r="H40" s="612"/>
      <c r="I40" s="612"/>
      <c r="J40" s="612"/>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8" t="s">
        <v>331</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57</v>
      </c>
      <c r="B5" s="570"/>
      <c r="C5" s="570"/>
      <c r="D5" s="570"/>
      <c r="E5" s="570"/>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5" t="s">
        <v>332</v>
      </c>
      <c r="B7" s="574"/>
      <c r="C7" s="574"/>
      <c r="D7" s="579" t="s">
        <v>94</v>
      </c>
      <c r="E7" s="582" t="s">
        <v>326</v>
      </c>
      <c r="F7" s="583"/>
      <c r="G7" s="583"/>
      <c r="H7" s="583"/>
      <c r="I7" s="584"/>
      <c r="J7" s="585" t="s">
        <v>180</v>
      </c>
      <c r="K7" s="586"/>
      <c r="L7" s="96"/>
      <c r="M7" s="96"/>
      <c r="N7" s="96"/>
      <c r="O7" s="96"/>
    </row>
    <row r="8" spans="1:15" ht="21.75" customHeight="1" x14ac:dyDescent="0.2">
      <c r="A8" s="575"/>
      <c r="B8" s="576"/>
      <c r="C8" s="576"/>
      <c r="D8" s="580"/>
      <c r="E8" s="589" t="s">
        <v>97</v>
      </c>
      <c r="F8" s="589" t="s">
        <v>98</v>
      </c>
      <c r="G8" s="589" t="s">
        <v>99</v>
      </c>
      <c r="H8" s="589" t="s">
        <v>100</v>
      </c>
      <c r="I8" s="589" t="s">
        <v>101</v>
      </c>
      <c r="J8" s="587"/>
      <c r="K8" s="588"/>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7" t="s">
        <v>104</v>
      </c>
      <c r="B11" s="298"/>
      <c r="C11" s="299"/>
      <c r="D11" s="262">
        <v>100</v>
      </c>
      <c r="E11" s="263">
        <v>9763</v>
      </c>
      <c r="F11" s="264">
        <v>10134</v>
      </c>
      <c r="G11" s="264">
        <v>10263</v>
      </c>
      <c r="H11" s="264">
        <v>10276</v>
      </c>
      <c r="I11" s="265">
        <v>10246</v>
      </c>
      <c r="J11" s="263">
        <v>-483</v>
      </c>
      <c r="K11" s="266">
        <v>-4.7140347452664457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44.064324490423026</v>
      </c>
      <c r="E13" s="115">
        <v>4302</v>
      </c>
      <c r="F13" s="114">
        <v>4497</v>
      </c>
      <c r="G13" s="114">
        <v>4574</v>
      </c>
      <c r="H13" s="114">
        <v>4547</v>
      </c>
      <c r="I13" s="140">
        <v>4561</v>
      </c>
      <c r="J13" s="115">
        <v>-259</v>
      </c>
      <c r="K13" s="116">
        <v>-5.6785792589344446</v>
      </c>
    </row>
    <row r="14" spans="1:15" ht="15.95" customHeight="1" x14ac:dyDescent="0.2">
      <c r="A14" s="306" t="s">
        <v>230</v>
      </c>
      <c r="B14" s="307"/>
      <c r="C14" s="308"/>
      <c r="D14" s="113">
        <v>44.125781009935473</v>
      </c>
      <c r="E14" s="115">
        <v>4308</v>
      </c>
      <c r="F14" s="114">
        <v>4458</v>
      </c>
      <c r="G14" s="114">
        <v>4527</v>
      </c>
      <c r="H14" s="114">
        <v>4550</v>
      </c>
      <c r="I14" s="140">
        <v>4533</v>
      </c>
      <c r="J14" s="115">
        <v>-225</v>
      </c>
      <c r="K14" s="116">
        <v>-4.9636002647253479</v>
      </c>
    </row>
    <row r="15" spans="1:15" ht="15.95" customHeight="1" x14ac:dyDescent="0.2">
      <c r="A15" s="306" t="s">
        <v>231</v>
      </c>
      <c r="B15" s="307"/>
      <c r="C15" s="308"/>
      <c r="D15" s="113">
        <v>5.6027860288845641</v>
      </c>
      <c r="E15" s="115">
        <v>547</v>
      </c>
      <c r="F15" s="114">
        <v>556</v>
      </c>
      <c r="G15" s="114">
        <v>553</v>
      </c>
      <c r="H15" s="114">
        <v>527</v>
      </c>
      <c r="I15" s="140">
        <v>526</v>
      </c>
      <c r="J15" s="115">
        <v>21</v>
      </c>
      <c r="K15" s="116">
        <v>3.9923954372623576</v>
      </c>
    </row>
    <row r="16" spans="1:15" ht="15.95" customHeight="1" x14ac:dyDescent="0.2">
      <c r="A16" s="306" t="s">
        <v>232</v>
      </c>
      <c r="B16" s="307"/>
      <c r="C16" s="308"/>
      <c r="D16" s="113">
        <v>3.2571955341595822</v>
      </c>
      <c r="E16" s="115">
        <v>318</v>
      </c>
      <c r="F16" s="114">
        <v>319</v>
      </c>
      <c r="G16" s="114">
        <v>299</v>
      </c>
      <c r="H16" s="114">
        <v>336</v>
      </c>
      <c r="I16" s="140">
        <v>321</v>
      </c>
      <c r="J16" s="115">
        <v>-3</v>
      </c>
      <c r="K16" s="116">
        <v>-0.93457943925233644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0.23558332479770563</v>
      </c>
      <c r="E18" s="115">
        <v>23</v>
      </c>
      <c r="F18" s="114">
        <v>21</v>
      </c>
      <c r="G18" s="114">
        <v>23</v>
      </c>
      <c r="H18" s="114">
        <v>25</v>
      </c>
      <c r="I18" s="140">
        <v>26</v>
      </c>
      <c r="J18" s="115">
        <v>-3</v>
      </c>
      <c r="K18" s="116">
        <v>-11.538461538461538</v>
      </c>
    </row>
    <row r="19" spans="1:11" ht="14.1" customHeight="1" x14ac:dyDescent="0.2">
      <c r="A19" s="306" t="s">
        <v>235</v>
      </c>
      <c r="B19" s="307" t="s">
        <v>236</v>
      </c>
      <c r="C19" s="308"/>
      <c r="D19" s="113">
        <v>3.0728259756222471E-2</v>
      </c>
      <c r="E19" s="115">
        <v>3</v>
      </c>
      <c r="F19" s="114">
        <v>5</v>
      </c>
      <c r="G19" s="114">
        <v>5</v>
      </c>
      <c r="H19" s="114">
        <v>4</v>
      </c>
      <c r="I19" s="140">
        <v>4</v>
      </c>
      <c r="J19" s="115">
        <v>-1</v>
      </c>
      <c r="K19" s="116">
        <v>-25</v>
      </c>
    </row>
    <row r="20" spans="1:11" ht="14.1" customHeight="1" x14ac:dyDescent="0.2">
      <c r="A20" s="306">
        <v>12</v>
      </c>
      <c r="B20" s="307" t="s">
        <v>237</v>
      </c>
      <c r="C20" s="308"/>
      <c r="D20" s="113">
        <v>0.91160503943460003</v>
      </c>
      <c r="E20" s="115">
        <v>89</v>
      </c>
      <c r="F20" s="114">
        <v>92</v>
      </c>
      <c r="G20" s="114">
        <v>96</v>
      </c>
      <c r="H20" s="114">
        <v>93</v>
      </c>
      <c r="I20" s="140">
        <v>100</v>
      </c>
      <c r="J20" s="115">
        <v>-11</v>
      </c>
      <c r="K20" s="116">
        <v>-11</v>
      </c>
    </row>
    <row r="21" spans="1:11" ht="14.1" customHeight="1" x14ac:dyDescent="0.2">
      <c r="A21" s="306">
        <v>21</v>
      </c>
      <c r="B21" s="307" t="s">
        <v>238</v>
      </c>
      <c r="C21" s="308"/>
      <c r="D21" s="113" t="s">
        <v>513</v>
      </c>
      <c r="E21" s="115" t="s">
        <v>513</v>
      </c>
      <c r="F21" s="114">
        <v>8</v>
      </c>
      <c r="G21" s="114">
        <v>7</v>
      </c>
      <c r="H21" s="114">
        <v>7</v>
      </c>
      <c r="I21" s="140">
        <v>7</v>
      </c>
      <c r="J21" s="115" t="s">
        <v>513</v>
      </c>
      <c r="K21" s="116" t="s">
        <v>513</v>
      </c>
    </row>
    <row r="22" spans="1:11" ht="14.1" customHeight="1" x14ac:dyDescent="0.2">
      <c r="A22" s="306">
        <v>22</v>
      </c>
      <c r="B22" s="307" t="s">
        <v>239</v>
      </c>
      <c r="C22" s="308"/>
      <c r="D22" s="113">
        <v>0.37898187032674385</v>
      </c>
      <c r="E22" s="115">
        <v>37</v>
      </c>
      <c r="F22" s="114">
        <v>40</v>
      </c>
      <c r="G22" s="114">
        <v>44</v>
      </c>
      <c r="H22" s="114">
        <v>44</v>
      </c>
      <c r="I22" s="140">
        <v>39</v>
      </c>
      <c r="J22" s="115">
        <v>-2</v>
      </c>
      <c r="K22" s="116">
        <v>-5.1282051282051286</v>
      </c>
    </row>
    <row r="23" spans="1:11" ht="14.1" customHeight="1" x14ac:dyDescent="0.2">
      <c r="A23" s="306">
        <v>23</v>
      </c>
      <c r="B23" s="307" t="s">
        <v>240</v>
      </c>
      <c r="C23" s="308"/>
      <c r="D23" s="113">
        <v>0.14339854552903822</v>
      </c>
      <c r="E23" s="115">
        <v>14</v>
      </c>
      <c r="F23" s="114">
        <v>16</v>
      </c>
      <c r="G23" s="114">
        <v>16</v>
      </c>
      <c r="H23" s="114">
        <v>18</v>
      </c>
      <c r="I23" s="140">
        <v>19</v>
      </c>
      <c r="J23" s="115">
        <v>-5</v>
      </c>
      <c r="K23" s="116">
        <v>-26.315789473684209</v>
      </c>
    </row>
    <row r="24" spans="1:11" ht="14.1" customHeight="1" x14ac:dyDescent="0.2">
      <c r="A24" s="306">
        <v>24</v>
      </c>
      <c r="B24" s="307" t="s">
        <v>241</v>
      </c>
      <c r="C24" s="308"/>
      <c r="D24" s="113">
        <v>0.62480794837652365</v>
      </c>
      <c r="E24" s="115">
        <v>61</v>
      </c>
      <c r="F24" s="114">
        <v>62</v>
      </c>
      <c r="G24" s="114">
        <v>58</v>
      </c>
      <c r="H24" s="114">
        <v>62</v>
      </c>
      <c r="I24" s="140">
        <v>59</v>
      </c>
      <c r="J24" s="115">
        <v>2</v>
      </c>
      <c r="K24" s="116">
        <v>3.3898305084745761</v>
      </c>
    </row>
    <row r="25" spans="1:11" ht="14.1" customHeight="1" x14ac:dyDescent="0.2">
      <c r="A25" s="306">
        <v>25</v>
      </c>
      <c r="B25" s="307" t="s">
        <v>242</v>
      </c>
      <c r="C25" s="308"/>
      <c r="D25" s="113">
        <v>0.93209054593874829</v>
      </c>
      <c r="E25" s="115">
        <v>91</v>
      </c>
      <c r="F25" s="114">
        <v>99</v>
      </c>
      <c r="G25" s="114">
        <v>94</v>
      </c>
      <c r="H25" s="114">
        <v>92</v>
      </c>
      <c r="I25" s="140">
        <v>97</v>
      </c>
      <c r="J25" s="115">
        <v>-6</v>
      </c>
      <c r="K25" s="116">
        <v>-6.1855670103092786</v>
      </c>
    </row>
    <row r="26" spans="1:11" ht="14.1" customHeight="1" x14ac:dyDescent="0.2">
      <c r="A26" s="306">
        <v>26</v>
      </c>
      <c r="B26" s="307" t="s">
        <v>243</v>
      </c>
      <c r="C26" s="308"/>
      <c r="D26" s="113">
        <v>0.59407968862030114</v>
      </c>
      <c r="E26" s="115">
        <v>58</v>
      </c>
      <c r="F26" s="114">
        <v>55</v>
      </c>
      <c r="G26" s="114">
        <v>58</v>
      </c>
      <c r="H26" s="114">
        <v>61</v>
      </c>
      <c r="I26" s="140">
        <v>55</v>
      </c>
      <c r="J26" s="115">
        <v>3</v>
      </c>
      <c r="K26" s="116">
        <v>5.4545454545454541</v>
      </c>
    </row>
    <row r="27" spans="1:11" ht="14.1" customHeight="1" x14ac:dyDescent="0.2">
      <c r="A27" s="306">
        <v>27</v>
      </c>
      <c r="B27" s="307" t="s">
        <v>244</v>
      </c>
      <c r="C27" s="308"/>
      <c r="D27" s="113">
        <v>0.34825361057052134</v>
      </c>
      <c r="E27" s="115">
        <v>34</v>
      </c>
      <c r="F27" s="114">
        <v>30</v>
      </c>
      <c r="G27" s="114">
        <v>30</v>
      </c>
      <c r="H27" s="114">
        <v>29</v>
      </c>
      <c r="I27" s="140">
        <v>28</v>
      </c>
      <c r="J27" s="115">
        <v>6</v>
      </c>
      <c r="K27" s="116">
        <v>21.428571428571427</v>
      </c>
    </row>
    <row r="28" spans="1:11" ht="14.1" customHeight="1" x14ac:dyDescent="0.2">
      <c r="A28" s="306">
        <v>28</v>
      </c>
      <c r="B28" s="307" t="s">
        <v>245</v>
      </c>
      <c r="C28" s="308"/>
      <c r="D28" s="113">
        <v>0.17412680528526067</v>
      </c>
      <c r="E28" s="115">
        <v>17</v>
      </c>
      <c r="F28" s="114">
        <v>23</v>
      </c>
      <c r="G28" s="114">
        <v>25</v>
      </c>
      <c r="H28" s="114">
        <v>22</v>
      </c>
      <c r="I28" s="140">
        <v>24</v>
      </c>
      <c r="J28" s="115">
        <v>-7</v>
      </c>
      <c r="K28" s="116">
        <v>-29.166666666666668</v>
      </c>
    </row>
    <row r="29" spans="1:11" ht="14.1" customHeight="1" x14ac:dyDescent="0.2">
      <c r="A29" s="306">
        <v>29</v>
      </c>
      <c r="B29" s="307" t="s">
        <v>246</v>
      </c>
      <c r="C29" s="308"/>
      <c r="D29" s="113">
        <v>4.670695482945816</v>
      </c>
      <c r="E29" s="115">
        <v>456</v>
      </c>
      <c r="F29" s="114">
        <v>483</v>
      </c>
      <c r="G29" s="114">
        <v>495</v>
      </c>
      <c r="H29" s="114">
        <v>496</v>
      </c>
      <c r="I29" s="140">
        <v>499</v>
      </c>
      <c r="J29" s="115">
        <v>-43</v>
      </c>
      <c r="K29" s="116">
        <v>-8.617234468937875</v>
      </c>
    </row>
    <row r="30" spans="1:11" ht="14.1" customHeight="1" x14ac:dyDescent="0.2">
      <c r="A30" s="306" t="s">
        <v>247</v>
      </c>
      <c r="B30" s="307" t="s">
        <v>248</v>
      </c>
      <c r="C30" s="308"/>
      <c r="D30" s="113">
        <v>0.9013622861825259</v>
      </c>
      <c r="E30" s="115">
        <v>88</v>
      </c>
      <c r="F30" s="114">
        <v>93</v>
      </c>
      <c r="G30" s="114">
        <v>83</v>
      </c>
      <c r="H30" s="114">
        <v>90</v>
      </c>
      <c r="I30" s="140">
        <v>87</v>
      </c>
      <c r="J30" s="115">
        <v>1</v>
      </c>
      <c r="K30" s="116">
        <v>1.1494252873563218</v>
      </c>
    </row>
    <row r="31" spans="1:11" ht="14.1" customHeight="1" x14ac:dyDescent="0.2">
      <c r="A31" s="306" t="s">
        <v>249</v>
      </c>
      <c r="B31" s="307" t="s">
        <v>250</v>
      </c>
      <c r="C31" s="308"/>
      <c r="D31" s="113">
        <v>3.7693331967632902</v>
      </c>
      <c r="E31" s="115">
        <v>368</v>
      </c>
      <c r="F31" s="114">
        <v>390</v>
      </c>
      <c r="G31" s="114">
        <v>412</v>
      </c>
      <c r="H31" s="114">
        <v>406</v>
      </c>
      <c r="I31" s="140">
        <v>412</v>
      </c>
      <c r="J31" s="115">
        <v>-44</v>
      </c>
      <c r="K31" s="116">
        <v>-10.679611650485437</v>
      </c>
    </row>
    <row r="32" spans="1:11" ht="14.1" customHeight="1" x14ac:dyDescent="0.2">
      <c r="A32" s="306">
        <v>31</v>
      </c>
      <c r="B32" s="307" t="s">
        <v>251</v>
      </c>
      <c r="C32" s="308"/>
      <c r="D32" s="113">
        <v>0.16388405203318651</v>
      </c>
      <c r="E32" s="115">
        <v>16</v>
      </c>
      <c r="F32" s="114">
        <v>15</v>
      </c>
      <c r="G32" s="114">
        <v>15</v>
      </c>
      <c r="H32" s="114">
        <v>14</v>
      </c>
      <c r="I32" s="140">
        <v>18</v>
      </c>
      <c r="J32" s="115">
        <v>-2</v>
      </c>
      <c r="K32" s="116">
        <v>-11.111111111111111</v>
      </c>
    </row>
    <row r="33" spans="1:11" ht="14.1" customHeight="1" x14ac:dyDescent="0.2">
      <c r="A33" s="306">
        <v>32</v>
      </c>
      <c r="B33" s="307" t="s">
        <v>252</v>
      </c>
      <c r="C33" s="308"/>
      <c r="D33" s="113">
        <v>1.0652463382157125</v>
      </c>
      <c r="E33" s="115">
        <v>104</v>
      </c>
      <c r="F33" s="114">
        <v>101</v>
      </c>
      <c r="G33" s="114">
        <v>103</v>
      </c>
      <c r="H33" s="114">
        <v>95</v>
      </c>
      <c r="I33" s="140">
        <v>115</v>
      </c>
      <c r="J33" s="115">
        <v>-11</v>
      </c>
      <c r="K33" s="116">
        <v>-9.5652173913043477</v>
      </c>
    </row>
    <row r="34" spans="1:11" ht="14.1" customHeight="1" x14ac:dyDescent="0.2">
      <c r="A34" s="306">
        <v>33</v>
      </c>
      <c r="B34" s="307" t="s">
        <v>253</v>
      </c>
      <c r="C34" s="308"/>
      <c r="D34" s="113">
        <v>0.9013622861825259</v>
      </c>
      <c r="E34" s="115">
        <v>88</v>
      </c>
      <c r="F34" s="114">
        <v>100</v>
      </c>
      <c r="G34" s="114">
        <v>119</v>
      </c>
      <c r="H34" s="114">
        <v>70</v>
      </c>
      <c r="I34" s="140">
        <v>81</v>
      </c>
      <c r="J34" s="115">
        <v>7</v>
      </c>
      <c r="K34" s="116">
        <v>8.6419753086419746</v>
      </c>
    </row>
    <row r="35" spans="1:11" ht="14.1" customHeight="1" x14ac:dyDescent="0.2">
      <c r="A35" s="306">
        <v>34</v>
      </c>
      <c r="B35" s="307" t="s">
        <v>254</v>
      </c>
      <c r="C35" s="308"/>
      <c r="D35" s="113">
        <v>3.8922462357881797</v>
      </c>
      <c r="E35" s="115">
        <v>380</v>
      </c>
      <c r="F35" s="114">
        <v>374</v>
      </c>
      <c r="G35" s="114">
        <v>393</v>
      </c>
      <c r="H35" s="114">
        <v>398</v>
      </c>
      <c r="I35" s="140">
        <v>401</v>
      </c>
      <c r="J35" s="115">
        <v>-21</v>
      </c>
      <c r="K35" s="116">
        <v>-5.2369077306733169</v>
      </c>
    </row>
    <row r="36" spans="1:11" ht="14.1" customHeight="1" x14ac:dyDescent="0.2">
      <c r="A36" s="306">
        <v>41</v>
      </c>
      <c r="B36" s="307" t="s">
        <v>255</v>
      </c>
      <c r="C36" s="308"/>
      <c r="D36" s="113">
        <v>0.47116664959541127</v>
      </c>
      <c r="E36" s="115">
        <v>46</v>
      </c>
      <c r="F36" s="114">
        <v>49</v>
      </c>
      <c r="G36" s="114">
        <v>52</v>
      </c>
      <c r="H36" s="114">
        <v>47</v>
      </c>
      <c r="I36" s="140">
        <v>48</v>
      </c>
      <c r="J36" s="115">
        <v>-2</v>
      </c>
      <c r="K36" s="116">
        <v>-4.166666666666667</v>
      </c>
    </row>
    <row r="37" spans="1:11" ht="14.1" customHeight="1" x14ac:dyDescent="0.2">
      <c r="A37" s="306">
        <v>42</v>
      </c>
      <c r="B37" s="307" t="s">
        <v>256</v>
      </c>
      <c r="C37" s="308"/>
      <c r="D37" s="113" t="s">
        <v>513</v>
      </c>
      <c r="E37" s="115" t="s">
        <v>513</v>
      </c>
      <c r="F37" s="114" t="s">
        <v>513</v>
      </c>
      <c r="G37" s="114" t="s">
        <v>513</v>
      </c>
      <c r="H37" s="114" t="s">
        <v>513</v>
      </c>
      <c r="I37" s="140">
        <v>4</v>
      </c>
      <c r="J37" s="115" t="s">
        <v>513</v>
      </c>
      <c r="K37" s="116" t="s">
        <v>513</v>
      </c>
    </row>
    <row r="38" spans="1:11" ht="14.1" customHeight="1" x14ac:dyDescent="0.2">
      <c r="A38" s="306">
        <v>43</v>
      </c>
      <c r="B38" s="307" t="s">
        <v>257</v>
      </c>
      <c r="C38" s="308"/>
      <c r="D38" s="113">
        <v>0.27655433780600225</v>
      </c>
      <c r="E38" s="115">
        <v>27</v>
      </c>
      <c r="F38" s="114">
        <v>28</v>
      </c>
      <c r="G38" s="114">
        <v>28</v>
      </c>
      <c r="H38" s="114">
        <v>35</v>
      </c>
      <c r="I38" s="140">
        <v>31</v>
      </c>
      <c r="J38" s="115">
        <v>-4</v>
      </c>
      <c r="K38" s="116">
        <v>-12.903225806451612</v>
      </c>
    </row>
    <row r="39" spans="1:11" ht="14.1" customHeight="1" x14ac:dyDescent="0.2">
      <c r="A39" s="306">
        <v>51</v>
      </c>
      <c r="B39" s="307" t="s">
        <v>258</v>
      </c>
      <c r="C39" s="308"/>
      <c r="D39" s="113">
        <v>9.0853221345897772</v>
      </c>
      <c r="E39" s="115">
        <v>887</v>
      </c>
      <c r="F39" s="114">
        <v>864</v>
      </c>
      <c r="G39" s="114">
        <v>892</v>
      </c>
      <c r="H39" s="114">
        <v>894</v>
      </c>
      <c r="I39" s="140">
        <v>886</v>
      </c>
      <c r="J39" s="115">
        <v>1</v>
      </c>
      <c r="K39" s="116">
        <v>0.11286681715575621</v>
      </c>
    </row>
    <row r="40" spans="1:11" ht="14.1" customHeight="1" x14ac:dyDescent="0.2">
      <c r="A40" s="306" t="s">
        <v>259</v>
      </c>
      <c r="B40" s="307" t="s">
        <v>260</v>
      </c>
      <c r="C40" s="308"/>
      <c r="D40" s="113">
        <v>8.7063402642630336</v>
      </c>
      <c r="E40" s="115">
        <v>850</v>
      </c>
      <c r="F40" s="114">
        <v>824</v>
      </c>
      <c r="G40" s="114">
        <v>852</v>
      </c>
      <c r="H40" s="114">
        <v>855</v>
      </c>
      <c r="I40" s="140">
        <v>853</v>
      </c>
      <c r="J40" s="115">
        <v>-3</v>
      </c>
      <c r="K40" s="116">
        <v>-0.35169988276670572</v>
      </c>
    </row>
    <row r="41" spans="1:11" ht="14.1" customHeight="1" x14ac:dyDescent="0.2">
      <c r="A41" s="306"/>
      <c r="B41" s="307" t="s">
        <v>261</v>
      </c>
      <c r="C41" s="308"/>
      <c r="D41" s="113">
        <v>2.212434702448018</v>
      </c>
      <c r="E41" s="115">
        <v>216</v>
      </c>
      <c r="F41" s="114">
        <v>206</v>
      </c>
      <c r="G41" s="114">
        <v>206</v>
      </c>
      <c r="H41" s="114">
        <v>222</v>
      </c>
      <c r="I41" s="140">
        <v>227</v>
      </c>
      <c r="J41" s="115">
        <v>-11</v>
      </c>
      <c r="K41" s="116">
        <v>-4.8458149779735686</v>
      </c>
    </row>
    <row r="42" spans="1:11" ht="14.1" customHeight="1" x14ac:dyDescent="0.2">
      <c r="A42" s="306">
        <v>52</v>
      </c>
      <c r="B42" s="307" t="s">
        <v>262</v>
      </c>
      <c r="C42" s="308"/>
      <c r="D42" s="113">
        <v>6.6065758475878313</v>
      </c>
      <c r="E42" s="115">
        <v>645</v>
      </c>
      <c r="F42" s="114">
        <v>664</v>
      </c>
      <c r="G42" s="114">
        <v>675</v>
      </c>
      <c r="H42" s="114">
        <v>660</v>
      </c>
      <c r="I42" s="140">
        <v>671</v>
      </c>
      <c r="J42" s="115">
        <v>-26</v>
      </c>
      <c r="K42" s="116">
        <v>-3.8748137108792848</v>
      </c>
    </row>
    <row r="43" spans="1:11" ht="14.1" customHeight="1" x14ac:dyDescent="0.2">
      <c r="A43" s="306" t="s">
        <v>263</v>
      </c>
      <c r="B43" s="307" t="s">
        <v>264</v>
      </c>
      <c r="C43" s="308"/>
      <c r="D43" s="113">
        <v>6.4426917955546452</v>
      </c>
      <c r="E43" s="115">
        <v>629</v>
      </c>
      <c r="F43" s="114">
        <v>648</v>
      </c>
      <c r="G43" s="114">
        <v>655</v>
      </c>
      <c r="H43" s="114">
        <v>639</v>
      </c>
      <c r="I43" s="140">
        <v>652</v>
      </c>
      <c r="J43" s="115">
        <v>-23</v>
      </c>
      <c r="K43" s="116">
        <v>-3.5276073619631902</v>
      </c>
    </row>
    <row r="44" spans="1:11" ht="14.1" customHeight="1" x14ac:dyDescent="0.2">
      <c r="A44" s="306">
        <v>53</v>
      </c>
      <c r="B44" s="307" t="s">
        <v>265</v>
      </c>
      <c r="C44" s="308"/>
      <c r="D44" s="113">
        <v>2.7348151183037999</v>
      </c>
      <c r="E44" s="115">
        <v>267</v>
      </c>
      <c r="F44" s="114">
        <v>243</v>
      </c>
      <c r="G44" s="114">
        <v>255</v>
      </c>
      <c r="H44" s="114">
        <v>262</v>
      </c>
      <c r="I44" s="140">
        <v>253</v>
      </c>
      <c r="J44" s="115">
        <v>14</v>
      </c>
      <c r="K44" s="116">
        <v>5.5335968379446641</v>
      </c>
    </row>
    <row r="45" spans="1:11" ht="14.1" customHeight="1" x14ac:dyDescent="0.2">
      <c r="A45" s="306" t="s">
        <v>266</v>
      </c>
      <c r="B45" s="307" t="s">
        <v>267</v>
      </c>
      <c r="C45" s="308"/>
      <c r="D45" s="113">
        <v>2.591416572774762</v>
      </c>
      <c r="E45" s="115">
        <v>253</v>
      </c>
      <c r="F45" s="114">
        <v>228</v>
      </c>
      <c r="G45" s="114">
        <v>239</v>
      </c>
      <c r="H45" s="114">
        <v>249</v>
      </c>
      <c r="I45" s="140">
        <v>240</v>
      </c>
      <c r="J45" s="115">
        <v>13</v>
      </c>
      <c r="K45" s="116">
        <v>5.416666666666667</v>
      </c>
    </row>
    <row r="46" spans="1:11" ht="14.1" customHeight="1" x14ac:dyDescent="0.2">
      <c r="A46" s="306">
        <v>54</v>
      </c>
      <c r="B46" s="307" t="s">
        <v>268</v>
      </c>
      <c r="C46" s="308"/>
      <c r="D46" s="113">
        <v>14.964662501280344</v>
      </c>
      <c r="E46" s="115">
        <v>1461</v>
      </c>
      <c r="F46" s="114">
        <v>1506</v>
      </c>
      <c r="G46" s="114">
        <v>1535</v>
      </c>
      <c r="H46" s="114">
        <v>1503</v>
      </c>
      <c r="I46" s="140">
        <v>1494</v>
      </c>
      <c r="J46" s="115">
        <v>-33</v>
      </c>
      <c r="K46" s="116">
        <v>-2.2088353413654618</v>
      </c>
    </row>
    <row r="47" spans="1:11" ht="14.1" customHeight="1" x14ac:dyDescent="0.2">
      <c r="A47" s="306">
        <v>61</v>
      </c>
      <c r="B47" s="307" t="s">
        <v>269</v>
      </c>
      <c r="C47" s="308"/>
      <c r="D47" s="113">
        <v>0.89111953293045165</v>
      </c>
      <c r="E47" s="115">
        <v>87</v>
      </c>
      <c r="F47" s="114">
        <v>79</v>
      </c>
      <c r="G47" s="114">
        <v>84</v>
      </c>
      <c r="H47" s="114">
        <v>87</v>
      </c>
      <c r="I47" s="140">
        <v>77</v>
      </c>
      <c r="J47" s="115">
        <v>10</v>
      </c>
      <c r="K47" s="116">
        <v>12.987012987012987</v>
      </c>
    </row>
    <row r="48" spans="1:11" ht="14.1" customHeight="1" x14ac:dyDescent="0.2">
      <c r="A48" s="306">
        <v>62</v>
      </c>
      <c r="B48" s="307" t="s">
        <v>270</v>
      </c>
      <c r="C48" s="308"/>
      <c r="D48" s="113">
        <v>10.713919901669568</v>
      </c>
      <c r="E48" s="115">
        <v>1046</v>
      </c>
      <c r="F48" s="114">
        <v>1090</v>
      </c>
      <c r="G48" s="114">
        <v>1084</v>
      </c>
      <c r="H48" s="114">
        <v>1129</v>
      </c>
      <c r="I48" s="140">
        <v>1126</v>
      </c>
      <c r="J48" s="115">
        <v>-80</v>
      </c>
      <c r="K48" s="116">
        <v>-7.1047957371225579</v>
      </c>
    </row>
    <row r="49" spans="1:11" ht="14.1" customHeight="1" x14ac:dyDescent="0.2">
      <c r="A49" s="306">
        <v>63</v>
      </c>
      <c r="B49" s="307" t="s">
        <v>271</v>
      </c>
      <c r="C49" s="308"/>
      <c r="D49" s="113">
        <v>11.512854655331353</v>
      </c>
      <c r="E49" s="115">
        <v>1124</v>
      </c>
      <c r="F49" s="114">
        <v>1348</v>
      </c>
      <c r="G49" s="114">
        <v>1372</v>
      </c>
      <c r="H49" s="114">
        <v>1359</v>
      </c>
      <c r="I49" s="140">
        <v>1310</v>
      </c>
      <c r="J49" s="115">
        <v>-186</v>
      </c>
      <c r="K49" s="116">
        <v>-14.198473282442748</v>
      </c>
    </row>
    <row r="50" spans="1:11" ht="14.1" customHeight="1" x14ac:dyDescent="0.2">
      <c r="A50" s="306" t="s">
        <v>272</v>
      </c>
      <c r="B50" s="307" t="s">
        <v>273</v>
      </c>
      <c r="C50" s="308"/>
      <c r="D50" s="113">
        <v>0.70674997439311682</v>
      </c>
      <c r="E50" s="115">
        <v>69</v>
      </c>
      <c r="F50" s="114">
        <v>71</v>
      </c>
      <c r="G50" s="114">
        <v>68</v>
      </c>
      <c r="H50" s="114">
        <v>68</v>
      </c>
      <c r="I50" s="140">
        <v>74</v>
      </c>
      <c r="J50" s="115">
        <v>-5</v>
      </c>
      <c r="K50" s="116">
        <v>-6.756756756756757</v>
      </c>
    </row>
    <row r="51" spans="1:11" ht="14.1" customHeight="1" x14ac:dyDescent="0.2">
      <c r="A51" s="306" t="s">
        <v>274</v>
      </c>
      <c r="B51" s="307" t="s">
        <v>275</v>
      </c>
      <c r="C51" s="308"/>
      <c r="D51" s="113">
        <v>9.4643040049165208</v>
      </c>
      <c r="E51" s="115">
        <v>924</v>
      </c>
      <c r="F51" s="114">
        <v>1136</v>
      </c>
      <c r="G51" s="114">
        <v>1159</v>
      </c>
      <c r="H51" s="114">
        <v>1152</v>
      </c>
      <c r="I51" s="140">
        <v>1098</v>
      </c>
      <c r="J51" s="115">
        <v>-174</v>
      </c>
      <c r="K51" s="116">
        <v>-15.846994535519126</v>
      </c>
    </row>
    <row r="52" spans="1:11" ht="14.1" customHeight="1" x14ac:dyDescent="0.2">
      <c r="A52" s="306">
        <v>71</v>
      </c>
      <c r="B52" s="307" t="s">
        <v>276</v>
      </c>
      <c r="C52" s="308"/>
      <c r="D52" s="113">
        <v>9.6486735634538565</v>
      </c>
      <c r="E52" s="115">
        <v>942</v>
      </c>
      <c r="F52" s="114">
        <v>954</v>
      </c>
      <c r="G52" s="114">
        <v>944</v>
      </c>
      <c r="H52" s="114">
        <v>942</v>
      </c>
      <c r="I52" s="140">
        <v>970</v>
      </c>
      <c r="J52" s="115">
        <v>-28</v>
      </c>
      <c r="K52" s="116">
        <v>-2.8865979381443299</v>
      </c>
    </row>
    <row r="53" spans="1:11" ht="14.1" customHeight="1" x14ac:dyDescent="0.2">
      <c r="A53" s="306" t="s">
        <v>277</v>
      </c>
      <c r="B53" s="307" t="s">
        <v>278</v>
      </c>
      <c r="C53" s="308"/>
      <c r="D53" s="113">
        <v>0.87063402642630339</v>
      </c>
      <c r="E53" s="115">
        <v>85</v>
      </c>
      <c r="F53" s="114">
        <v>84</v>
      </c>
      <c r="G53" s="114">
        <v>87</v>
      </c>
      <c r="H53" s="114">
        <v>80</v>
      </c>
      <c r="I53" s="140">
        <v>78</v>
      </c>
      <c r="J53" s="115">
        <v>7</v>
      </c>
      <c r="K53" s="116">
        <v>8.9743589743589745</v>
      </c>
    </row>
    <row r="54" spans="1:11" ht="14.1" customHeight="1" x14ac:dyDescent="0.2">
      <c r="A54" s="306" t="s">
        <v>279</v>
      </c>
      <c r="B54" s="307" t="s">
        <v>280</v>
      </c>
      <c r="C54" s="308"/>
      <c r="D54" s="113">
        <v>8.4400286797091066</v>
      </c>
      <c r="E54" s="115">
        <v>824</v>
      </c>
      <c r="F54" s="114">
        <v>833</v>
      </c>
      <c r="G54" s="114">
        <v>825</v>
      </c>
      <c r="H54" s="114">
        <v>827</v>
      </c>
      <c r="I54" s="140">
        <v>854</v>
      </c>
      <c r="J54" s="115">
        <v>-30</v>
      </c>
      <c r="K54" s="116">
        <v>-3.5128805620608898</v>
      </c>
    </row>
    <row r="55" spans="1:11" ht="14.1" customHeight="1" x14ac:dyDescent="0.2">
      <c r="A55" s="306">
        <v>72</v>
      </c>
      <c r="B55" s="307" t="s">
        <v>281</v>
      </c>
      <c r="C55" s="308"/>
      <c r="D55" s="113">
        <v>1.0959745979719349</v>
      </c>
      <c r="E55" s="115">
        <v>107</v>
      </c>
      <c r="F55" s="114">
        <v>115</v>
      </c>
      <c r="G55" s="114">
        <v>104</v>
      </c>
      <c r="H55" s="114">
        <v>102</v>
      </c>
      <c r="I55" s="140">
        <v>103</v>
      </c>
      <c r="J55" s="115">
        <v>4</v>
      </c>
      <c r="K55" s="116">
        <v>3.883495145631068</v>
      </c>
    </row>
    <row r="56" spans="1:11" ht="14.1" customHeight="1" x14ac:dyDescent="0.2">
      <c r="A56" s="306" t="s">
        <v>282</v>
      </c>
      <c r="B56" s="307" t="s">
        <v>283</v>
      </c>
      <c r="C56" s="308"/>
      <c r="D56" s="113">
        <v>8.1942026016593256E-2</v>
      </c>
      <c r="E56" s="115">
        <v>8</v>
      </c>
      <c r="F56" s="114">
        <v>9</v>
      </c>
      <c r="G56" s="114">
        <v>11</v>
      </c>
      <c r="H56" s="114">
        <v>9</v>
      </c>
      <c r="I56" s="140">
        <v>9</v>
      </c>
      <c r="J56" s="115">
        <v>-1</v>
      </c>
      <c r="K56" s="116">
        <v>-11.111111111111111</v>
      </c>
    </row>
    <row r="57" spans="1:11" ht="14.1" customHeight="1" x14ac:dyDescent="0.2">
      <c r="A57" s="306" t="s">
        <v>284</v>
      </c>
      <c r="B57" s="307" t="s">
        <v>285</v>
      </c>
      <c r="C57" s="308"/>
      <c r="D57" s="113">
        <v>0.70674997439311682</v>
      </c>
      <c r="E57" s="115">
        <v>69</v>
      </c>
      <c r="F57" s="114">
        <v>69</v>
      </c>
      <c r="G57" s="114">
        <v>70</v>
      </c>
      <c r="H57" s="114">
        <v>70</v>
      </c>
      <c r="I57" s="140">
        <v>68</v>
      </c>
      <c r="J57" s="115">
        <v>1</v>
      </c>
      <c r="K57" s="116">
        <v>1.4705882352941178</v>
      </c>
    </row>
    <row r="58" spans="1:11" ht="14.1" customHeight="1" x14ac:dyDescent="0.2">
      <c r="A58" s="306">
        <v>73</v>
      </c>
      <c r="B58" s="307" t="s">
        <v>286</v>
      </c>
      <c r="C58" s="308"/>
      <c r="D58" s="113">
        <v>1.3520434292737888</v>
      </c>
      <c r="E58" s="115">
        <v>132</v>
      </c>
      <c r="F58" s="114">
        <v>119</v>
      </c>
      <c r="G58" s="114">
        <v>123</v>
      </c>
      <c r="H58" s="114">
        <v>136</v>
      </c>
      <c r="I58" s="140">
        <v>136</v>
      </c>
      <c r="J58" s="115">
        <v>-4</v>
      </c>
      <c r="K58" s="116">
        <v>-2.9411764705882355</v>
      </c>
    </row>
    <row r="59" spans="1:11" ht="14.1" customHeight="1" x14ac:dyDescent="0.2">
      <c r="A59" s="306" t="s">
        <v>287</v>
      </c>
      <c r="B59" s="307" t="s">
        <v>288</v>
      </c>
      <c r="C59" s="308"/>
      <c r="D59" s="113">
        <v>1.0037898187032674</v>
      </c>
      <c r="E59" s="115">
        <v>98</v>
      </c>
      <c r="F59" s="114">
        <v>89</v>
      </c>
      <c r="G59" s="114">
        <v>93</v>
      </c>
      <c r="H59" s="114">
        <v>107</v>
      </c>
      <c r="I59" s="140">
        <v>109</v>
      </c>
      <c r="J59" s="115">
        <v>-11</v>
      </c>
      <c r="K59" s="116">
        <v>-10.091743119266056</v>
      </c>
    </row>
    <row r="60" spans="1:11" ht="14.1" customHeight="1" x14ac:dyDescent="0.2">
      <c r="A60" s="306">
        <v>81</v>
      </c>
      <c r="B60" s="307" t="s">
        <v>289</v>
      </c>
      <c r="C60" s="308"/>
      <c r="D60" s="113">
        <v>3.7283621837549932</v>
      </c>
      <c r="E60" s="115">
        <v>364</v>
      </c>
      <c r="F60" s="114">
        <v>365</v>
      </c>
      <c r="G60" s="114">
        <v>363</v>
      </c>
      <c r="H60" s="114">
        <v>359</v>
      </c>
      <c r="I60" s="140">
        <v>349</v>
      </c>
      <c r="J60" s="115">
        <v>15</v>
      </c>
      <c r="K60" s="116">
        <v>4.2979942693409745</v>
      </c>
    </row>
    <row r="61" spans="1:11" ht="14.1" customHeight="1" x14ac:dyDescent="0.2">
      <c r="A61" s="306" t="s">
        <v>290</v>
      </c>
      <c r="B61" s="307" t="s">
        <v>291</v>
      </c>
      <c r="C61" s="308"/>
      <c r="D61" s="113">
        <v>1.2291303902488988</v>
      </c>
      <c r="E61" s="115">
        <v>120</v>
      </c>
      <c r="F61" s="114">
        <v>125</v>
      </c>
      <c r="G61" s="114">
        <v>125</v>
      </c>
      <c r="H61" s="114">
        <v>125</v>
      </c>
      <c r="I61" s="140">
        <v>125</v>
      </c>
      <c r="J61" s="115">
        <v>-5</v>
      </c>
      <c r="K61" s="116">
        <v>-4</v>
      </c>
    </row>
    <row r="62" spans="1:11" ht="14.1" customHeight="1" x14ac:dyDescent="0.2">
      <c r="A62" s="306" t="s">
        <v>292</v>
      </c>
      <c r="B62" s="307" t="s">
        <v>293</v>
      </c>
      <c r="C62" s="308"/>
      <c r="D62" s="113">
        <v>1.5978695073235685</v>
      </c>
      <c r="E62" s="115">
        <v>156</v>
      </c>
      <c r="F62" s="114">
        <v>152</v>
      </c>
      <c r="G62" s="114">
        <v>148</v>
      </c>
      <c r="H62" s="114">
        <v>148</v>
      </c>
      <c r="I62" s="140">
        <v>136</v>
      </c>
      <c r="J62" s="115">
        <v>20</v>
      </c>
      <c r="K62" s="116">
        <v>14.705882352941176</v>
      </c>
    </row>
    <row r="63" spans="1:11" ht="14.1" customHeight="1" x14ac:dyDescent="0.2">
      <c r="A63" s="306"/>
      <c r="B63" s="307" t="s">
        <v>294</v>
      </c>
      <c r="C63" s="308"/>
      <c r="D63" s="113">
        <v>1.0959745979719349</v>
      </c>
      <c r="E63" s="115">
        <v>107</v>
      </c>
      <c r="F63" s="114">
        <v>102</v>
      </c>
      <c r="G63" s="114">
        <v>104</v>
      </c>
      <c r="H63" s="114">
        <v>109</v>
      </c>
      <c r="I63" s="140">
        <v>107</v>
      </c>
      <c r="J63" s="115">
        <v>0</v>
      </c>
      <c r="K63" s="116">
        <v>0</v>
      </c>
    </row>
    <row r="64" spans="1:11" ht="14.1" customHeight="1" x14ac:dyDescent="0.2">
      <c r="A64" s="306" t="s">
        <v>295</v>
      </c>
      <c r="B64" s="307" t="s">
        <v>296</v>
      </c>
      <c r="C64" s="308"/>
      <c r="D64" s="113">
        <v>3.0728259756222471E-2</v>
      </c>
      <c r="E64" s="115">
        <v>3</v>
      </c>
      <c r="F64" s="114" t="s">
        <v>513</v>
      </c>
      <c r="G64" s="114" t="s">
        <v>513</v>
      </c>
      <c r="H64" s="114" t="s">
        <v>513</v>
      </c>
      <c r="I64" s="140">
        <v>3</v>
      </c>
      <c r="J64" s="115">
        <v>0</v>
      </c>
      <c r="K64" s="116">
        <v>0</v>
      </c>
    </row>
    <row r="65" spans="1:11" ht="14.1" customHeight="1" x14ac:dyDescent="0.2">
      <c r="A65" s="306" t="s">
        <v>297</v>
      </c>
      <c r="B65" s="307" t="s">
        <v>298</v>
      </c>
      <c r="C65" s="308"/>
      <c r="D65" s="113">
        <v>0.52238041585578199</v>
      </c>
      <c r="E65" s="115">
        <v>51</v>
      </c>
      <c r="F65" s="114">
        <v>51</v>
      </c>
      <c r="G65" s="114">
        <v>50</v>
      </c>
      <c r="H65" s="114">
        <v>48</v>
      </c>
      <c r="I65" s="140">
        <v>50</v>
      </c>
      <c r="J65" s="115">
        <v>1</v>
      </c>
      <c r="K65" s="116">
        <v>2</v>
      </c>
    </row>
    <row r="66" spans="1:11" ht="14.1" customHeight="1" x14ac:dyDescent="0.2">
      <c r="A66" s="306">
        <v>82</v>
      </c>
      <c r="B66" s="307" t="s">
        <v>299</v>
      </c>
      <c r="C66" s="308"/>
      <c r="D66" s="113">
        <v>2.0075796374065349</v>
      </c>
      <c r="E66" s="115">
        <v>196</v>
      </c>
      <c r="F66" s="114">
        <v>196</v>
      </c>
      <c r="G66" s="114">
        <v>204</v>
      </c>
      <c r="H66" s="114">
        <v>215</v>
      </c>
      <c r="I66" s="140">
        <v>208</v>
      </c>
      <c r="J66" s="115">
        <v>-12</v>
      </c>
      <c r="K66" s="116">
        <v>-5.7692307692307692</v>
      </c>
    </row>
    <row r="67" spans="1:11" ht="14.1" customHeight="1" x14ac:dyDescent="0.2">
      <c r="A67" s="306" t="s">
        <v>300</v>
      </c>
      <c r="B67" s="307" t="s">
        <v>301</v>
      </c>
      <c r="C67" s="308"/>
      <c r="D67" s="113">
        <v>0.7886920004097101</v>
      </c>
      <c r="E67" s="115">
        <v>77</v>
      </c>
      <c r="F67" s="114">
        <v>71</v>
      </c>
      <c r="G67" s="114">
        <v>76</v>
      </c>
      <c r="H67" s="114">
        <v>83</v>
      </c>
      <c r="I67" s="140">
        <v>79</v>
      </c>
      <c r="J67" s="115">
        <v>-2</v>
      </c>
      <c r="K67" s="116">
        <v>-2.5316455696202533</v>
      </c>
    </row>
    <row r="68" spans="1:11" ht="14.1" customHeight="1" x14ac:dyDescent="0.2">
      <c r="A68" s="306" t="s">
        <v>302</v>
      </c>
      <c r="B68" s="307" t="s">
        <v>303</v>
      </c>
      <c r="C68" s="308"/>
      <c r="D68" s="113">
        <v>0.92184779268667416</v>
      </c>
      <c r="E68" s="115">
        <v>90</v>
      </c>
      <c r="F68" s="114">
        <v>96</v>
      </c>
      <c r="G68" s="114">
        <v>99</v>
      </c>
      <c r="H68" s="114">
        <v>106</v>
      </c>
      <c r="I68" s="140">
        <v>105</v>
      </c>
      <c r="J68" s="115">
        <v>-15</v>
      </c>
      <c r="K68" s="116">
        <v>-14.285714285714286</v>
      </c>
    </row>
    <row r="69" spans="1:11" ht="14.1" customHeight="1" x14ac:dyDescent="0.2">
      <c r="A69" s="306">
        <v>83</v>
      </c>
      <c r="B69" s="307" t="s">
        <v>304</v>
      </c>
      <c r="C69" s="308"/>
      <c r="D69" s="113">
        <v>3.1035542353784695</v>
      </c>
      <c r="E69" s="115">
        <v>303</v>
      </c>
      <c r="F69" s="114">
        <v>303</v>
      </c>
      <c r="G69" s="114">
        <v>302</v>
      </c>
      <c r="H69" s="114">
        <v>317</v>
      </c>
      <c r="I69" s="140">
        <v>331</v>
      </c>
      <c r="J69" s="115">
        <v>-28</v>
      </c>
      <c r="K69" s="116">
        <v>-8.4592145015105746</v>
      </c>
    </row>
    <row r="70" spans="1:11" ht="14.1" customHeight="1" x14ac:dyDescent="0.2">
      <c r="A70" s="306" t="s">
        <v>305</v>
      </c>
      <c r="B70" s="307" t="s">
        <v>306</v>
      </c>
      <c r="C70" s="308"/>
      <c r="D70" s="113">
        <v>2.0997644166752023</v>
      </c>
      <c r="E70" s="115">
        <v>205</v>
      </c>
      <c r="F70" s="114">
        <v>203</v>
      </c>
      <c r="G70" s="114">
        <v>200</v>
      </c>
      <c r="H70" s="114">
        <v>214</v>
      </c>
      <c r="I70" s="140">
        <v>219</v>
      </c>
      <c r="J70" s="115">
        <v>-14</v>
      </c>
      <c r="K70" s="116">
        <v>-6.3926940639269407</v>
      </c>
    </row>
    <row r="71" spans="1:11" ht="14.1" customHeight="1" x14ac:dyDescent="0.2">
      <c r="A71" s="306"/>
      <c r="B71" s="307" t="s">
        <v>307</v>
      </c>
      <c r="C71" s="308"/>
      <c r="D71" s="113">
        <v>1.0652463382157125</v>
      </c>
      <c r="E71" s="115">
        <v>104</v>
      </c>
      <c r="F71" s="114">
        <v>105</v>
      </c>
      <c r="G71" s="114">
        <v>97</v>
      </c>
      <c r="H71" s="114">
        <v>98</v>
      </c>
      <c r="I71" s="140">
        <v>99</v>
      </c>
      <c r="J71" s="115">
        <v>5</v>
      </c>
      <c r="K71" s="116">
        <v>5.0505050505050502</v>
      </c>
    </row>
    <row r="72" spans="1:11" ht="14.1" customHeight="1" x14ac:dyDescent="0.2">
      <c r="A72" s="306">
        <v>84</v>
      </c>
      <c r="B72" s="307" t="s">
        <v>308</v>
      </c>
      <c r="C72" s="308"/>
      <c r="D72" s="113">
        <v>2.4377752739936493</v>
      </c>
      <c r="E72" s="115">
        <v>238</v>
      </c>
      <c r="F72" s="114">
        <v>251</v>
      </c>
      <c r="G72" s="114">
        <v>231</v>
      </c>
      <c r="H72" s="114">
        <v>266</v>
      </c>
      <c r="I72" s="140">
        <v>258</v>
      </c>
      <c r="J72" s="115">
        <v>-20</v>
      </c>
      <c r="K72" s="116">
        <v>-7.7519379844961236</v>
      </c>
    </row>
    <row r="73" spans="1:11" ht="14.1" customHeight="1" x14ac:dyDescent="0.2">
      <c r="A73" s="306" t="s">
        <v>309</v>
      </c>
      <c r="B73" s="307" t="s">
        <v>310</v>
      </c>
      <c r="C73" s="308"/>
      <c r="D73" s="113">
        <v>0.23558332479770563</v>
      </c>
      <c r="E73" s="115">
        <v>23</v>
      </c>
      <c r="F73" s="114">
        <v>23</v>
      </c>
      <c r="G73" s="114">
        <v>26</v>
      </c>
      <c r="H73" s="114">
        <v>40</v>
      </c>
      <c r="I73" s="140">
        <v>41</v>
      </c>
      <c r="J73" s="115">
        <v>-18</v>
      </c>
      <c r="K73" s="116">
        <v>-43.902439024390247</v>
      </c>
    </row>
    <row r="74" spans="1:11" ht="14.1" customHeight="1" x14ac:dyDescent="0.2">
      <c r="A74" s="306" t="s">
        <v>311</v>
      </c>
      <c r="B74" s="307" t="s">
        <v>312</v>
      </c>
      <c r="C74" s="308"/>
      <c r="D74" s="113">
        <v>7.1699272764519109E-2</v>
      </c>
      <c r="E74" s="115">
        <v>7</v>
      </c>
      <c r="F74" s="114">
        <v>6</v>
      </c>
      <c r="G74" s="114">
        <v>5</v>
      </c>
      <c r="H74" s="114">
        <v>5</v>
      </c>
      <c r="I74" s="140">
        <v>7</v>
      </c>
      <c r="J74" s="115">
        <v>0</v>
      </c>
      <c r="K74" s="116">
        <v>0</v>
      </c>
    </row>
    <row r="75" spans="1:11" ht="14.1" customHeight="1" x14ac:dyDescent="0.2">
      <c r="A75" s="306" t="s">
        <v>313</v>
      </c>
      <c r="B75" s="307" t="s">
        <v>314</v>
      </c>
      <c r="C75" s="308"/>
      <c r="D75" s="113">
        <v>0.95257605244289667</v>
      </c>
      <c r="E75" s="115">
        <v>93</v>
      </c>
      <c r="F75" s="114">
        <v>102</v>
      </c>
      <c r="G75" s="114">
        <v>87</v>
      </c>
      <c r="H75" s="114">
        <v>104</v>
      </c>
      <c r="I75" s="140">
        <v>88</v>
      </c>
      <c r="J75" s="115">
        <v>5</v>
      </c>
      <c r="K75" s="116">
        <v>5.6818181818181817</v>
      </c>
    </row>
    <row r="76" spans="1:11" ht="14.1" customHeight="1" x14ac:dyDescent="0.2">
      <c r="A76" s="306">
        <v>91</v>
      </c>
      <c r="B76" s="307" t="s">
        <v>315</v>
      </c>
      <c r="C76" s="308"/>
      <c r="D76" s="113">
        <v>0.10242753252074158</v>
      </c>
      <c r="E76" s="115">
        <v>10</v>
      </c>
      <c r="F76" s="114">
        <v>9</v>
      </c>
      <c r="G76" s="114">
        <v>7</v>
      </c>
      <c r="H76" s="114">
        <v>6</v>
      </c>
      <c r="I76" s="140">
        <v>4</v>
      </c>
      <c r="J76" s="115">
        <v>6</v>
      </c>
      <c r="K76" s="116">
        <v>150</v>
      </c>
    </row>
    <row r="77" spans="1:11" ht="14.1" customHeight="1" x14ac:dyDescent="0.2">
      <c r="A77" s="306">
        <v>92</v>
      </c>
      <c r="B77" s="307" t="s">
        <v>316</v>
      </c>
      <c r="C77" s="308"/>
      <c r="D77" s="113">
        <v>0.34825361057052134</v>
      </c>
      <c r="E77" s="115">
        <v>34</v>
      </c>
      <c r="F77" s="114">
        <v>36</v>
      </c>
      <c r="G77" s="114">
        <v>33</v>
      </c>
      <c r="H77" s="114">
        <v>30</v>
      </c>
      <c r="I77" s="140">
        <v>26</v>
      </c>
      <c r="J77" s="115">
        <v>8</v>
      </c>
      <c r="K77" s="116">
        <v>30.76923076923077</v>
      </c>
    </row>
    <row r="78" spans="1:11" ht="14.1" customHeight="1" x14ac:dyDescent="0.2">
      <c r="A78" s="306">
        <v>93</v>
      </c>
      <c r="B78" s="307" t="s">
        <v>317</v>
      </c>
      <c r="C78" s="308"/>
      <c r="D78" s="113">
        <v>9.2184779268667416E-2</v>
      </c>
      <c r="E78" s="115">
        <v>9</v>
      </c>
      <c r="F78" s="114">
        <v>9</v>
      </c>
      <c r="G78" s="114">
        <v>9</v>
      </c>
      <c r="H78" s="114">
        <v>9</v>
      </c>
      <c r="I78" s="140">
        <v>10</v>
      </c>
      <c r="J78" s="115">
        <v>-1</v>
      </c>
      <c r="K78" s="116">
        <v>-10</v>
      </c>
    </row>
    <row r="79" spans="1:11" ht="14.1" customHeight="1" x14ac:dyDescent="0.2">
      <c r="A79" s="306">
        <v>94</v>
      </c>
      <c r="B79" s="307" t="s">
        <v>318</v>
      </c>
      <c r="C79" s="308"/>
      <c r="D79" s="113">
        <v>0.73747823414933933</v>
      </c>
      <c r="E79" s="115">
        <v>72</v>
      </c>
      <c r="F79" s="114">
        <v>79</v>
      </c>
      <c r="G79" s="114">
        <v>75</v>
      </c>
      <c r="H79" s="114">
        <v>70</v>
      </c>
      <c r="I79" s="140">
        <v>75</v>
      </c>
      <c r="J79" s="115">
        <v>-3</v>
      </c>
      <c r="K79" s="116">
        <v>-4</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333</v>
      </c>
      <c r="C81" s="312"/>
      <c r="D81" s="125">
        <v>2.9499129365973573</v>
      </c>
      <c r="E81" s="143">
        <v>288</v>
      </c>
      <c r="F81" s="144">
        <v>304</v>
      </c>
      <c r="G81" s="144">
        <v>310</v>
      </c>
      <c r="H81" s="144">
        <v>316</v>
      </c>
      <c r="I81" s="145">
        <v>305</v>
      </c>
      <c r="J81" s="143">
        <v>-17</v>
      </c>
      <c r="K81" s="146">
        <v>-5.5737704918032787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7" t="s">
        <v>323</v>
      </c>
      <c r="B85" s="617"/>
      <c r="C85" s="617"/>
      <c r="D85" s="617"/>
      <c r="E85" s="617"/>
      <c r="F85" s="617"/>
      <c r="G85" s="617"/>
      <c r="H85" s="617"/>
      <c r="I85" s="617"/>
      <c r="J85" s="617"/>
      <c r="K85" s="617"/>
    </row>
    <row r="86" spans="1:11" ht="18" customHeight="1" x14ac:dyDescent="0.2">
      <c r="A86" s="617"/>
      <c r="B86" s="617"/>
      <c r="C86" s="617"/>
      <c r="D86" s="617"/>
      <c r="E86" s="617"/>
      <c r="F86" s="617"/>
      <c r="G86" s="617"/>
      <c r="H86" s="617"/>
      <c r="I86" s="617"/>
      <c r="J86" s="617"/>
      <c r="K86" s="617"/>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tabSelected="1"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1" t="s">
        <v>334</v>
      </c>
      <c r="B3" s="631"/>
      <c r="C3" s="631"/>
      <c r="D3" s="631"/>
      <c r="E3" s="631"/>
      <c r="F3" s="631"/>
      <c r="G3" s="631"/>
      <c r="H3" s="631"/>
      <c r="I3" s="631"/>
      <c r="J3" s="631"/>
      <c r="K3" s="631"/>
      <c r="L3" s="631"/>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2" t="s">
        <v>335</v>
      </c>
      <c r="B5" s="632"/>
      <c r="C5" s="632"/>
      <c r="D5" s="632"/>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3" t="s">
        <v>336</v>
      </c>
      <c r="B7" s="633"/>
      <c r="C7" s="633"/>
      <c r="D7" s="633"/>
      <c r="E7" s="633"/>
      <c r="F7" s="636" t="s">
        <v>104</v>
      </c>
      <c r="G7" s="637"/>
      <c r="H7" s="637"/>
      <c r="I7" s="637"/>
      <c r="J7" s="637"/>
      <c r="K7" s="637"/>
      <c r="L7" s="638"/>
      <c r="M7" s="96"/>
      <c r="N7" s="96"/>
      <c r="O7" s="96"/>
      <c r="P7" s="96"/>
      <c r="Q7" s="96"/>
    </row>
    <row r="8" spans="1:17" ht="21.75" customHeight="1" x14ac:dyDescent="0.2">
      <c r="A8" s="633"/>
      <c r="B8" s="633"/>
      <c r="C8" s="633"/>
      <c r="D8" s="633"/>
      <c r="E8" s="633"/>
      <c r="F8" s="639" t="s">
        <v>335</v>
      </c>
      <c r="G8" s="639" t="s">
        <v>337</v>
      </c>
      <c r="H8" s="639" t="s">
        <v>338</v>
      </c>
      <c r="I8" s="639" t="s">
        <v>339</v>
      </c>
      <c r="J8" s="639" t="s">
        <v>340</v>
      </c>
      <c r="K8" s="641" t="s">
        <v>341</v>
      </c>
      <c r="L8" s="642"/>
    </row>
    <row r="9" spans="1:17" ht="12" customHeight="1" x14ac:dyDescent="0.2">
      <c r="A9" s="633"/>
      <c r="B9" s="633"/>
      <c r="C9" s="633"/>
      <c r="D9" s="633"/>
      <c r="E9" s="633"/>
      <c r="F9" s="640"/>
      <c r="G9" s="640"/>
      <c r="H9" s="640"/>
      <c r="I9" s="640"/>
      <c r="J9" s="640"/>
      <c r="K9" s="339" t="s">
        <v>102</v>
      </c>
      <c r="L9" s="340" t="s">
        <v>342</v>
      </c>
    </row>
    <row r="10" spans="1:17" ht="12" customHeight="1" x14ac:dyDescent="0.2">
      <c r="A10" s="634"/>
      <c r="B10" s="634"/>
      <c r="C10" s="634"/>
      <c r="D10" s="634"/>
      <c r="E10" s="635"/>
      <c r="F10" s="341">
        <v>1</v>
      </c>
      <c r="G10" s="342">
        <v>2</v>
      </c>
      <c r="H10" s="342">
        <v>3</v>
      </c>
      <c r="I10" s="342">
        <v>4</v>
      </c>
      <c r="J10" s="342">
        <v>5</v>
      </c>
      <c r="K10" s="342">
        <v>6</v>
      </c>
      <c r="L10" s="342">
        <v>7</v>
      </c>
      <c r="M10" s="101"/>
    </row>
    <row r="11" spans="1:17" s="110" customFormat="1" ht="27.75" customHeight="1" x14ac:dyDescent="0.2">
      <c r="A11" s="619" t="s">
        <v>343</v>
      </c>
      <c r="B11" s="620"/>
      <c r="C11" s="620"/>
      <c r="D11" s="620"/>
      <c r="E11" s="621"/>
      <c r="F11" s="343"/>
      <c r="G11" s="343"/>
      <c r="H11" s="343"/>
      <c r="I11" s="343"/>
      <c r="J11" s="344"/>
      <c r="K11" s="343"/>
      <c r="L11" s="344"/>
    </row>
    <row r="12" spans="1:17" s="110" customFormat="1" ht="15.75" customHeight="1" x14ac:dyDescent="0.2">
      <c r="A12" s="345" t="s">
        <v>104</v>
      </c>
      <c r="B12" s="346"/>
      <c r="C12" s="347"/>
      <c r="D12" s="347"/>
      <c r="E12" s="348"/>
      <c r="F12" s="535">
        <v>10439</v>
      </c>
      <c r="G12" s="535">
        <v>13006</v>
      </c>
      <c r="H12" s="535">
        <v>14469</v>
      </c>
      <c r="I12" s="535">
        <v>13933</v>
      </c>
      <c r="J12" s="536">
        <v>13079</v>
      </c>
      <c r="K12" s="537">
        <v>-2640</v>
      </c>
      <c r="L12" s="349">
        <v>-20.18502943650126</v>
      </c>
    </row>
    <row r="13" spans="1:17" s="110" customFormat="1" ht="15" customHeight="1" x14ac:dyDescent="0.2">
      <c r="A13" s="350" t="s">
        <v>344</v>
      </c>
      <c r="B13" s="351" t="s">
        <v>345</v>
      </c>
      <c r="C13" s="347"/>
      <c r="D13" s="347"/>
      <c r="E13" s="348"/>
      <c r="F13" s="535">
        <v>7707</v>
      </c>
      <c r="G13" s="535">
        <v>9712</v>
      </c>
      <c r="H13" s="535">
        <v>10537</v>
      </c>
      <c r="I13" s="535">
        <v>10520</v>
      </c>
      <c r="J13" s="536">
        <v>9461</v>
      </c>
      <c r="K13" s="537">
        <v>-1754</v>
      </c>
      <c r="L13" s="349">
        <v>-18.539266462318995</v>
      </c>
    </row>
    <row r="14" spans="1:17" s="110" customFormat="1" ht="22.5" customHeight="1" x14ac:dyDescent="0.2">
      <c r="A14" s="350"/>
      <c r="B14" s="351" t="s">
        <v>346</v>
      </c>
      <c r="C14" s="347"/>
      <c r="D14" s="347"/>
      <c r="E14" s="348"/>
      <c r="F14" s="535">
        <v>2732</v>
      </c>
      <c r="G14" s="535">
        <v>3294</v>
      </c>
      <c r="H14" s="535">
        <v>3932</v>
      </c>
      <c r="I14" s="535">
        <v>3413</v>
      </c>
      <c r="J14" s="536">
        <v>3618</v>
      </c>
      <c r="K14" s="537">
        <v>-886</v>
      </c>
      <c r="L14" s="349">
        <v>-24.488667772249862</v>
      </c>
    </row>
    <row r="15" spans="1:17" s="110" customFormat="1" ht="15" customHeight="1" x14ac:dyDescent="0.2">
      <c r="A15" s="350" t="s">
        <v>347</v>
      </c>
      <c r="B15" s="351" t="s">
        <v>108</v>
      </c>
      <c r="C15" s="347"/>
      <c r="D15" s="347"/>
      <c r="E15" s="348"/>
      <c r="F15" s="535">
        <v>1694</v>
      </c>
      <c r="G15" s="535">
        <v>2358</v>
      </c>
      <c r="H15" s="535">
        <v>3617</v>
      </c>
      <c r="I15" s="535">
        <v>2727</v>
      </c>
      <c r="J15" s="536">
        <v>2652</v>
      </c>
      <c r="K15" s="537">
        <v>-958</v>
      </c>
      <c r="L15" s="349">
        <v>-36.1236802413273</v>
      </c>
    </row>
    <row r="16" spans="1:17" s="110" customFormat="1" ht="15" customHeight="1" x14ac:dyDescent="0.2">
      <c r="A16" s="350"/>
      <c r="B16" s="351" t="s">
        <v>109</v>
      </c>
      <c r="C16" s="347"/>
      <c r="D16" s="347"/>
      <c r="E16" s="348"/>
      <c r="F16" s="535">
        <v>7176</v>
      </c>
      <c r="G16" s="535">
        <v>8849</v>
      </c>
      <c r="H16" s="535">
        <v>9090</v>
      </c>
      <c r="I16" s="535">
        <v>9310</v>
      </c>
      <c r="J16" s="536">
        <v>8702</v>
      </c>
      <c r="K16" s="537">
        <v>-1526</v>
      </c>
      <c r="L16" s="349">
        <v>-17.536198575040221</v>
      </c>
    </row>
    <row r="17" spans="1:12" s="110" customFormat="1" ht="15" customHeight="1" x14ac:dyDescent="0.2">
      <c r="A17" s="350"/>
      <c r="B17" s="351" t="s">
        <v>110</v>
      </c>
      <c r="C17" s="347"/>
      <c r="D17" s="347"/>
      <c r="E17" s="348"/>
      <c r="F17" s="535">
        <v>1296</v>
      </c>
      <c r="G17" s="535">
        <v>1477</v>
      </c>
      <c r="H17" s="535">
        <v>1388</v>
      </c>
      <c r="I17" s="535">
        <v>1533</v>
      </c>
      <c r="J17" s="536">
        <v>1416</v>
      </c>
      <c r="K17" s="537">
        <v>-120</v>
      </c>
      <c r="L17" s="349">
        <v>-8.4745762711864412</v>
      </c>
    </row>
    <row r="18" spans="1:12" s="110" customFormat="1" ht="15" customHeight="1" x14ac:dyDescent="0.2">
      <c r="A18" s="350"/>
      <c r="B18" s="351" t="s">
        <v>111</v>
      </c>
      <c r="C18" s="347"/>
      <c r="D18" s="347"/>
      <c r="E18" s="348"/>
      <c r="F18" s="535">
        <v>273</v>
      </c>
      <c r="G18" s="535">
        <v>322</v>
      </c>
      <c r="H18" s="535">
        <v>374</v>
      </c>
      <c r="I18" s="535">
        <v>363</v>
      </c>
      <c r="J18" s="536">
        <v>309</v>
      </c>
      <c r="K18" s="537">
        <v>-36</v>
      </c>
      <c r="L18" s="349">
        <v>-11.650485436893204</v>
      </c>
    </row>
    <row r="19" spans="1:12" s="110" customFormat="1" ht="15" customHeight="1" x14ac:dyDescent="0.2">
      <c r="A19" s="118" t="s">
        <v>113</v>
      </c>
      <c r="B19" s="119" t="s">
        <v>181</v>
      </c>
      <c r="C19" s="347"/>
      <c r="D19" s="347"/>
      <c r="E19" s="348"/>
      <c r="F19" s="535">
        <v>2654</v>
      </c>
      <c r="G19" s="535">
        <v>2037</v>
      </c>
      <c r="H19" s="535">
        <v>4141</v>
      </c>
      <c r="I19" s="535">
        <v>2578</v>
      </c>
      <c r="J19" s="536">
        <v>3088</v>
      </c>
      <c r="K19" s="537">
        <v>-434</v>
      </c>
      <c r="L19" s="349">
        <v>-14.05440414507772</v>
      </c>
    </row>
    <row r="20" spans="1:12" s="110" customFormat="1" ht="15" customHeight="1" x14ac:dyDescent="0.2">
      <c r="A20" s="118"/>
      <c r="B20" s="119" t="s">
        <v>182</v>
      </c>
      <c r="C20" s="347"/>
      <c r="D20" s="347"/>
      <c r="E20" s="348"/>
      <c r="F20" s="535">
        <v>7785</v>
      </c>
      <c r="G20" s="535">
        <v>10969</v>
      </c>
      <c r="H20" s="535">
        <v>10328</v>
      </c>
      <c r="I20" s="535">
        <v>11355</v>
      </c>
      <c r="J20" s="536">
        <v>9991</v>
      </c>
      <c r="K20" s="537">
        <v>-2206</v>
      </c>
      <c r="L20" s="349">
        <v>-22.079871884696228</v>
      </c>
    </row>
    <row r="21" spans="1:12" s="110" customFormat="1" ht="15" customHeight="1" x14ac:dyDescent="0.2">
      <c r="A21" s="118" t="s">
        <v>113</v>
      </c>
      <c r="B21" s="119" t="s">
        <v>116</v>
      </c>
      <c r="C21" s="347"/>
      <c r="D21" s="347"/>
      <c r="E21" s="348"/>
      <c r="F21" s="535">
        <v>8286</v>
      </c>
      <c r="G21" s="535">
        <v>10450</v>
      </c>
      <c r="H21" s="535">
        <v>11604</v>
      </c>
      <c r="I21" s="535">
        <v>11080</v>
      </c>
      <c r="J21" s="536">
        <v>10574</v>
      </c>
      <c r="K21" s="537">
        <v>-2288</v>
      </c>
      <c r="L21" s="349">
        <v>-21.637979950822771</v>
      </c>
    </row>
    <row r="22" spans="1:12" s="110" customFormat="1" ht="15" customHeight="1" x14ac:dyDescent="0.2">
      <c r="A22" s="118"/>
      <c r="B22" s="119" t="s">
        <v>117</v>
      </c>
      <c r="C22" s="347"/>
      <c r="D22" s="347"/>
      <c r="E22" s="348"/>
      <c r="F22" s="535">
        <v>2151</v>
      </c>
      <c r="G22" s="535">
        <v>2553</v>
      </c>
      <c r="H22" s="535">
        <v>2863</v>
      </c>
      <c r="I22" s="535">
        <v>2848</v>
      </c>
      <c r="J22" s="536">
        <v>2505</v>
      </c>
      <c r="K22" s="537">
        <v>-354</v>
      </c>
      <c r="L22" s="349">
        <v>-14.131736526946108</v>
      </c>
    </row>
    <row r="23" spans="1:12" s="110" customFormat="1" ht="15" customHeight="1" x14ac:dyDescent="0.2">
      <c r="A23" s="352" t="s">
        <v>347</v>
      </c>
      <c r="B23" s="353" t="s">
        <v>193</v>
      </c>
      <c r="C23" s="354"/>
      <c r="D23" s="354"/>
      <c r="E23" s="355"/>
      <c r="F23" s="538">
        <v>76</v>
      </c>
      <c r="G23" s="538">
        <v>153</v>
      </c>
      <c r="H23" s="538">
        <v>1071</v>
      </c>
      <c r="I23" s="538">
        <v>83</v>
      </c>
      <c r="J23" s="539">
        <v>104</v>
      </c>
      <c r="K23" s="540">
        <v>-28</v>
      </c>
      <c r="L23" s="356">
        <v>-26.923076923076923</v>
      </c>
    </row>
    <row r="24" spans="1:12" s="110" customFormat="1" ht="15" customHeight="1" x14ac:dyDescent="0.2">
      <c r="A24" s="622" t="s">
        <v>348</v>
      </c>
      <c r="B24" s="623"/>
      <c r="C24" s="623"/>
      <c r="D24" s="623"/>
      <c r="E24" s="624"/>
      <c r="F24" s="357"/>
      <c r="G24" s="357"/>
      <c r="H24" s="357"/>
      <c r="I24" s="357"/>
      <c r="J24" s="357"/>
      <c r="K24" s="358"/>
      <c r="L24" s="359"/>
    </row>
    <row r="25" spans="1:12" s="110" customFormat="1" ht="15" customHeight="1" x14ac:dyDescent="0.2">
      <c r="A25" s="360" t="s">
        <v>104</v>
      </c>
      <c r="B25" s="361"/>
      <c r="C25" s="362"/>
      <c r="D25" s="362"/>
      <c r="E25" s="363"/>
      <c r="F25" s="541" t="s">
        <v>349</v>
      </c>
      <c r="G25" s="541" t="s">
        <v>349</v>
      </c>
      <c r="H25" s="541" t="s">
        <v>349</v>
      </c>
      <c r="I25" s="541" t="s">
        <v>349</v>
      </c>
      <c r="J25" s="541" t="s">
        <v>349</v>
      </c>
      <c r="K25" s="542" t="s">
        <v>349</v>
      </c>
      <c r="L25" s="364" t="s">
        <v>349</v>
      </c>
    </row>
    <row r="26" spans="1:12" s="110" customFormat="1" ht="15" customHeight="1" x14ac:dyDescent="0.2">
      <c r="A26" s="365" t="s">
        <v>105</v>
      </c>
      <c r="B26" s="366" t="s">
        <v>345</v>
      </c>
      <c r="C26" s="362"/>
      <c r="D26" s="362"/>
      <c r="E26" s="363"/>
      <c r="F26" s="541" t="s">
        <v>349</v>
      </c>
      <c r="G26" s="541" t="s">
        <v>349</v>
      </c>
      <c r="H26" s="541" t="s">
        <v>349</v>
      </c>
      <c r="I26" s="541" t="s">
        <v>349</v>
      </c>
      <c r="J26" s="543" t="s">
        <v>349</v>
      </c>
      <c r="K26" s="542" t="s">
        <v>349</v>
      </c>
      <c r="L26" s="364" t="s">
        <v>349</v>
      </c>
    </row>
    <row r="27" spans="1:12" s="110" customFormat="1" ht="15" customHeight="1" x14ac:dyDescent="0.2">
      <c r="A27" s="365"/>
      <c r="B27" s="366" t="s">
        <v>346</v>
      </c>
      <c r="C27" s="362"/>
      <c r="D27" s="362"/>
      <c r="E27" s="363"/>
      <c r="F27" s="541" t="s">
        <v>349</v>
      </c>
      <c r="G27" s="541" t="s">
        <v>349</v>
      </c>
      <c r="H27" s="541" t="s">
        <v>349</v>
      </c>
      <c r="I27" s="541" t="s">
        <v>349</v>
      </c>
      <c r="J27" s="541" t="s">
        <v>349</v>
      </c>
      <c r="K27" s="542" t="s">
        <v>349</v>
      </c>
      <c r="L27" s="364" t="s">
        <v>349</v>
      </c>
    </row>
    <row r="28" spans="1:12" s="110" customFormat="1" ht="15" customHeight="1" x14ac:dyDescent="0.2">
      <c r="A28" s="365" t="s">
        <v>113</v>
      </c>
      <c r="B28" s="366" t="s">
        <v>108</v>
      </c>
      <c r="C28" s="362"/>
      <c r="D28" s="362"/>
      <c r="E28" s="363"/>
      <c r="F28" s="541" t="s">
        <v>349</v>
      </c>
      <c r="G28" s="541" t="s">
        <v>349</v>
      </c>
      <c r="H28" s="541" t="s">
        <v>349</v>
      </c>
      <c r="I28" s="541" t="s">
        <v>349</v>
      </c>
      <c r="J28" s="541" t="s">
        <v>349</v>
      </c>
      <c r="K28" s="542" t="s">
        <v>349</v>
      </c>
      <c r="L28" s="364" t="s">
        <v>349</v>
      </c>
    </row>
    <row r="29" spans="1:12" s="110" customFormat="1" ht="11.25" x14ac:dyDescent="0.2">
      <c r="A29" s="365"/>
      <c r="B29" s="366" t="s">
        <v>109</v>
      </c>
      <c r="C29" s="362"/>
      <c r="D29" s="362"/>
      <c r="E29" s="363"/>
      <c r="F29" s="541" t="s">
        <v>349</v>
      </c>
      <c r="G29" s="541" t="s">
        <v>349</v>
      </c>
      <c r="H29" s="541" t="s">
        <v>349</v>
      </c>
      <c r="I29" s="541" t="s">
        <v>349</v>
      </c>
      <c r="J29" s="543" t="s">
        <v>349</v>
      </c>
      <c r="K29" s="542" t="s">
        <v>349</v>
      </c>
      <c r="L29" s="364" t="s">
        <v>349</v>
      </c>
    </row>
    <row r="30" spans="1:12" s="110" customFormat="1" ht="15" customHeight="1" x14ac:dyDescent="0.2">
      <c r="A30" s="365"/>
      <c r="B30" s="366" t="s">
        <v>110</v>
      </c>
      <c r="C30" s="362"/>
      <c r="D30" s="362"/>
      <c r="E30" s="363"/>
      <c r="F30" s="541" t="s">
        <v>349</v>
      </c>
      <c r="G30" s="541" t="s">
        <v>349</v>
      </c>
      <c r="H30" s="541" t="s">
        <v>349</v>
      </c>
      <c r="I30" s="541" t="s">
        <v>349</v>
      </c>
      <c r="J30" s="541" t="s">
        <v>349</v>
      </c>
      <c r="K30" s="542" t="s">
        <v>349</v>
      </c>
      <c r="L30" s="364" t="s">
        <v>349</v>
      </c>
    </row>
    <row r="31" spans="1:12" s="110" customFormat="1" ht="15" customHeight="1" x14ac:dyDescent="0.2">
      <c r="A31" s="365"/>
      <c r="B31" s="366" t="s">
        <v>111</v>
      </c>
      <c r="C31" s="362"/>
      <c r="D31" s="362"/>
      <c r="E31" s="363"/>
      <c r="F31" s="541" t="s">
        <v>349</v>
      </c>
      <c r="G31" s="541" t="s">
        <v>349</v>
      </c>
      <c r="H31" s="541" t="s">
        <v>349</v>
      </c>
      <c r="I31" s="541" t="s">
        <v>349</v>
      </c>
      <c r="J31" s="541" t="s">
        <v>349</v>
      </c>
      <c r="K31" s="542" t="s">
        <v>349</v>
      </c>
      <c r="L31" s="364" t="s">
        <v>349</v>
      </c>
    </row>
    <row r="32" spans="1:12" s="110" customFormat="1" ht="15" customHeight="1" x14ac:dyDescent="0.2">
      <c r="A32" s="367" t="s">
        <v>113</v>
      </c>
      <c r="B32" s="368" t="s">
        <v>181</v>
      </c>
      <c r="C32" s="362"/>
      <c r="D32" s="362"/>
      <c r="E32" s="363"/>
      <c r="F32" s="541" t="s">
        <v>349</v>
      </c>
      <c r="G32" s="541" t="s">
        <v>349</v>
      </c>
      <c r="H32" s="541" t="s">
        <v>349</v>
      </c>
      <c r="I32" s="541" t="s">
        <v>349</v>
      </c>
      <c r="J32" s="543" t="s">
        <v>349</v>
      </c>
      <c r="K32" s="542" t="s">
        <v>349</v>
      </c>
      <c r="L32" s="364" t="s">
        <v>349</v>
      </c>
    </row>
    <row r="33" spans="1:12" s="110" customFormat="1" ht="15" customHeight="1" x14ac:dyDescent="0.2">
      <c r="A33" s="367"/>
      <c r="B33" s="368" t="s">
        <v>182</v>
      </c>
      <c r="C33" s="362"/>
      <c r="D33" s="362"/>
      <c r="E33" s="363"/>
      <c r="F33" s="541" t="s">
        <v>349</v>
      </c>
      <c r="G33" s="541" t="s">
        <v>349</v>
      </c>
      <c r="H33" s="541" t="s">
        <v>349</v>
      </c>
      <c r="I33" s="541" t="s">
        <v>349</v>
      </c>
      <c r="J33" s="541" t="s">
        <v>349</v>
      </c>
      <c r="K33" s="542" t="s">
        <v>349</v>
      </c>
      <c r="L33" s="364" t="s">
        <v>349</v>
      </c>
    </row>
    <row r="34" spans="1:12" s="369" customFormat="1" ht="15" customHeight="1" x14ac:dyDescent="0.2">
      <c r="A34" s="367" t="s">
        <v>113</v>
      </c>
      <c r="B34" s="368" t="s">
        <v>116</v>
      </c>
      <c r="C34" s="362"/>
      <c r="D34" s="362"/>
      <c r="E34" s="363"/>
      <c r="F34" s="541" t="s">
        <v>349</v>
      </c>
      <c r="G34" s="541" t="s">
        <v>349</v>
      </c>
      <c r="H34" s="541" t="s">
        <v>349</v>
      </c>
      <c r="I34" s="541" t="s">
        <v>349</v>
      </c>
      <c r="J34" s="541" t="s">
        <v>349</v>
      </c>
      <c r="K34" s="542" t="s">
        <v>349</v>
      </c>
      <c r="L34" s="364" t="s">
        <v>349</v>
      </c>
    </row>
    <row r="35" spans="1:12" s="369" customFormat="1" ht="11.25" x14ac:dyDescent="0.2">
      <c r="A35" s="370"/>
      <c r="B35" s="371" t="s">
        <v>117</v>
      </c>
      <c r="C35" s="372"/>
      <c r="D35" s="372"/>
      <c r="E35" s="373"/>
      <c r="F35" s="544" t="s">
        <v>349</v>
      </c>
      <c r="G35" s="544" t="s">
        <v>349</v>
      </c>
      <c r="H35" s="544" t="s">
        <v>349</v>
      </c>
      <c r="I35" s="544" t="s">
        <v>349</v>
      </c>
      <c r="J35" s="545" t="s">
        <v>349</v>
      </c>
      <c r="K35" s="546" t="s">
        <v>349</v>
      </c>
      <c r="L35" s="374" t="s">
        <v>349</v>
      </c>
    </row>
    <row r="36" spans="1:12" s="369" customFormat="1" ht="15.95" customHeight="1" x14ac:dyDescent="0.2">
      <c r="A36" s="375" t="s">
        <v>350</v>
      </c>
      <c r="B36" s="376"/>
      <c r="C36" s="377"/>
      <c r="D36" s="376"/>
      <c r="E36" s="378"/>
      <c r="F36" s="547" t="s">
        <v>349</v>
      </c>
      <c r="G36" s="547" t="s">
        <v>349</v>
      </c>
      <c r="H36" s="547" t="s">
        <v>349</v>
      </c>
      <c r="I36" s="547" t="s">
        <v>349</v>
      </c>
      <c r="J36" s="547" t="s">
        <v>349</v>
      </c>
      <c r="K36" s="548" t="s">
        <v>349</v>
      </c>
      <c r="L36" s="380" t="s">
        <v>349</v>
      </c>
    </row>
    <row r="37" spans="1:12" s="369" customFormat="1" ht="15.95" customHeight="1" x14ac:dyDescent="0.2">
      <c r="A37" s="381"/>
      <c r="B37" s="382" t="s">
        <v>113</v>
      </c>
      <c r="C37" s="382" t="s">
        <v>351</v>
      </c>
      <c r="D37" s="382"/>
      <c r="E37" s="383"/>
      <c r="F37" s="547" t="s">
        <v>349</v>
      </c>
      <c r="G37" s="547" t="s">
        <v>349</v>
      </c>
      <c r="H37" s="547" t="s">
        <v>349</v>
      </c>
      <c r="I37" s="547" t="s">
        <v>349</v>
      </c>
      <c r="J37" s="547" t="s">
        <v>349</v>
      </c>
      <c r="K37" s="548" t="s">
        <v>349</v>
      </c>
      <c r="L37" s="380" t="s">
        <v>349</v>
      </c>
    </row>
    <row r="38" spans="1:12" s="369" customFormat="1" ht="15.95" customHeight="1" x14ac:dyDescent="0.2">
      <c r="A38" s="381"/>
      <c r="B38" s="384" t="s">
        <v>105</v>
      </c>
      <c r="C38" s="384" t="s">
        <v>106</v>
      </c>
      <c r="D38" s="385"/>
      <c r="E38" s="383"/>
      <c r="F38" s="547" t="s">
        <v>349</v>
      </c>
      <c r="G38" s="547" t="s">
        <v>349</v>
      </c>
      <c r="H38" s="547" t="s">
        <v>349</v>
      </c>
      <c r="I38" s="547" t="s">
        <v>349</v>
      </c>
      <c r="J38" s="549" t="s">
        <v>349</v>
      </c>
      <c r="K38" s="548" t="s">
        <v>349</v>
      </c>
      <c r="L38" s="380" t="s">
        <v>349</v>
      </c>
    </row>
    <row r="39" spans="1:12" s="369" customFormat="1" ht="15.95" customHeight="1" x14ac:dyDescent="0.2">
      <c r="A39" s="381"/>
      <c r="B39" s="385"/>
      <c r="C39" s="382" t="s">
        <v>352</v>
      </c>
      <c r="D39" s="385"/>
      <c r="E39" s="383"/>
      <c r="F39" s="547" t="s">
        <v>349</v>
      </c>
      <c r="G39" s="547" t="s">
        <v>349</v>
      </c>
      <c r="H39" s="547" t="s">
        <v>349</v>
      </c>
      <c r="I39" s="547" t="s">
        <v>349</v>
      </c>
      <c r="J39" s="547" t="s">
        <v>349</v>
      </c>
      <c r="K39" s="548" t="s">
        <v>349</v>
      </c>
      <c r="L39" s="380" t="s">
        <v>349</v>
      </c>
    </row>
    <row r="40" spans="1:12" s="369" customFormat="1" ht="15.95" customHeight="1" x14ac:dyDescent="0.2">
      <c r="A40" s="381"/>
      <c r="B40" s="384"/>
      <c r="C40" s="384" t="s">
        <v>107</v>
      </c>
      <c r="D40" s="385"/>
      <c r="E40" s="383"/>
      <c r="F40" s="547" t="s">
        <v>349</v>
      </c>
      <c r="G40" s="547" t="s">
        <v>349</v>
      </c>
      <c r="H40" s="547" t="s">
        <v>349</v>
      </c>
      <c r="I40" s="547" t="s">
        <v>349</v>
      </c>
      <c r="J40" s="547" t="s">
        <v>349</v>
      </c>
      <c r="K40" s="548" t="s">
        <v>349</v>
      </c>
      <c r="L40" s="380" t="s">
        <v>349</v>
      </c>
    </row>
    <row r="41" spans="1:12" s="369" customFormat="1" ht="24" customHeight="1" x14ac:dyDescent="0.2">
      <c r="A41" s="381"/>
      <c r="B41" s="385"/>
      <c r="C41" s="382" t="s">
        <v>352</v>
      </c>
      <c r="D41" s="385"/>
      <c r="E41" s="383"/>
      <c r="F41" s="547" t="s">
        <v>349</v>
      </c>
      <c r="G41" s="547" t="s">
        <v>349</v>
      </c>
      <c r="H41" s="547" t="s">
        <v>349</v>
      </c>
      <c r="I41" s="547" t="s">
        <v>349</v>
      </c>
      <c r="J41" s="549" t="s">
        <v>349</v>
      </c>
      <c r="K41" s="548" t="s">
        <v>349</v>
      </c>
      <c r="L41" s="380" t="s">
        <v>349</v>
      </c>
    </row>
    <row r="42" spans="1:12" s="110" customFormat="1" ht="15" customHeight="1" x14ac:dyDescent="0.2">
      <c r="A42" s="381"/>
      <c r="B42" s="384" t="s">
        <v>113</v>
      </c>
      <c r="C42" s="384" t="s">
        <v>353</v>
      </c>
      <c r="D42" s="385"/>
      <c r="E42" s="383"/>
      <c r="F42" s="547" t="s">
        <v>349</v>
      </c>
      <c r="G42" s="547" t="s">
        <v>349</v>
      </c>
      <c r="H42" s="547" t="s">
        <v>349</v>
      </c>
      <c r="I42" s="547" t="s">
        <v>349</v>
      </c>
      <c r="J42" s="547" t="s">
        <v>349</v>
      </c>
      <c r="K42" s="548" t="s">
        <v>349</v>
      </c>
      <c r="L42" s="380" t="s">
        <v>349</v>
      </c>
    </row>
    <row r="43" spans="1:12" s="110" customFormat="1" ht="15" customHeight="1" x14ac:dyDescent="0.2">
      <c r="A43" s="381"/>
      <c r="B43" s="385"/>
      <c r="C43" s="382" t="s">
        <v>352</v>
      </c>
      <c r="D43" s="385"/>
      <c r="E43" s="383"/>
      <c r="F43" s="547" t="s">
        <v>349</v>
      </c>
      <c r="G43" s="547" t="s">
        <v>349</v>
      </c>
      <c r="H43" s="547" t="s">
        <v>349</v>
      </c>
      <c r="I43" s="547" t="s">
        <v>349</v>
      </c>
      <c r="J43" s="547" t="s">
        <v>349</v>
      </c>
      <c r="K43" s="548" t="s">
        <v>349</v>
      </c>
      <c r="L43" s="380" t="s">
        <v>349</v>
      </c>
    </row>
    <row r="44" spans="1:12" s="110" customFormat="1" ht="15" customHeight="1" x14ac:dyDescent="0.2">
      <c r="A44" s="381"/>
      <c r="B44" s="384"/>
      <c r="C44" s="366" t="s">
        <v>109</v>
      </c>
      <c r="D44" s="385"/>
      <c r="E44" s="383"/>
      <c r="F44" s="547" t="s">
        <v>349</v>
      </c>
      <c r="G44" s="547" t="s">
        <v>349</v>
      </c>
      <c r="H44" s="547" t="s">
        <v>349</v>
      </c>
      <c r="I44" s="547" t="s">
        <v>349</v>
      </c>
      <c r="J44" s="549" t="s">
        <v>349</v>
      </c>
      <c r="K44" s="548" t="s">
        <v>349</v>
      </c>
      <c r="L44" s="380" t="s">
        <v>349</v>
      </c>
    </row>
    <row r="45" spans="1:12" s="110" customFormat="1" ht="15" customHeight="1" x14ac:dyDescent="0.2">
      <c r="A45" s="381"/>
      <c r="B45" s="385"/>
      <c r="C45" s="382" t="s">
        <v>352</v>
      </c>
      <c r="D45" s="385"/>
      <c r="E45" s="383"/>
      <c r="F45" s="547" t="s">
        <v>349</v>
      </c>
      <c r="G45" s="547" t="s">
        <v>349</v>
      </c>
      <c r="H45" s="547" t="s">
        <v>349</v>
      </c>
      <c r="I45" s="547" t="s">
        <v>349</v>
      </c>
      <c r="J45" s="547" t="s">
        <v>349</v>
      </c>
      <c r="K45" s="548" t="s">
        <v>349</v>
      </c>
      <c r="L45" s="380" t="s">
        <v>349</v>
      </c>
    </row>
    <row r="46" spans="1:12" s="110" customFormat="1" ht="15" customHeight="1" x14ac:dyDescent="0.2">
      <c r="A46" s="381"/>
      <c r="B46" s="384"/>
      <c r="C46" s="366" t="s">
        <v>110</v>
      </c>
      <c r="D46" s="385"/>
      <c r="E46" s="383"/>
      <c r="F46" s="547" t="s">
        <v>349</v>
      </c>
      <c r="G46" s="547" t="s">
        <v>349</v>
      </c>
      <c r="H46" s="547" t="s">
        <v>349</v>
      </c>
      <c r="I46" s="547" t="s">
        <v>349</v>
      </c>
      <c r="J46" s="547" t="s">
        <v>349</v>
      </c>
      <c r="K46" s="548" t="s">
        <v>349</v>
      </c>
      <c r="L46" s="380" t="s">
        <v>349</v>
      </c>
    </row>
    <row r="47" spans="1:12" s="110" customFormat="1" ht="15" customHeight="1" x14ac:dyDescent="0.2">
      <c r="A47" s="381"/>
      <c r="B47" s="385"/>
      <c r="C47" s="382" t="s">
        <v>352</v>
      </c>
      <c r="D47" s="385"/>
      <c r="E47" s="383"/>
      <c r="F47" s="547" t="s">
        <v>349</v>
      </c>
      <c r="G47" s="547" t="s">
        <v>349</v>
      </c>
      <c r="H47" s="547" t="s">
        <v>349</v>
      </c>
      <c r="I47" s="547" t="s">
        <v>349</v>
      </c>
      <c r="J47" s="549" t="s">
        <v>349</v>
      </c>
      <c r="K47" s="548" t="s">
        <v>349</v>
      </c>
      <c r="L47" s="380" t="s">
        <v>349</v>
      </c>
    </row>
    <row r="48" spans="1:12" s="110" customFormat="1" ht="15" customHeight="1" x14ac:dyDescent="0.2">
      <c r="A48" s="381"/>
      <c r="B48" s="385"/>
      <c r="C48" s="366" t="s">
        <v>111</v>
      </c>
      <c r="D48" s="386"/>
      <c r="E48" s="387"/>
      <c r="F48" s="547" t="s">
        <v>349</v>
      </c>
      <c r="G48" s="547" t="s">
        <v>349</v>
      </c>
      <c r="H48" s="547" t="s">
        <v>349</v>
      </c>
      <c r="I48" s="547" t="s">
        <v>349</v>
      </c>
      <c r="J48" s="547" t="s">
        <v>349</v>
      </c>
      <c r="K48" s="548" t="s">
        <v>349</v>
      </c>
      <c r="L48" s="380" t="s">
        <v>349</v>
      </c>
    </row>
    <row r="49" spans="1:12" s="110" customFormat="1" ht="15" customHeight="1" x14ac:dyDescent="0.2">
      <c r="A49" s="381"/>
      <c r="B49" s="385"/>
      <c r="C49" s="382" t="s">
        <v>352</v>
      </c>
      <c r="D49" s="385"/>
      <c r="E49" s="383"/>
      <c r="F49" s="547" t="s">
        <v>349</v>
      </c>
      <c r="G49" s="547" t="s">
        <v>349</v>
      </c>
      <c r="H49" s="547" t="s">
        <v>349</v>
      </c>
      <c r="I49" s="547" t="s">
        <v>349</v>
      </c>
      <c r="J49" s="547" t="s">
        <v>349</v>
      </c>
      <c r="K49" s="548" t="s">
        <v>349</v>
      </c>
      <c r="L49" s="380" t="s">
        <v>349</v>
      </c>
    </row>
    <row r="50" spans="1:12" s="110" customFormat="1" ht="15" customHeight="1" x14ac:dyDescent="0.2">
      <c r="A50" s="381"/>
      <c r="B50" s="384" t="s">
        <v>113</v>
      </c>
      <c r="C50" s="382" t="s">
        <v>181</v>
      </c>
      <c r="D50" s="385"/>
      <c r="E50" s="383"/>
      <c r="F50" s="547" t="s">
        <v>349</v>
      </c>
      <c r="G50" s="547" t="s">
        <v>349</v>
      </c>
      <c r="H50" s="547" t="s">
        <v>349</v>
      </c>
      <c r="I50" s="547" t="s">
        <v>349</v>
      </c>
      <c r="J50" s="549" t="s">
        <v>349</v>
      </c>
      <c r="K50" s="548" t="s">
        <v>349</v>
      </c>
      <c r="L50" s="380" t="s">
        <v>349</v>
      </c>
    </row>
    <row r="51" spans="1:12" s="110" customFormat="1" ht="15" customHeight="1" x14ac:dyDescent="0.2">
      <c r="A51" s="381"/>
      <c r="B51" s="385"/>
      <c r="C51" s="382" t="s">
        <v>352</v>
      </c>
      <c r="D51" s="385"/>
      <c r="E51" s="383"/>
      <c r="F51" s="547" t="s">
        <v>349</v>
      </c>
      <c r="G51" s="547" t="s">
        <v>349</v>
      </c>
      <c r="H51" s="547" t="s">
        <v>349</v>
      </c>
      <c r="I51" s="547" t="s">
        <v>349</v>
      </c>
      <c r="J51" s="547" t="s">
        <v>349</v>
      </c>
      <c r="K51" s="548" t="s">
        <v>349</v>
      </c>
      <c r="L51" s="380" t="s">
        <v>349</v>
      </c>
    </row>
    <row r="52" spans="1:12" s="110" customFormat="1" ht="15" customHeight="1" x14ac:dyDescent="0.2">
      <c r="A52" s="381"/>
      <c r="B52" s="384"/>
      <c r="C52" s="382" t="s">
        <v>182</v>
      </c>
      <c r="D52" s="385"/>
      <c r="E52" s="383"/>
      <c r="F52" s="547" t="s">
        <v>349</v>
      </c>
      <c r="G52" s="547" t="s">
        <v>349</v>
      </c>
      <c r="H52" s="547" t="s">
        <v>349</v>
      </c>
      <c r="I52" s="547" t="s">
        <v>349</v>
      </c>
      <c r="J52" s="547" t="s">
        <v>349</v>
      </c>
      <c r="K52" s="548" t="s">
        <v>349</v>
      </c>
      <c r="L52" s="380" t="s">
        <v>349</v>
      </c>
    </row>
    <row r="53" spans="1:12" s="269" customFormat="1" ht="11.25" customHeight="1" x14ac:dyDescent="0.2">
      <c r="A53" s="381"/>
      <c r="B53" s="385"/>
      <c r="C53" s="382" t="s">
        <v>352</v>
      </c>
      <c r="D53" s="385"/>
      <c r="E53" s="383"/>
      <c r="F53" s="547" t="s">
        <v>349</v>
      </c>
      <c r="G53" s="547" t="s">
        <v>349</v>
      </c>
      <c r="H53" s="547" t="s">
        <v>349</v>
      </c>
      <c r="I53" s="547" t="s">
        <v>349</v>
      </c>
      <c r="J53" s="549" t="s">
        <v>349</v>
      </c>
      <c r="K53" s="548" t="s">
        <v>349</v>
      </c>
      <c r="L53" s="380" t="s">
        <v>349</v>
      </c>
    </row>
    <row r="54" spans="1:12" s="151" customFormat="1" ht="12.75" customHeight="1" x14ac:dyDescent="0.2">
      <c r="A54" s="381"/>
      <c r="B54" s="384" t="s">
        <v>113</v>
      </c>
      <c r="C54" s="384" t="s">
        <v>116</v>
      </c>
      <c r="D54" s="385"/>
      <c r="E54" s="383"/>
      <c r="F54" s="547" t="s">
        <v>349</v>
      </c>
      <c r="G54" s="547" t="s">
        <v>349</v>
      </c>
      <c r="H54" s="547" t="s">
        <v>349</v>
      </c>
      <c r="I54" s="547" t="s">
        <v>349</v>
      </c>
      <c r="J54" s="547" t="s">
        <v>349</v>
      </c>
      <c r="K54" s="548" t="s">
        <v>349</v>
      </c>
      <c r="L54" s="380" t="s">
        <v>349</v>
      </c>
    </row>
    <row r="55" spans="1:12" ht="11.25" x14ac:dyDescent="0.2">
      <c r="A55" s="381"/>
      <c r="B55" s="385"/>
      <c r="C55" s="382" t="s">
        <v>352</v>
      </c>
      <c r="D55" s="385"/>
      <c r="E55" s="383"/>
      <c r="F55" s="547" t="s">
        <v>349</v>
      </c>
      <c r="G55" s="547" t="s">
        <v>349</v>
      </c>
      <c r="H55" s="547" t="s">
        <v>349</v>
      </c>
      <c r="I55" s="547" t="s">
        <v>349</v>
      </c>
      <c r="J55" s="547" t="s">
        <v>349</v>
      </c>
      <c r="K55" s="548" t="s">
        <v>349</v>
      </c>
      <c r="L55" s="380" t="s">
        <v>349</v>
      </c>
    </row>
    <row r="56" spans="1:12" ht="14.25" customHeight="1" x14ac:dyDescent="0.2">
      <c r="A56" s="381"/>
      <c r="B56" s="385"/>
      <c r="C56" s="384" t="s">
        <v>117</v>
      </c>
      <c r="D56" s="385"/>
      <c r="E56" s="383"/>
      <c r="F56" s="547" t="s">
        <v>349</v>
      </c>
      <c r="G56" s="547" t="s">
        <v>349</v>
      </c>
      <c r="H56" s="547" t="s">
        <v>349</v>
      </c>
      <c r="I56" s="547" t="s">
        <v>349</v>
      </c>
      <c r="J56" s="547" t="s">
        <v>349</v>
      </c>
      <c r="K56" s="548" t="s">
        <v>349</v>
      </c>
      <c r="L56" s="380" t="s">
        <v>349</v>
      </c>
    </row>
    <row r="57" spans="1:12" ht="18.75" customHeight="1" x14ac:dyDescent="0.2">
      <c r="A57" s="388"/>
      <c r="B57" s="389"/>
      <c r="C57" s="390" t="s">
        <v>352</v>
      </c>
      <c r="D57" s="389"/>
      <c r="E57" s="391"/>
      <c r="F57" s="550" t="s">
        <v>349</v>
      </c>
      <c r="G57" s="551" t="s">
        <v>349</v>
      </c>
      <c r="H57" s="551" t="s">
        <v>349</v>
      </c>
      <c r="I57" s="551" t="s">
        <v>349</v>
      </c>
      <c r="J57" s="551" t="s">
        <v>349</v>
      </c>
      <c r="K57" s="552" t="s">
        <v>349</v>
      </c>
      <c r="L57" s="392" t="s">
        <v>349</v>
      </c>
    </row>
    <row r="58" spans="1:12" ht="11.25" x14ac:dyDescent="0.2">
      <c r="A58" s="393"/>
      <c r="B58" s="385"/>
      <c r="C58" s="382"/>
      <c r="D58" s="385"/>
      <c r="E58" s="385"/>
      <c r="F58" s="394"/>
      <c r="G58" s="394"/>
      <c r="H58" s="394"/>
      <c r="I58" s="379"/>
      <c r="J58" s="394"/>
      <c r="K58" s="395"/>
      <c r="L58" s="269" t="s">
        <v>45</v>
      </c>
    </row>
    <row r="59" spans="1:12" ht="20.25" customHeight="1" x14ac:dyDescent="0.2">
      <c r="A59" s="625" t="s">
        <v>354</v>
      </c>
      <c r="B59" s="626"/>
      <c r="C59" s="626"/>
      <c r="D59" s="625"/>
      <c r="E59" s="626"/>
      <c r="F59" s="626"/>
      <c r="G59" s="626"/>
      <c r="H59" s="626"/>
      <c r="I59" s="626"/>
      <c r="J59" s="626"/>
      <c r="K59" s="626"/>
      <c r="L59" s="626"/>
    </row>
    <row r="60" spans="1:12" ht="11.25" customHeight="1" x14ac:dyDescent="0.2">
      <c r="A60" s="627" t="s">
        <v>355</v>
      </c>
      <c r="B60" s="628"/>
      <c r="C60" s="628"/>
      <c r="D60" s="628"/>
      <c r="E60" s="628"/>
      <c r="F60" s="628"/>
      <c r="G60" s="628"/>
      <c r="H60" s="628"/>
      <c r="I60" s="628"/>
      <c r="J60" s="628"/>
      <c r="K60" s="628"/>
      <c r="L60" s="628"/>
    </row>
    <row r="61" spans="1:12" ht="12.75" customHeight="1" x14ac:dyDescent="0.2">
      <c r="A61" s="629" t="s">
        <v>356</v>
      </c>
      <c r="B61" s="630"/>
      <c r="C61" s="630"/>
      <c r="D61" s="630"/>
      <c r="E61" s="630"/>
      <c r="F61" s="630"/>
      <c r="G61" s="630"/>
      <c r="H61" s="630"/>
      <c r="I61" s="630"/>
      <c r="J61" s="630"/>
      <c r="K61" s="630"/>
      <c r="L61" s="630"/>
    </row>
    <row r="62" spans="1:12" ht="29.25" customHeight="1" x14ac:dyDescent="0.2">
      <c r="A62" s="690" t="s">
        <v>520</v>
      </c>
      <c r="B62" s="690"/>
      <c r="C62" s="690"/>
      <c r="D62" s="690"/>
      <c r="E62" s="690"/>
      <c r="F62" s="690"/>
      <c r="G62" s="690"/>
      <c r="H62" s="690"/>
      <c r="I62" s="690"/>
      <c r="J62" s="690"/>
      <c r="K62" s="690"/>
      <c r="L62" s="690"/>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62:L62"/>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7" t="s">
        <v>357</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335</v>
      </c>
      <c r="B5" s="570"/>
      <c r="C5" s="570"/>
      <c r="D5" s="570"/>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5" t="s">
        <v>213</v>
      </c>
      <c r="B7" s="586"/>
      <c r="C7" s="579" t="s">
        <v>94</v>
      </c>
      <c r="D7" s="646" t="s">
        <v>358</v>
      </c>
      <c r="E7" s="647"/>
      <c r="F7" s="647"/>
      <c r="G7" s="647"/>
      <c r="H7" s="648"/>
      <c r="I7" s="649" t="s">
        <v>359</v>
      </c>
      <c r="J7" s="650"/>
      <c r="K7" s="96"/>
      <c r="L7" s="96"/>
      <c r="M7" s="96"/>
      <c r="N7" s="96"/>
      <c r="O7" s="96"/>
    </row>
    <row r="8" spans="1:15" ht="21.75" customHeight="1" x14ac:dyDescent="0.2">
      <c r="A8" s="613"/>
      <c r="B8" s="614"/>
      <c r="C8" s="580"/>
      <c r="D8" s="589" t="s">
        <v>335</v>
      </c>
      <c r="E8" s="589" t="s">
        <v>337</v>
      </c>
      <c r="F8" s="589" t="s">
        <v>338</v>
      </c>
      <c r="G8" s="589" t="s">
        <v>339</v>
      </c>
      <c r="H8" s="589" t="s">
        <v>340</v>
      </c>
      <c r="I8" s="651"/>
      <c r="J8" s="652"/>
    </row>
    <row r="9" spans="1:15" ht="12" customHeight="1" x14ac:dyDescent="0.2">
      <c r="A9" s="613"/>
      <c r="B9" s="614"/>
      <c r="C9" s="580"/>
      <c r="D9" s="590"/>
      <c r="E9" s="590"/>
      <c r="F9" s="590"/>
      <c r="G9" s="590"/>
      <c r="H9" s="590"/>
      <c r="I9" s="98" t="s">
        <v>102</v>
      </c>
      <c r="J9" s="99" t="s">
        <v>103</v>
      </c>
    </row>
    <row r="10" spans="1:15" ht="12" customHeight="1" x14ac:dyDescent="0.2">
      <c r="A10" s="283"/>
      <c r="B10" s="284"/>
      <c r="C10" s="581"/>
      <c r="D10" s="100">
        <v>1</v>
      </c>
      <c r="E10" s="100">
        <v>2</v>
      </c>
      <c r="F10" s="100">
        <v>3</v>
      </c>
      <c r="G10" s="100">
        <v>4</v>
      </c>
      <c r="H10" s="100">
        <v>5</v>
      </c>
      <c r="I10" s="100">
        <v>6</v>
      </c>
      <c r="J10" s="100">
        <v>7</v>
      </c>
      <c r="K10" s="101"/>
    </row>
    <row r="11" spans="1:15" s="192" customFormat="1" ht="24.95" customHeight="1" x14ac:dyDescent="0.2">
      <c r="A11" s="615" t="s">
        <v>104</v>
      </c>
      <c r="B11" s="616"/>
      <c r="C11" s="285">
        <v>100</v>
      </c>
      <c r="D11" s="115">
        <v>10439</v>
      </c>
      <c r="E11" s="114">
        <v>13006</v>
      </c>
      <c r="F11" s="114">
        <v>14469</v>
      </c>
      <c r="G11" s="114">
        <v>13933</v>
      </c>
      <c r="H11" s="140">
        <v>13079</v>
      </c>
      <c r="I11" s="115">
        <v>-2640</v>
      </c>
      <c r="J11" s="116">
        <v>-20.18502943650126</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4.6747772775170038</v>
      </c>
      <c r="D14" s="115">
        <v>488</v>
      </c>
      <c r="E14" s="114">
        <v>392</v>
      </c>
      <c r="F14" s="114">
        <v>883</v>
      </c>
      <c r="G14" s="114">
        <v>525</v>
      </c>
      <c r="H14" s="140">
        <v>551</v>
      </c>
      <c r="I14" s="115">
        <v>-63</v>
      </c>
      <c r="J14" s="116">
        <v>-11.433756805807622</v>
      </c>
      <c r="K14" s="110"/>
      <c r="L14" s="110"/>
      <c r="M14" s="110"/>
      <c r="N14" s="110"/>
      <c r="O14" s="110"/>
    </row>
    <row r="15" spans="1:15" s="110" customFormat="1" ht="24.95" customHeight="1" x14ac:dyDescent="0.2">
      <c r="A15" s="193" t="s">
        <v>216</v>
      </c>
      <c r="B15" s="199" t="s">
        <v>217</v>
      </c>
      <c r="C15" s="113">
        <v>0.89088993198582245</v>
      </c>
      <c r="D15" s="115">
        <v>93</v>
      </c>
      <c r="E15" s="114">
        <v>92</v>
      </c>
      <c r="F15" s="114">
        <v>114</v>
      </c>
      <c r="G15" s="114">
        <v>117</v>
      </c>
      <c r="H15" s="140">
        <v>214</v>
      </c>
      <c r="I15" s="115">
        <v>-121</v>
      </c>
      <c r="J15" s="116">
        <v>-56.542056074766357</v>
      </c>
    </row>
    <row r="16" spans="1:15" s="287" customFormat="1" ht="24.95" customHeight="1" x14ac:dyDescent="0.2">
      <c r="A16" s="193" t="s">
        <v>218</v>
      </c>
      <c r="B16" s="199" t="s">
        <v>141</v>
      </c>
      <c r="C16" s="113">
        <v>3.3240731870868858</v>
      </c>
      <c r="D16" s="115">
        <v>347</v>
      </c>
      <c r="E16" s="114">
        <v>270</v>
      </c>
      <c r="F16" s="114">
        <v>710</v>
      </c>
      <c r="G16" s="114">
        <v>376</v>
      </c>
      <c r="H16" s="140">
        <v>308</v>
      </c>
      <c r="I16" s="115">
        <v>39</v>
      </c>
      <c r="J16" s="116">
        <v>12.662337662337663</v>
      </c>
      <c r="K16" s="110"/>
      <c r="L16" s="110"/>
      <c r="M16" s="110"/>
      <c r="N16" s="110"/>
      <c r="O16" s="110"/>
    </row>
    <row r="17" spans="1:15" s="110" customFormat="1" ht="24.95" customHeight="1" x14ac:dyDescent="0.2">
      <c r="A17" s="193" t="s">
        <v>142</v>
      </c>
      <c r="B17" s="199" t="s">
        <v>220</v>
      </c>
      <c r="C17" s="113">
        <v>0.45981415844429541</v>
      </c>
      <c r="D17" s="115">
        <v>48</v>
      </c>
      <c r="E17" s="114">
        <v>30</v>
      </c>
      <c r="F17" s="114">
        <v>59</v>
      </c>
      <c r="G17" s="114">
        <v>32</v>
      </c>
      <c r="H17" s="140">
        <v>29</v>
      </c>
      <c r="I17" s="115">
        <v>19</v>
      </c>
      <c r="J17" s="116">
        <v>65.517241379310349</v>
      </c>
    </row>
    <row r="18" spans="1:15" s="287" customFormat="1" ht="24.95" customHeight="1" x14ac:dyDescent="0.2">
      <c r="A18" s="201" t="s">
        <v>144</v>
      </c>
      <c r="B18" s="202" t="s">
        <v>145</v>
      </c>
      <c r="C18" s="113">
        <v>2.9792125682536641</v>
      </c>
      <c r="D18" s="115">
        <v>311</v>
      </c>
      <c r="E18" s="114">
        <v>149</v>
      </c>
      <c r="F18" s="114" t="s">
        <v>513</v>
      </c>
      <c r="G18" s="114">
        <v>309</v>
      </c>
      <c r="H18" s="140">
        <v>333</v>
      </c>
      <c r="I18" s="115">
        <v>-22</v>
      </c>
      <c r="J18" s="116">
        <v>-6.6066066066066069</v>
      </c>
      <c r="K18" s="110"/>
      <c r="L18" s="110"/>
      <c r="M18" s="110"/>
      <c r="N18" s="110"/>
      <c r="O18" s="110"/>
    </row>
    <row r="19" spans="1:15" s="110" customFormat="1" ht="24.95" customHeight="1" x14ac:dyDescent="0.2">
      <c r="A19" s="193" t="s">
        <v>146</v>
      </c>
      <c r="B19" s="199" t="s">
        <v>147</v>
      </c>
      <c r="C19" s="113">
        <v>4.1574863492671712</v>
      </c>
      <c r="D19" s="115">
        <v>434</v>
      </c>
      <c r="E19" s="114">
        <v>486</v>
      </c>
      <c r="F19" s="114">
        <v>693</v>
      </c>
      <c r="G19" s="114">
        <v>426</v>
      </c>
      <c r="H19" s="140">
        <v>511</v>
      </c>
      <c r="I19" s="115">
        <v>-77</v>
      </c>
      <c r="J19" s="116">
        <v>-15.068493150684931</v>
      </c>
    </row>
    <row r="20" spans="1:15" s="287" customFormat="1" ht="24.95" customHeight="1" x14ac:dyDescent="0.2">
      <c r="A20" s="193" t="s">
        <v>148</v>
      </c>
      <c r="B20" s="199" t="s">
        <v>149</v>
      </c>
      <c r="C20" s="113">
        <v>64.891273110451195</v>
      </c>
      <c r="D20" s="115">
        <v>6774</v>
      </c>
      <c r="E20" s="114">
        <v>10079</v>
      </c>
      <c r="F20" s="114">
        <v>9353</v>
      </c>
      <c r="G20" s="114">
        <v>10258</v>
      </c>
      <c r="H20" s="140">
        <v>8826</v>
      </c>
      <c r="I20" s="115">
        <v>-2052</v>
      </c>
      <c r="J20" s="116">
        <v>-23.249490142760028</v>
      </c>
      <c r="K20" s="110"/>
      <c r="L20" s="110"/>
      <c r="M20" s="110"/>
      <c r="N20" s="110"/>
      <c r="O20" s="110"/>
    </row>
    <row r="21" spans="1:15" s="110" customFormat="1" ht="24.95" customHeight="1" x14ac:dyDescent="0.2">
      <c r="A21" s="201" t="s">
        <v>150</v>
      </c>
      <c r="B21" s="202" t="s">
        <v>151</v>
      </c>
      <c r="C21" s="113">
        <v>1.982948558291024</v>
      </c>
      <c r="D21" s="115">
        <v>207</v>
      </c>
      <c r="E21" s="114">
        <v>239</v>
      </c>
      <c r="F21" s="114">
        <v>294</v>
      </c>
      <c r="G21" s="114">
        <v>261</v>
      </c>
      <c r="H21" s="140">
        <v>375</v>
      </c>
      <c r="I21" s="115">
        <v>-168</v>
      </c>
      <c r="J21" s="116">
        <v>-44.8</v>
      </c>
    </row>
    <row r="22" spans="1:15" s="110" customFormat="1" ht="24.95" customHeight="1" x14ac:dyDescent="0.2">
      <c r="A22" s="201" t="s">
        <v>152</v>
      </c>
      <c r="B22" s="199" t="s">
        <v>153</v>
      </c>
      <c r="C22" s="113">
        <v>0.68014177603218695</v>
      </c>
      <c r="D22" s="115">
        <v>71</v>
      </c>
      <c r="E22" s="114">
        <v>61</v>
      </c>
      <c r="F22" s="114">
        <v>62</v>
      </c>
      <c r="G22" s="114">
        <v>40</v>
      </c>
      <c r="H22" s="140">
        <v>48</v>
      </c>
      <c r="I22" s="115">
        <v>23</v>
      </c>
      <c r="J22" s="116">
        <v>47.916666666666664</v>
      </c>
    </row>
    <row r="23" spans="1:15" s="110" customFormat="1" ht="24.95" customHeight="1" x14ac:dyDescent="0.2">
      <c r="A23" s="193" t="s">
        <v>154</v>
      </c>
      <c r="B23" s="199" t="s">
        <v>155</v>
      </c>
      <c r="C23" s="113">
        <v>0.30654277229619697</v>
      </c>
      <c r="D23" s="115">
        <v>32</v>
      </c>
      <c r="E23" s="114">
        <v>20</v>
      </c>
      <c r="F23" s="114">
        <v>61</v>
      </c>
      <c r="G23" s="114">
        <v>29</v>
      </c>
      <c r="H23" s="140">
        <v>57</v>
      </c>
      <c r="I23" s="115">
        <v>-25</v>
      </c>
      <c r="J23" s="116">
        <v>-43.859649122807021</v>
      </c>
    </row>
    <row r="24" spans="1:15" s="110" customFormat="1" ht="24.95" customHeight="1" x14ac:dyDescent="0.2">
      <c r="A24" s="193" t="s">
        <v>156</v>
      </c>
      <c r="B24" s="199" t="s">
        <v>221</v>
      </c>
      <c r="C24" s="113">
        <v>2.9313152600823833</v>
      </c>
      <c r="D24" s="115">
        <v>306</v>
      </c>
      <c r="E24" s="114">
        <v>206</v>
      </c>
      <c r="F24" s="114">
        <v>404</v>
      </c>
      <c r="G24" s="114">
        <v>272</v>
      </c>
      <c r="H24" s="140">
        <v>364</v>
      </c>
      <c r="I24" s="115">
        <v>-58</v>
      </c>
      <c r="J24" s="116">
        <v>-15.934065934065934</v>
      </c>
    </row>
    <row r="25" spans="1:15" s="110" customFormat="1" ht="24.95" customHeight="1" x14ac:dyDescent="0.2">
      <c r="A25" s="193" t="s">
        <v>222</v>
      </c>
      <c r="B25" s="204" t="s">
        <v>159</v>
      </c>
      <c r="C25" s="113">
        <v>2.2415940224159403</v>
      </c>
      <c r="D25" s="115">
        <v>234</v>
      </c>
      <c r="E25" s="114">
        <v>147</v>
      </c>
      <c r="F25" s="114">
        <v>203</v>
      </c>
      <c r="G25" s="114">
        <v>210</v>
      </c>
      <c r="H25" s="140">
        <v>236</v>
      </c>
      <c r="I25" s="115">
        <v>-2</v>
      </c>
      <c r="J25" s="116">
        <v>-0.84745762711864403</v>
      </c>
    </row>
    <row r="26" spans="1:15" s="110" customFormat="1" ht="24.95" customHeight="1" x14ac:dyDescent="0.2">
      <c r="A26" s="201">
        <v>782.78300000000002</v>
      </c>
      <c r="B26" s="203" t="s">
        <v>160</v>
      </c>
      <c r="C26" s="113">
        <v>5.3740779768177029</v>
      </c>
      <c r="D26" s="115">
        <v>561</v>
      </c>
      <c r="E26" s="114">
        <v>412</v>
      </c>
      <c r="F26" s="114">
        <v>598</v>
      </c>
      <c r="G26" s="114">
        <v>589</v>
      </c>
      <c r="H26" s="140">
        <v>642</v>
      </c>
      <c r="I26" s="115">
        <v>-81</v>
      </c>
      <c r="J26" s="116">
        <v>-12.616822429906541</v>
      </c>
    </row>
    <row r="27" spans="1:15" s="110" customFormat="1" ht="24.95" customHeight="1" x14ac:dyDescent="0.2">
      <c r="A27" s="193" t="s">
        <v>161</v>
      </c>
      <c r="B27" s="199" t="s">
        <v>162</v>
      </c>
      <c r="C27" s="113">
        <v>1.5518727847494971</v>
      </c>
      <c r="D27" s="115">
        <v>162</v>
      </c>
      <c r="E27" s="114">
        <v>99</v>
      </c>
      <c r="F27" s="114">
        <v>268</v>
      </c>
      <c r="G27" s="114">
        <v>115</v>
      </c>
      <c r="H27" s="140">
        <v>301</v>
      </c>
      <c r="I27" s="115">
        <v>-139</v>
      </c>
      <c r="J27" s="116">
        <v>-46.179401993355484</v>
      </c>
    </row>
    <row r="28" spans="1:15" s="110" customFormat="1" ht="24.95" customHeight="1" x14ac:dyDescent="0.2">
      <c r="A28" s="193" t="s">
        <v>163</v>
      </c>
      <c r="B28" s="199" t="s">
        <v>164</v>
      </c>
      <c r="C28" s="113">
        <v>0.76635693074049238</v>
      </c>
      <c r="D28" s="115">
        <v>80</v>
      </c>
      <c r="E28" s="114">
        <v>74</v>
      </c>
      <c r="F28" s="114">
        <v>188</v>
      </c>
      <c r="G28" s="114">
        <v>55</v>
      </c>
      <c r="H28" s="140">
        <v>82</v>
      </c>
      <c r="I28" s="115">
        <v>-2</v>
      </c>
      <c r="J28" s="116">
        <v>-2.4390243902439024</v>
      </c>
    </row>
    <row r="29" spans="1:15" s="110" customFormat="1" ht="24.95" customHeight="1" x14ac:dyDescent="0.2">
      <c r="A29" s="193">
        <v>86</v>
      </c>
      <c r="B29" s="199" t="s">
        <v>165</v>
      </c>
      <c r="C29" s="113">
        <v>2.7972027972027971</v>
      </c>
      <c r="D29" s="115">
        <v>292</v>
      </c>
      <c r="E29" s="114">
        <v>187</v>
      </c>
      <c r="F29" s="114">
        <v>334</v>
      </c>
      <c r="G29" s="114">
        <v>184</v>
      </c>
      <c r="H29" s="140">
        <v>205</v>
      </c>
      <c r="I29" s="115">
        <v>87</v>
      </c>
      <c r="J29" s="116">
        <v>42.439024390243901</v>
      </c>
    </row>
    <row r="30" spans="1:15" s="110" customFormat="1" ht="24.95" customHeight="1" x14ac:dyDescent="0.2">
      <c r="A30" s="193">
        <v>87.88</v>
      </c>
      <c r="B30" s="204" t="s">
        <v>166</v>
      </c>
      <c r="C30" s="113">
        <v>2.0116869431937925</v>
      </c>
      <c r="D30" s="115">
        <v>210</v>
      </c>
      <c r="E30" s="114">
        <v>265</v>
      </c>
      <c r="F30" s="114">
        <v>324</v>
      </c>
      <c r="G30" s="114">
        <v>262</v>
      </c>
      <c r="H30" s="140">
        <v>288</v>
      </c>
      <c r="I30" s="115">
        <v>-78</v>
      </c>
      <c r="J30" s="116">
        <v>-27.083333333333332</v>
      </c>
    </row>
    <row r="31" spans="1:15" s="110" customFormat="1" ht="24.95" customHeight="1" x14ac:dyDescent="0.2">
      <c r="A31" s="193" t="s">
        <v>167</v>
      </c>
      <c r="B31" s="199" t="s">
        <v>168</v>
      </c>
      <c r="C31" s="113">
        <v>1.3219657055273493</v>
      </c>
      <c r="D31" s="115">
        <v>138</v>
      </c>
      <c r="E31" s="114">
        <v>148</v>
      </c>
      <c r="F31" s="114">
        <v>324</v>
      </c>
      <c r="G31" s="114">
        <v>360</v>
      </c>
      <c r="H31" s="140">
        <v>214</v>
      </c>
      <c r="I31" s="115">
        <v>-76</v>
      </c>
      <c r="J31" s="116">
        <v>-35.514018691588788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91.014464987067726</v>
      </c>
      <c r="D36" s="143">
        <v>9501</v>
      </c>
      <c r="E36" s="144">
        <v>12423</v>
      </c>
      <c r="F36" s="144">
        <v>13106</v>
      </c>
      <c r="G36" s="144">
        <v>13061</v>
      </c>
      <c r="H36" s="145">
        <v>12149</v>
      </c>
      <c r="I36" s="143">
        <v>-2648</v>
      </c>
      <c r="J36" s="146">
        <v>-21.796032595275332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3" t="s">
        <v>360</v>
      </c>
      <c r="B39" s="644"/>
      <c r="C39" s="644"/>
      <c r="D39" s="644"/>
      <c r="E39" s="644"/>
      <c r="F39" s="644"/>
      <c r="G39" s="644"/>
      <c r="H39" s="644"/>
      <c r="I39" s="644"/>
      <c r="J39" s="644"/>
    </row>
    <row r="40" spans="1:10" ht="31.5" customHeight="1" x14ac:dyDescent="0.2">
      <c r="A40" s="645" t="s">
        <v>361</v>
      </c>
      <c r="B40" s="645"/>
      <c r="C40" s="645"/>
      <c r="D40" s="645"/>
      <c r="E40" s="645"/>
      <c r="F40" s="645"/>
      <c r="G40" s="645"/>
      <c r="H40" s="645"/>
      <c r="I40" s="645"/>
      <c r="J40" s="64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7" t="s">
        <v>362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335</v>
      </c>
      <c r="B5" s="570"/>
      <c r="C5" s="570"/>
      <c r="D5" s="570"/>
      <c r="E5" s="570"/>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5" t="s">
        <v>332</v>
      </c>
      <c r="B7" s="574"/>
      <c r="C7" s="574"/>
      <c r="D7" s="579" t="s">
        <v>94</v>
      </c>
      <c r="E7" s="655" t="s">
        <v>363</v>
      </c>
      <c r="F7" s="583"/>
      <c r="G7" s="583"/>
      <c r="H7" s="583"/>
      <c r="I7" s="584"/>
      <c r="J7" s="649" t="s">
        <v>359</v>
      </c>
      <c r="K7" s="650"/>
      <c r="L7" s="96"/>
      <c r="M7" s="96"/>
      <c r="N7" s="96"/>
      <c r="O7" s="96"/>
    </row>
    <row r="8" spans="1:15" ht="21.75" customHeight="1" x14ac:dyDescent="0.2">
      <c r="A8" s="575"/>
      <c r="B8" s="576"/>
      <c r="C8" s="576"/>
      <c r="D8" s="580"/>
      <c r="E8" s="589" t="s">
        <v>335</v>
      </c>
      <c r="F8" s="589" t="s">
        <v>337</v>
      </c>
      <c r="G8" s="589" t="s">
        <v>338</v>
      </c>
      <c r="H8" s="589" t="s">
        <v>339</v>
      </c>
      <c r="I8" s="589" t="s">
        <v>340</v>
      </c>
      <c r="J8" s="651"/>
      <c r="K8" s="652"/>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7" t="s">
        <v>104</v>
      </c>
      <c r="B11" s="298"/>
      <c r="C11" s="299"/>
      <c r="D11" s="262">
        <v>100</v>
      </c>
      <c r="E11" s="263">
        <v>10439</v>
      </c>
      <c r="F11" s="264">
        <v>13006</v>
      </c>
      <c r="G11" s="264">
        <v>14469</v>
      </c>
      <c r="H11" s="264">
        <v>13933</v>
      </c>
      <c r="I11" s="265">
        <v>13079</v>
      </c>
      <c r="J11" s="263">
        <v>-2640</v>
      </c>
      <c r="K11" s="266">
        <v>-20.18502943650126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72.612319187661654</v>
      </c>
      <c r="E13" s="115">
        <v>7580</v>
      </c>
      <c r="F13" s="114">
        <v>10927</v>
      </c>
      <c r="G13" s="114">
        <v>10220</v>
      </c>
      <c r="H13" s="114">
        <v>11218</v>
      </c>
      <c r="I13" s="140">
        <v>9808</v>
      </c>
      <c r="J13" s="115">
        <v>-2228</v>
      </c>
      <c r="K13" s="116">
        <v>-22.71615008156607</v>
      </c>
    </row>
    <row r="14" spans="1:15" ht="15.95" customHeight="1" x14ac:dyDescent="0.2">
      <c r="A14" s="306" t="s">
        <v>230</v>
      </c>
      <c r="B14" s="307"/>
      <c r="C14" s="308"/>
      <c r="D14" s="113">
        <v>21.343040521122713</v>
      </c>
      <c r="E14" s="115">
        <v>2228</v>
      </c>
      <c r="F14" s="114">
        <v>1631</v>
      </c>
      <c r="G14" s="114">
        <v>3540</v>
      </c>
      <c r="H14" s="114">
        <v>2188</v>
      </c>
      <c r="I14" s="140">
        <v>2601</v>
      </c>
      <c r="J14" s="115">
        <v>-373</v>
      </c>
      <c r="K14" s="116">
        <v>-14.340638216070742</v>
      </c>
    </row>
    <row r="15" spans="1:15" ht="15.95" customHeight="1" x14ac:dyDescent="0.2">
      <c r="A15" s="306" t="s">
        <v>231</v>
      </c>
      <c r="B15" s="307"/>
      <c r="C15" s="308"/>
      <c r="D15" s="113">
        <v>2.3086502538557334</v>
      </c>
      <c r="E15" s="115">
        <v>241</v>
      </c>
      <c r="F15" s="114">
        <v>171</v>
      </c>
      <c r="G15" s="114">
        <v>334</v>
      </c>
      <c r="H15" s="114">
        <v>240</v>
      </c>
      <c r="I15" s="140">
        <v>279</v>
      </c>
      <c r="J15" s="115">
        <v>-38</v>
      </c>
      <c r="K15" s="116">
        <v>-13.620071684587813</v>
      </c>
    </row>
    <row r="16" spans="1:15" ht="15.95" customHeight="1" x14ac:dyDescent="0.2">
      <c r="A16" s="306" t="s">
        <v>232</v>
      </c>
      <c r="B16" s="307"/>
      <c r="C16" s="308"/>
      <c r="D16" s="113">
        <v>3.6018775744803144</v>
      </c>
      <c r="E16" s="115">
        <v>376</v>
      </c>
      <c r="F16" s="114">
        <v>250</v>
      </c>
      <c r="G16" s="114">
        <v>338</v>
      </c>
      <c r="H16" s="114">
        <v>266</v>
      </c>
      <c r="I16" s="140">
        <v>367</v>
      </c>
      <c r="J16" s="115">
        <v>9</v>
      </c>
      <c r="K16" s="116">
        <v>2.4523160762942777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8.6215154708305389E-2</v>
      </c>
      <c r="E18" s="115">
        <v>9</v>
      </c>
      <c r="F18" s="114">
        <v>4</v>
      </c>
      <c r="G18" s="114">
        <v>12</v>
      </c>
      <c r="H18" s="114">
        <v>5</v>
      </c>
      <c r="I18" s="140">
        <v>13</v>
      </c>
      <c r="J18" s="115">
        <v>-4</v>
      </c>
      <c r="K18" s="116">
        <v>-30.76923076923077</v>
      </c>
    </row>
    <row r="19" spans="1:11" ht="14.1" customHeight="1" x14ac:dyDescent="0.2">
      <c r="A19" s="306" t="s">
        <v>235</v>
      </c>
      <c r="B19" s="307" t="s">
        <v>236</v>
      </c>
      <c r="C19" s="308"/>
      <c r="D19" s="113" t="s">
        <v>513</v>
      </c>
      <c r="E19" s="115" t="s">
        <v>513</v>
      </c>
      <c r="F19" s="114" t="s">
        <v>513</v>
      </c>
      <c r="G19" s="114" t="s">
        <v>513</v>
      </c>
      <c r="H19" s="114">
        <v>3</v>
      </c>
      <c r="I19" s="140">
        <v>3</v>
      </c>
      <c r="J19" s="115" t="s">
        <v>513</v>
      </c>
      <c r="K19" s="116" t="s">
        <v>513</v>
      </c>
    </row>
    <row r="20" spans="1:11" ht="14.1" customHeight="1" x14ac:dyDescent="0.2">
      <c r="A20" s="306">
        <v>12</v>
      </c>
      <c r="B20" s="307" t="s">
        <v>237</v>
      </c>
      <c r="C20" s="308"/>
      <c r="D20" s="113">
        <v>0.35444008046747771</v>
      </c>
      <c r="E20" s="115">
        <v>37</v>
      </c>
      <c r="F20" s="114">
        <v>16</v>
      </c>
      <c r="G20" s="114">
        <v>51</v>
      </c>
      <c r="H20" s="114">
        <v>75</v>
      </c>
      <c r="I20" s="140">
        <v>39</v>
      </c>
      <c r="J20" s="115">
        <v>-2</v>
      </c>
      <c r="K20" s="116">
        <v>-5.1282051282051286</v>
      </c>
    </row>
    <row r="21" spans="1:11" ht="14.1" customHeight="1" x14ac:dyDescent="0.2">
      <c r="A21" s="306">
        <v>21</v>
      </c>
      <c r="B21" s="307" t="s">
        <v>238</v>
      </c>
      <c r="C21" s="308"/>
      <c r="D21" s="113">
        <v>0.16285084778235462</v>
      </c>
      <c r="E21" s="115">
        <v>17</v>
      </c>
      <c r="F21" s="114" t="s">
        <v>513</v>
      </c>
      <c r="G21" s="114">
        <v>5</v>
      </c>
      <c r="H21" s="114">
        <v>19</v>
      </c>
      <c r="I21" s="140" t="s">
        <v>513</v>
      </c>
      <c r="J21" s="115" t="s">
        <v>513</v>
      </c>
      <c r="K21" s="116" t="s">
        <v>513</v>
      </c>
    </row>
    <row r="22" spans="1:11" ht="14.1" customHeight="1" x14ac:dyDescent="0.2">
      <c r="A22" s="306">
        <v>22</v>
      </c>
      <c r="B22" s="307" t="s">
        <v>239</v>
      </c>
      <c r="C22" s="308"/>
      <c r="D22" s="113">
        <v>0.23948654085640386</v>
      </c>
      <c r="E22" s="115">
        <v>25</v>
      </c>
      <c r="F22" s="114">
        <v>17</v>
      </c>
      <c r="G22" s="114">
        <v>54</v>
      </c>
      <c r="H22" s="114">
        <v>31</v>
      </c>
      <c r="I22" s="140">
        <v>29</v>
      </c>
      <c r="J22" s="115">
        <v>-4</v>
      </c>
      <c r="K22" s="116">
        <v>-13.793103448275861</v>
      </c>
    </row>
    <row r="23" spans="1:11" ht="14.1" customHeight="1" x14ac:dyDescent="0.2">
      <c r="A23" s="306">
        <v>23</v>
      </c>
      <c r="B23" s="307" t="s">
        <v>240</v>
      </c>
      <c r="C23" s="308"/>
      <c r="D23" s="113">
        <v>9.5794616342561548E-2</v>
      </c>
      <c r="E23" s="115">
        <v>10</v>
      </c>
      <c r="F23" s="114">
        <v>4</v>
      </c>
      <c r="G23" s="114" t="s">
        <v>513</v>
      </c>
      <c r="H23" s="114">
        <v>16</v>
      </c>
      <c r="I23" s="140" t="s">
        <v>513</v>
      </c>
      <c r="J23" s="115" t="s">
        <v>513</v>
      </c>
      <c r="K23" s="116" t="s">
        <v>513</v>
      </c>
    </row>
    <row r="24" spans="1:11" ht="14.1" customHeight="1" x14ac:dyDescent="0.2">
      <c r="A24" s="306">
        <v>24</v>
      </c>
      <c r="B24" s="307" t="s">
        <v>241</v>
      </c>
      <c r="C24" s="308"/>
      <c r="D24" s="113">
        <v>2.4236037934668073</v>
      </c>
      <c r="E24" s="115">
        <v>253</v>
      </c>
      <c r="F24" s="114">
        <v>262</v>
      </c>
      <c r="G24" s="114">
        <v>406</v>
      </c>
      <c r="H24" s="114">
        <v>310</v>
      </c>
      <c r="I24" s="140">
        <v>271</v>
      </c>
      <c r="J24" s="115">
        <v>-18</v>
      </c>
      <c r="K24" s="116">
        <v>-6.6420664206642064</v>
      </c>
    </row>
    <row r="25" spans="1:11" ht="14.1" customHeight="1" x14ac:dyDescent="0.2">
      <c r="A25" s="306">
        <v>25</v>
      </c>
      <c r="B25" s="307" t="s">
        <v>242</v>
      </c>
      <c r="C25" s="308"/>
      <c r="D25" s="113">
        <v>2.0116869431937925</v>
      </c>
      <c r="E25" s="115">
        <v>210</v>
      </c>
      <c r="F25" s="114">
        <v>101</v>
      </c>
      <c r="G25" s="114">
        <v>262</v>
      </c>
      <c r="H25" s="114">
        <v>132</v>
      </c>
      <c r="I25" s="140">
        <v>177</v>
      </c>
      <c r="J25" s="115">
        <v>33</v>
      </c>
      <c r="K25" s="116">
        <v>18.64406779661017</v>
      </c>
    </row>
    <row r="26" spans="1:11" ht="14.1" customHeight="1" x14ac:dyDescent="0.2">
      <c r="A26" s="306">
        <v>26</v>
      </c>
      <c r="B26" s="307" t="s">
        <v>243</v>
      </c>
      <c r="C26" s="308"/>
      <c r="D26" s="113">
        <v>0.83341316218028549</v>
      </c>
      <c r="E26" s="115">
        <v>87</v>
      </c>
      <c r="F26" s="114">
        <v>47</v>
      </c>
      <c r="G26" s="114">
        <v>212</v>
      </c>
      <c r="H26" s="114">
        <v>88</v>
      </c>
      <c r="I26" s="140">
        <v>111</v>
      </c>
      <c r="J26" s="115">
        <v>-24</v>
      </c>
      <c r="K26" s="116">
        <v>-21.621621621621621</v>
      </c>
    </row>
    <row r="27" spans="1:11" ht="14.1" customHeight="1" x14ac:dyDescent="0.2">
      <c r="A27" s="306">
        <v>27</v>
      </c>
      <c r="B27" s="307" t="s">
        <v>244</v>
      </c>
      <c r="C27" s="308"/>
      <c r="D27" s="113">
        <v>0.37359900373599003</v>
      </c>
      <c r="E27" s="115">
        <v>39</v>
      </c>
      <c r="F27" s="114">
        <v>33</v>
      </c>
      <c r="G27" s="114">
        <v>43</v>
      </c>
      <c r="H27" s="114">
        <v>30</v>
      </c>
      <c r="I27" s="140">
        <v>47</v>
      </c>
      <c r="J27" s="115">
        <v>-8</v>
      </c>
      <c r="K27" s="116">
        <v>-17.021276595744681</v>
      </c>
    </row>
    <row r="28" spans="1:11" ht="14.1" customHeight="1" x14ac:dyDescent="0.2">
      <c r="A28" s="306">
        <v>28</v>
      </c>
      <c r="B28" s="307" t="s">
        <v>245</v>
      </c>
      <c r="C28" s="308"/>
      <c r="D28" s="113" t="s">
        <v>513</v>
      </c>
      <c r="E28" s="115" t="s">
        <v>513</v>
      </c>
      <c r="F28" s="114" t="s">
        <v>513</v>
      </c>
      <c r="G28" s="114">
        <v>4</v>
      </c>
      <c r="H28" s="114">
        <v>6</v>
      </c>
      <c r="I28" s="140">
        <v>0</v>
      </c>
      <c r="J28" s="115" t="s">
        <v>513</v>
      </c>
      <c r="K28" s="116" t="s">
        <v>513</v>
      </c>
    </row>
    <row r="29" spans="1:11" ht="14.1" customHeight="1" x14ac:dyDescent="0.2">
      <c r="A29" s="306">
        <v>29</v>
      </c>
      <c r="B29" s="307" t="s">
        <v>246</v>
      </c>
      <c r="C29" s="308"/>
      <c r="D29" s="113">
        <v>1.7243030941661079</v>
      </c>
      <c r="E29" s="115">
        <v>180</v>
      </c>
      <c r="F29" s="114">
        <v>250</v>
      </c>
      <c r="G29" s="114">
        <v>293</v>
      </c>
      <c r="H29" s="114">
        <v>239</v>
      </c>
      <c r="I29" s="140">
        <v>432</v>
      </c>
      <c r="J29" s="115">
        <v>-252</v>
      </c>
      <c r="K29" s="116">
        <v>-58.333333333333336</v>
      </c>
    </row>
    <row r="30" spans="1:11" ht="14.1" customHeight="1" x14ac:dyDescent="0.2">
      <c r="A30" s="306" t="s">
        <v>247</v>
      </c>
      <c r="B30" s="307" t="s">
        <v>248</v>
      </c>
      <c r="C30" s="308"/>
      <c r="D30" s="113">
        <v>0.80467477727751702</v>
      </c>
      <c r="E30" s="115">
        <v>84</v>
      </c>
      <c r="F30" s="114">
        <v>103</v>
      </c>
      <c r="G30" s="114">
        <v>128</v>
      </c>
      <c r="H30" s="114">
        <v>106</v>
      </c>
      <c r="I30" s="140" t="s">
        <v>513</v>
      </c>
      <c r="J30" s="115" t="s">
        <v>513</v>
      </c>
      <c r="K30" s="116" t="s">
        <v>513</v>
      </c>
    </row>
    <row r="31" spans="1:11" ht="14.1" customHeight="1" x14ac:dyDescent="0.2">
      <c r="A31" s="306" t="s">
        <v>249</v>
      </c>
      <c r="B31" s="307" t="s">
        <v>250</v>
      </c>
      <c r="C31" s="308"/>
      <c r="D31" s="113">
        <v>0.91962831688859081</v>
      </c>
      <c r="E31" s="115">
        <v>96</v>
      </c>
      <c r="F31" s="114">
        <v>147</v>
      </c>
      <c r="G31" s="114">
        <v>165</v>
      </c>
      <c r="H31" s="114">
        <v>133</v>
      </c>
      <c r="I31" s="140">
        <v>262</v>
      </c>
      <c r="J31" s="115">
        <v>-166</v>
      </c>
      <c r="K31" s="116">
        <v>-63.358778625954201</v>
      </c>
    </row>
    <row r="32" spans="1:11" ht="14.1" customHeight="1" x14ac:dyDescent="0.2">
      <c r="A32" s="306">
        <v>31</v>
      </c>
      <c r="B32" s="307" t="s">
        <v>251</v>
      </c>
      <c r="C32" s="308"/>
      <c r="D32" s="113">
        <v>0.21074815595363541</v>
      </c>
      <c r="E32" s="115">
        <v>22</v>
      </c>
      <c r="F32" s="114">
        <v>12</v>
      </c>
      <c r="G32" s="114">
        <v>18</v>
      </c>
      <c r="H32" s="114">
        <v>18</v>
      </c>
      <c r="I32" s="140">
        <v>18</v>
      </c>
      <c r="J32" s="115">
        <v>4</v>
      </c>
      <c r="K32" s="116">
        <v>22.222222222222221</v>
      </c>
    </row>
    <row r="33" spans="1:11" ht="14.1" customHeight="1" x14ac:dyDescent="0.2">
      <c r="A33" s="306">
        <v>32</v>
      </c>
      <c r="B33" s="307" t="s">
        <v>252</v>
      </c>
      <c r="C33" s="308"/>
      <c r="D33" s="113">
        <v>1.7243030941661079</v>
      </c>
      <c r="E33" s="115">
        <v>180</v>
      </c>
      <c r="F33" s="114">
        <v>95</v>
      </c>
      <c r="G33" s="114">
        <v>236</v>
      </c>
      <c r="H33" s="114">
        <v>203</v>
      </c>
      <c r="I33" s="140">
        <v>180</v>
      </c>
      <c r="J33" s="115">
        <v>0</v>
      </c>
      <c r="K33" s="116">
        <v>0</v>
      </c>
    </row>
    <row r="34" spans="1:11" ht="14.1" customHeight="1" x14ac:dyDescent="0.2">
      <c r="A34" s="306">
        <v>33</v>
      </c>
      <c r="B34" s="307" t="s">
        <v>253</v>
      </c>
      <c r="C34" s="308"/>
      <c r="D34" s="113">
        <v>1.8488360954114378</v>
      </c>
      <c r="E34" s="115">
        <v>193</v>
      </c>
      <c r="F34" s="114">
        <v>109</v>
      </c>
      <c r="G34" s="114">
        <v>300</v>
      </c>
      <c r="H34" s="114">
        <v>226</v>
      </c>
      <c r="I34" s="140">
        <v>244</v>
      </c>
      <c r="J34" s="115">
        <v>-51</v>
      </c>
      <c r="K34" s="116">
        <v>-20.901639344262296</v>
      </c>
    </row>
    <row r="35" spans="1:11" ht="14.1" customHeight="1" x14ac:dyDescent="0.2">
      <c r="A35" s="306">
        <v>34</v>
      </c>
      <c r="B35" s="307" t="s">
        <v>254</v>
      </c>
      <c r="C35" s="308"/>
      <c r="D35" s="113">
        <v>1.8967334035827186</v>
      </c>
      <c r="E35" s="115">
        <v>198</v>
      </c>
      <c r="F35" s="114">
        <v>55</v>
      </c>
      <c r="G35" s="114">
        <v>141</v>
      </c>
      <c r="H35" s="114">
        <v>62</v>
      </c>
      <c r="I35" s="140">
        <v>98</v>
      </c>
      <c r="J35" s="115">
        <v>100</v>
      </c>
      <c r="K35" s="116">
        <v>102.04081632653062</v>
      </c>
    </row>
    <row r="36" spans="1:11" ht="14.1" customHeight="1" x14ac:dyDescent="0.2">
      <c r="A36" s="306">
        <v>41</v>
      </c>
      <c r="B36" s="307" t="s">
        <v>255</v>
      </c>
      <c r="C36" s="308"/>
      <c r="D36" s="113">
        <v>0.62266500622665011</v>
      </c>
      <c r="E36" s="115">
        <v>65</v>
      </c>
      <c r="F36" s="114">
        <v>43</v>
      </c>
      <c r="G36" s="114">
        <v>67</v>
      </c>
      <c r="H36" s="114">
        <v>43</v>
      </c>
      <c r="I36" s="140">
        <v>58</v>
      </c>
      <c r="J36" s="115">
        <v>7</v>
      </c>
      <c r="K36" s="116">
        <v>12.068965517241379</v>
      </c>
    </row>
    <row r="37" spans="1:11" ht="14.1" customHeight="1" x14ac:dyDescent="0.2">
      <c r="A37" s="306">
        <v>42</v>
      </c>
      <c r="B37" s="307" t="s">
        <v>256</v>
      </c>
      <c r="C37" s="308"/>
      <c r="D37" s="113">
        <v>7.6635693074049244E-2</v>
      </c>
      <c r="E37" s="115">
        <v>8</v>
      </c>
      <c r="F37" s="114">
        <v>8</v>
      </c>
      <c r="G37" s="114">
        <v>16</v>
      </c>
      <c r="H37" s="114">
        <v>11</v>
      </c>
      <c r="I37" s="140">
        <v>29</v>
      </c>
      <c r="J37" s="115">
        <v>-21</v>
      </c>
      <c r="K37" s="116">
        <v>-72.41379310344827</v>
      </c>
    </row>
    <row r="38" spans="1:11" ht="14.1" customHeight="1" x14ac:dyDescent="0.2">
      <c r="A38" s="306">
        <v>43</v>
      </c>
      <c r="B38" s="307" t="s">
        <v>257</v>
      </c>
      <c r="C38" s="308"/>
      <c r="D38" s="113">
        <v>0.29696331066194082</v>
      </c>
      <c r="E38" s="115">
        <v>31</v>
      </c>
      <c r="F38" s="114">
        <v>11</v>
      </c>
      <c r="G38" s="114">
        <v>46</v>
      </c>
      <c r="H38" s="114">
        <v>25</v>
      </c>
      <c r="I38" s="140">
        <v>28</v>
      </c>
      <c r="J38" s="115">
        <v>3</v>
      </c>
      <c r="K38" s="116">
        <v>10.714285714285714</v>
      </c>
    </row>
    <row r="39" spans="1:11" ht="14.1" customHeight="1" x14ac:dyDescent="0.2">
      <c r="A39" s="306">
        <v>51</v>
      </c>
      <c r="B39" s="307" t="s">
        <v>258</v>
      </c>
      <c r="C39" s="308"/>
      <c r="D39" s="113">
        <v>66.079126353098957</v>
      </c>
      <c r="E39" s="115">
        <v>6898</v>
      </c>
      <c r="F39" s="114">
        <v>10246</v>
      </c>
      <c r="G39" s="114">
        <v>9455</v>
      </c>
      <c r="H39" s="114">
        <v>10363</v>
      </c>
      <c r="I39" s="140">
        <v>8954</v>
      </c>
      <c r="J39" s="115">
        <v>-2056</v>
      </c>
      <c r="K39" s="116">
        <v>-22.961804779986597</v>
      </c>
    </row>
    <row r="40" spans="1:11" ht="14.1" customHeight="1" x14ac:dyDescent="0.2">
      <c r="A40" s="306" t="s">
        <v>259</v>
      </c>
      <c r="B40" s="307" t="s">
        <v>260</v>
      </c>
      <c r="C40" s="308"/>
      <c r="D40" s="113">
        <v>65.734265734265733</v>
      </c>
      <c r="E40" s="115">
        <v>6862</v>
      </c>
      <c r="F40" s="114">
        <v>10219</v>
      </c>
      <c r="G40" s="114">
        <v>9384</v>
      </c>
      <c r="H40" s="114">
        <v>10313</v>
      </c>
      <c r="I40" s="140">
        <v>8897</v>
      </c>
      <c r="J40" s="115">
        <v>-2035</v>
      </c>
      <c r="K40" s="116">
        <v>-22.872878498370238</v>
      </c>
    </row>
    <row r="41" spans="1:11" ht="14.1" customHeight="1" x14ac:dyDescent="0.2">
      <c r="A41" s="306"/>
      <c r="B41" s="307" t="s">
        <v>261</v>
      </c>
      <c r="C41" s="308"/>
      <c r="D41" s="113">
        <v>65.092441804770573</v>
      </c>
      <c r="E41" s="115">
        <v>6795</v>
      </c>
      <c r="F41" s="114">
        <v>10153</v>
      </c>
      <c r="G41" s="114">
        <v>9298</v>
      </c>
      <c r="H41" s="114">
        <v>10276</v>
      </c>
      <c r="I41" s="140">
        <v>8836</v>
      </c>
      <c r="J41" s="115">
        <v>-2041</v>
      </c>
      <c r="K41" s="116">
        <v>-23.098687188773201</v>
      </c>
    </row>
    <row r="42" spans="1:11" ht="14.1" customHeight="1" x14ac:dyDescent="0.2">
      <c r="A42" s="306">
        <v>52</v>
      </c>
      <c r="B42" s="307" t="s">
        <v>262</v>
      </c>
      <c r="C42" s="308"/>
      <c r="D42" s="113">
        <v>1.5614522463837532</v>
      </c>
      <c r="E42" s="115">
        <v>163</v>
      </c>
      <c r="F42" s="114">
        <v>142</v>
      </c>
      <c r="G42" s="114">
        <v>231</v>
      </c>
      <c r="H42" s="114">
        <v>212</v>
      </c>
      <c r="I42" s="140">
        <v>248</v>
      </c>
      <c r="J42" s="115">
        <v>-85</v>
      </c>
      <c r="K42" s="116">
        <v>-34.274193548387096</v>
      </c>
    </row>
    <row r="43" spans="1:11" ht="14.1" customHeight="1" x14ac:dyDescent="0.2">
      <c r="A43" s="306" t="s">
        <v>263</v>
      </c>
      <c r="B43" s="307" t="s">
        <v>264</v>
      </c>
      <c r="C43" s="308"/>
      <c r="D43" s="113">
        <v>1.2261710891847879</v>
      </c>
      <c r="E43" s="115">
        <v>128</v>
      </c>
      <c r="F43" s="114">
        <v>111</v>
      </c>
      <c r="G43" s="114">
        <v>169</v>
      </c>
      <c r="H43" s="114">
        <v>155</v>
      </c>
      <c r="I43" s="140">
        <v>169</v>
      </c>
      <c r="J43" s="115">
        <v>-41</v>
      </c>
      <c r="K43" s="116">
        <v>-24.260355029585799</v>
      </c>
    </row>
    <row r="44" spans="1:11" ht="14.1" customHeight="1" x14ac:dyDescent="0.2">
      <c r="A44" s="306">
        <v>53</v>
      </c>
      <c r="B44" s="307" t="s">
        <v>265</v>
      </c>
      <c r="C44" s="308"/>
      <c r="D44" s="113">
        <v>0.555608774786857</v>
      </c>
      <c r="E44" s="115">
        <v>58</v>
      </c>
      <c r="F44" s="114">
        <v>55</v>
      </c>
      <c r="G44" s="114">
        <v>65</v>
      </c>
      <c r="H44" s="114">
        <v>53</v>
      </c>
      <c r="I44" s="140">
        <v>58</v>
      </c>
      <c r="J44" s="115">
        <v>0</v>
      </c>
      <c r="K44" s="116">
        <v>0</v>
      </c>
    </row>
    <row r="45" spans="1:11" ht="14.1" customHeight="1" x14ac:dyDescent="0.2">
      <c r="A45" s="306" t="s">
        <v>266</v>
      </c>
      <c r="B45" s="307" t="s">
        <v>267</v>
      </c>
      <c r="C45" s="308"/>
      <c r="D45" s="113">
        <v>0.555608774786857</v>
      </c>
      <c r="E45" s="115">
        <v>58</v>
      </c>
      <c r="F45" s="114">
        <v>52</v>
      </c>
      <c r="G45" s="114">
        <v>65</v>
      </c>
      <c r="H45" s="114">
        <v>53</v>
      </c>
      <c r="I45" s="140">
        <v>57</v>
      </c>
      <c r="J45" s="115">
        <v>1</v>
      </c>
      <c r="K45" s="116">
        <v>1.7543859649122806</v>
      </c>
    </row>
    <row r="46" spans="1:11" ht="14.1" customHeight="1" x14ac:dyDescent="0.2">
      <c r="A46" s="306">
        <v>54</v>
      </c>
      <c r="B46" s="307" t="s">
        <v>268</v>
      </c>
      <c r="C46" s="308"/>
      <c r="D46" s="113">
        <v>0.92920777852284697</v>
      </c>
      <c r="E46" s="115">
        <v>97</v>
      </c>
      <c r="F46" s="114">
        <v>108</v>
      </c>
      <c r="G46" s="114">
        <v>145</v>
      </c>
      <c r="H46" s="114">
        <v>155</v>
      </c>
      <c r="I46" s="140">
        <v>131</v>
      </c>
      <c r="J46" s="115">
        <v>-34</v>
      </c>
      <c r="K46" s="116">
        <v>-25.954198473282442</v>
      </c>
    </row>
    <row r="47" spans="1:11" ht="14.1" customHeight="1" x14ac:dyDescent="0.2">
      <c r="A47" s="306">
        <v>61</v>
      </c>
      <c r="B47" s="307" t="s">
        <v>269</v>
      </c>
      <c r="C47" s="308"/>
      <c r="D47" s="113">
        <v>0.51729092824983236</v>
      </c>
      <c r="E47" s="115">
        <v>54</v>
      </c>
      <c r="F47" s="114">
        <v>28</v>
      </c>
      <c r="G47" s="114">
        <v>73</v>
      </c>
      <c r="H47" s="114">
        <v>60</v>
      </c>
      <c r="I47" s="140">
        <v>60</v>
      </c>
      <c r="J47" s="115">
        <v>-6</v>
      </c>
      <c r="K47" s="116">
        <v>-10</v>
      </c>
    </row>
    <row r="48" spans="1:11" ht="14.1" customHeight="1" x14ac:dyDescent="0.2">
      <c r="A48" s="306">
        <v>62</v>
      </c>
      <c r="B48" s="307" t="s">
        <v>270</v>
      </c>
      <c r="C48" s="308"/>
      <c r="D48" s="113">
        <v>2.5577162563463935</v>
      </c>
      <c r="E48" s="115">
        <v>267</v>
      </c>
      <c r="F48" s="114">
        <v>286</v>
      </c>
      <c r="G48" s="114">
        <v>433</v>
      </c>
      <c r="H48" s="114">
        <v>266</v>
      </c>
      <c r="I48" s="140">
        <v>248</v>
      </c>
      <c r="J48" s="115">
        <v>19</v>
      </c>
      <c r="K48" s="116">
        <v>7.661290322580645</v>
      </c>
    </row>
    <row r="49" spans="1:11" ht="14.1" customHeight="1" x14ac:dyDescent="0.2">
      <c r="A49" s="306">
        <v>63</v>
      </c>
      <c r="B49" s="307" t="s">
        <v>271</v>
      </c>
      <c r="C49" s="308"/>
      <c r="D49" s="113">
        <v>1.1399559344764825</v>
      </c>
      <c r="E49" s="115">
        <v>119</v>
      </c>
      <c r="F49" s="114">
        <v>126</v>
      </c>
      <c r="G49" s="114">
        <v>179</v>
      </c>
      <c r="H49" s="114">
        <v>182</v>
      </c>
      <c r="I49" s="140">
        <v>177</v>
      </c>
      <c r="J49" s="115">
        <v>-58</v>
      </c>
      <c r="K49" s="116">
        <v>-32.768361581920907</v>
      </c>
    </row>
    <row r="50" spans="1:11" ht="14.1" customHeight="1" x14ac:dyDescent="0.2">
      <c r="A50" s="306" t="s">
        <v>272</v>
      </c>
      <c r="B50" s="307" t="s">
        <v>273</v>
      </c>
      <c r="C50" s="308"/>
      <c r="D50" s="113">
        <v>0.22032761758789157</v>
      </c>
      <c r="E50" s="115">
        <v>23</v>
      </c>
      <c r="F50" s="114">
        <v>30</v>
      </c>
      <c r="G50" s="114">
        <v>60</v>
      </c>
      <c r="H50" s="114">
        <v>38</v>
      </c>
      <c r="I50" s="140">
        <v>28</v>
      </c>
      <c r="J50" s="115">
        <v>-5</v>
      </c>
      <c r="K50" s="116">
        <v>-17.857142857142858</v>
      </c>
    </row>
    <row r="51" spans="1:11" ht="14.1" customHeight="1" x14ac:dyDescent="0.2">
      <c r="A51" s="306" t="s">
        <v>274</v>
      </c>
      <c r="B51" s="307" t="s">
        <v>275</v>
      </c>
      <c r="C51" s="308"/>
      <c r="D51" s="113">
        <v>0.7376185458377239</v>
      </c>
      <c r="E51" s="115">
        <v>77</v>
      </c>
      <c r="F51" s="114">
        <v>78</v>
      </c>
      <c r="G51" s="114">
        <v>100</v>
      </c>
      <c r="H51" s="114">
        <v>111</v>
      </c>
      <c r="I51" s="140">
        <v>127</v>
      </c>
      <c r="J51" s="115">
        <v>-50</v>
      </c>
      <c r="K51" s="116">
        <v>-39.370078740157481</v>
      </c>
    </row>
    <row r="52" spans="1:11" ht="14.1" customHeight="1" x14ac:dyDescent="0.2">
      <c r="A52" s="306">
        <v>71</v>
      </c>
      <c r="B52" s="307" t="s">
        <v>276</v>
      </c>
      <c r="C52" s="308"/>
      <c r="D52" s="113">
        <v>2.7876233355685409</v>
      </c>
      <c r="E52" s="115">
        <v>291</v>
      </c>
      <c r="F52" s="114">
        <v>199</v>
      </c>
      <c r="G52" s="114">
        <v>328</v>
      </c>
      <c r="H52" s="114">
        <v>273</v>
      </c>
      <c r="I52" s="140">
        <v>396</v>
      </c>
      <c r="J52" s="115">
        <v>-105</v>
      </c>
      <c r="K52" s="116">
        <v>-26.515151515151516</v>
      </c>
    </row>
    <row r="53" spans="1:11" ht="14.1" customHeight="1" x14ac:dyDescent="0.2">
      <c r="A53" s="306" t="s">
        <v>277</v>
      </c>
      <c r="B53" s="307" t="s">
        <v>278</v>
      </c>
      <c r="C53" s="308"/>
      <c r="D53" s="113">
        <v>0.91004885525433465</v>
      </c>
      <c r="E53" s="115">
        <v>95</v>
      </c>
      <c r="F53" s="114">
        <v>56</v>
      </c>
      <c r="G53" s="114">
        <v>103</v>
      </c>
      <c r="H53" s="114">
        <v>72</v>
      </c>
      <c r="I53" s="140">
        <v>92</v>
      </c>
      <c r="J53" s="115">
        <v>3</v>
      </c>
      <c r="K53" s="116">
        <v>3.2608695652173911</v>
      </c>
    </row>
    <row r="54" spans="1:11" ht="14.1" customHeight="1" x14ac:dyDescent="0.2">
      <c r="A54" s="306" t="s">
        <v>279</v>
      </c>
      <c r="B54" s="307" t="s">
        <v>280</v>
      </c>
      <c r="C54" s="308"/>
      <c r="D54" s="113">
        <v>1.5327138614809848</v>
      </c>
      <c r="E54" s="115">
        <v>160</v>
      </c>
      <c r="F54" s="114">
        <v>118</v>
      </c>
      <c r="G54" s="114">
        <v>199</v>
      </c>
      <c r="H54" s="114">
        <v>178</v>
      </c>
      <c r="I54" s="140">
        <v>265</v>
      </c>
      <c r="J54" s="115">
        <v>-105</v>
      </c>
      <c r="K54" s="116">
        <v>-39.622641509433961</v>
      </c>
    </row>
    <row r="55" spans="1:11" ht="14.1" customHeight="1" x14ac:dyDescent="0.2">
      <c r="A55" s="306">
        <v>72</v>
      </c>
      <c r="B55" s="307" t="s">
        <v>281</v>
      </c>
      <c r="C55" s="308"/>
      <c r="D55" s="113">
        <v>0.70888016093495543</v>
      </c>
      <c r="E55" s="115">
        <v>74</v>
      </c>
      <c r="F55" s="114">
        <v>42</v>
      </c>
      <c r="G55" s="114">
        <v>91</v>
      </c>
      <c r="H55" s="114">
        <v>49</v>
      </c>
      <c r="I55" s="140">
        <v>93</v>
      </c>
      <c r="J55" s="115">
        <v>-19</v>
      </c>
      <c r="K55" s="116">
        <v>-20.43010752688172</v>
      </c>
    </row>
    <row r="56" spans="1:11" ht="14.1" customHeight="1" x14ac:dyDescent="0.2">
      <c r="A56" s="306" t="s">
        <v>282</v>
      </c>
      <c r="B56" s="307" t="s">
        <v>283</v>
      </c>
      <c r="C56" s="308"/>
      <c r="D56" s="113">
        <v>0.18200977105086694</v>
      </c>
      <c r="E56" s="115">
        <v>19</v>
      </c>
      <c r="F56" s="114">
        <v>9</v>
      </c>
      <c r="G56" s="114">
        <v>40</v>
      </c>
      <c r="H56" s="114">
        <v>9</v>
      </c>
      <c r="I56" s="140">
        <v>31</v>
      </c>
      <c r="J56" s="115">
        <v>-12</v>
      </c>
      <c r="K56" s="116">
        <v>-38.70967741935484</v>
      </c>
    </row>
    <row r="57" spans="1:11" ht="14.1" customHeight="1" x14ac:dyDescent="0.2">
      <c r="A57" s="306" t="s">
        <v>284</v>
      </c>
      <c r="B57" s="307" t="s">
        <v>285</v>
      </c>
      <c r="C57" s="308"/>
      <c r="D57" s="113">
        <v>0.41191685027301467</v>
      </c>
      <c r="E57" s="115">
        <v>43</v>
      </c>
      <c r="F57" s="114">
        <v>24</v>
      </c>
      <c r="G57" s="114">
        <v>25</v>
      </c>
      <c r="H57" s="114">
        <v>30</v>
      </c>
      <c r="I57" s="140">
        <v>38</v>
      </c>
      <c r="J57" s="115">
        <v>5</v>
      </c>
      <c r="K57" s="116">
        <v>13.157894736842104</v>
      </c>
    </row>
    <row r="58" spans="1:11" ht="14.1" customHeight="1" x14ac:dyDescent="0.2">
      <c r="A58" s="306">
        <v>73</v>
      </c>
      <c r="B58" s="307" t="s">
        <v>286</v>
      </c>
      <c r="C58" s="308"/>
      <c r="D58" s="113">
        <v>1.0345818564996647</v>
      </c>
      <c r="E58" s="115">
        <v>108</v>
      </c>
      <c r="F58" s="114">
        <v>53</v>
      </c>
      <c r="G58" s="114">
        <v>156</v>
      </c>
      <c r="H58" s="114">
        <v>113</v>
      </c>
      <c r="I58" s="140">
        <v>197</v>
      </c>
      <c r="J58" s="115">
        <v>-89</v>
      </c>
      <c r="K58" s="116">
        <v>-45.17766497461929</v>
      </c>
    </row>
    <row r="59" spans="1:11" ht="14.1" customHeight="1" x14ac:dyDescent="0.2">
      <c r="A59" s="306" t="s">
        <v>287</v>
      </c>
      <c r="B59" s="307" t="s">
        <v>288</v>
      </c>
      <c r="C59" s="308"/>
      <c r="D59" s="113">
        <v>0.89088993198582245</v>
      </c>
      <c r="E59" s="115">
        <v>93</v>
      </c>
      <c r="F59" s="114">
        <v>42</v>
      </c>
      <c r="G59" s="114">
        <v>131</v>
      </c>
      <c r="H59" s="114">
        <v>98</v>
      </c>
      <c r="I59" s="140">
        <v>169</v>
      </c>
      <c r="J59" s="115">
        <v>-76</v>
      </c>
      <c r="K59" s="116">
        <v>-44.970414201183431</v>
      </c>
    </row>
    <row r="60" spans="1:11" ht="14.1" customHeight="1" x14ac:dyDescent="0.2">
      <c r="A60" s="306">
        <v>81</v>
      </c>
      <c r="B60" s="307" t="s">
        <v>289</v>
      </c>
      <c r="C60" s="308"/>
      <c r="D60" s="113">
        <v>3.1133250311332503</v>
      </c>
      <c r="E60" s="115">
        <v>325</v>
      </c>
      <c r="F60" s="114">
        <v>215</v>
      </c>
      <c r="G60" s="114">
        <v>353</v>
      </c>
      <c r="H60" s="114">
        <v>234</v>
      </c>
      <c r="I60" s="140">
        <v>260</v>
      </c>
      <c r="J60" s="115">
        <v>65</v>
      </c>
      <c r="K60" s="116">
        <v>25</v>
      </c>
    </row>
    <row r="61" spans="1:11" ht="14.1" customHeight="1" x14ac:dyDescent="0.2">
      <c r="A61" s="306" t="s">
        <v>290</v>
      </c>
      <c r="B61" s="307" t="s">
        <v>291</v>
      </c>
      <c r="C61" s="308"/>
      <c r="D61" s="113">
        <v>1.1207970112079702</v>
      </c>
      <c r="E61" s="115">
        <v>117</v>
      </c>
      <c r="F61" s="114">
        <v>49</v>
      </c>
      <c r="G61" s="114">
        <v>144</v>
      </c>
      <c r="H61" s="114">
        <v>63</v>
      </c>
      <c r="I61" s="140">
        <v>87</v>
      </c>
      <c r="J61" s="115">
        <v>30</v>
      </c>
      <c r="K61" s="116">
        <v>34.482758620689658</v>
      </c>
    </row>
    <row r="62" spans="1:11" ht="14.1" customHeight="1" x14ac:dyDescent="0.2">
      <c r="A62" s="306" t="s">
        <v>292</v>
      </c>
      <c r="B62" s="307" t="s">
        <v>293</v>
      </c>
      <c r="C62" s="308"/>
      <c r="D62" s="113">
        <v>1.1303764728422263</v>
      </c>
      <c r="E62" s="115">
        <v>118</v>
      </c>
      <c r="F62" s="114">
        <v>108</v>
      </c>
      <c r="G62" s="114">
        <v>145</v>
      </c>
      <c r="H62" s="114">
        <v>95</v>
      </c>
      <c r="I62" s="140">
        <v>86</v>
      </c>
      <c r="J62" s="115">
        <v>32</v>
      </c>
      <c r="K62" s="116">
        <v>37.209302325581397</v>
      </c>
    </row>
    <row r="63" spans="1:11" ht="14.1" customHeight="1" x14ac:dyDescent="0.2">
      <c r="A63" s="306"/>
      <c r="B63" s="307" t="s">
        <v>294</v>
      </c>
      <c r="C63" s="308"/>
      <c r="D63" s="113">
        <v>0.99626400996264008</v>
      </c>
      <c r="E63" s="115">
        <v>104</v>
      </c>
      <c r="F63" s="114">
        <v>98</v>
      </c>
      <c r="G63" s="114">
        <v>111</v>
      </c>
      <c r="H63" s="114">
        <v>77</v>
      </c>
      <c r="I63" s="140">
        <v>69</v>
      </c>
      <c r="J63" s="115">
        <v>35</v>
      </c>
      <c r="K63" s="116">
        <v>50.724637681159422</v>
      </c>
    </row>
    <row r="64" spans="1:11" ht="14.1" customHeight="1" x14ac:dyDescent="0.2">
      <c r="A64" s="306" t="s">
        <v>295</v>
      </c>
      <c r="B64" s="307" t="s">
        <v>296</v>
      </c>
      <c r="C64" s="308"/>
      <c r="D64" s="113">
        <v>0.555608774786857</v>
      </c>
      <c r="E64" s="115">
        <v>58</v>
      </c>
      <c r="F64" s="114">
        <v>29</v>
      </c>
      <c r="G64" s="114">
        <v>28</v>
      </c>
      <c r="H64" s="114">
        <v>26</v>
      </c>
      <c r="I64" s="140">
        <v>19</v>
      </c>
      <c r="J64" s="115">
        <v>39</v>
      </c>
      <c r="K64" s="116">
        <v>205.26315789473685</v>
      </c>
    </row>
    <row r="65" spans="1:11" ht="14.1" customHeight="1" x14ac:dyDescent="0.2">
      <c r="A65" s="306" t="s">
        <v>297</v>
      </c>
      <c r="B65" s="307" t="s">
        <v>298</v>
      </c>
      <c r="C65" s="308"/>
      <c r="D65" s="113">
        <v>7.6635693074049244E-2</v>
      </c>
      <c r="E65" s="115">
        <v>8</v>
      </c>
      <c r="F65" s="114">
        <v>11</v>
      </c>
      <c r="G65" s="114">
        <v>11</v>
      </c>
      <c r="H65" s="114">
        <v>5</v>
      </c>
      <c r="I65" s="140">
        <v>12</v>
      </c>
      <c r="J65" s="115">
        <v>-4</v>
      </c>
      <c r="K65" s="116">
        <v>-33.333333333333336</v>
      </c>
    </row>
    <row r="66" spans="1:11" ht="14.1" customHeight="1" x14ac:dyDescent="0.2">
      <c r="A66" s="306">
        <v>82</v>
      </c>
      <c r="B66" s="307" t="s">
        <v>299</v>
      </c>
      <c r="C66" s="308"/>
      <c r="D66" s="113">
        <v>0.94836670179135929</v>
      </c>
      <c r="E66" s="115">
        <v>99</v>
      </c>
      <c r="F66" s="114">
        <v>141</v>
      </c>
      <c r="G66" s="114">
        <v>168</v>
      </c>
      <c r="H66" s="114">
        <v>127</v>
      </c>
      <c r="I66" s="140">
        <v>121</v>
      </c>
      <c r="J66" s="115">
        <v>-22</v>
      </c>
      <c r="K66" s="116">
        <v>-18.181818181818183</v>
      </c>
    </row>
    <row r="67" spans="1:11" ht="14.1" customHeight="1" x14ac:dyDescent="0.2">
      <c r="A67" s="306" t="s">
        <v>300</v>
      </c>
      <c r="B67" s="307" t="s">
        <v>301</v>
      </c>
      <c r="C67" s="308"/>
      <c r="D67" s="113">
        <v>0.62266500622665011</v>
      </c>
      <c r="E67" s="115">
        <v>65</v>
      </c>
      <c r="F67" s="114">
        <v>111</v>
      </c>
      <c r="G67" s="114">
        <v>76</v>
      </c>
      <c r="H67" s="114">
        <v>90</v>
      </c>
      <c r="I67" s="140">
        <v>84</v>
      </c>
      <c r="J67" s="115">
        <v>-19</v>
      </c>
      <c r="K67" s="116">
        <v>-22.61904761904762</v>
      </c>
    </row>
    <row r="68" spans="1:11" ht="14.1" customHeight="1" x14ac:dyDescent="0.2">
      <c r="A68" s="306" t="s">
        <v>302</v>
      </c>
      <c r="B68" s="307" t="s">
        <v>303</v>
      </c>
      <c r="C68" s="308"/>
      <c r="D68" s="113">
        <v>0.2299070792221477</v>
      </c>
      <c r="E68" s="115">
        <v>24</v>
      </c>
      <c r="F68" s="114">
        <v>28</v>
      </c>
      <c r="G68" s="114">
        <v>64</v>
      </c>
      <c r="H68" s="114">
        <v>29</v>
      </c>
      <c r="I68" s="140">
        <v>26</v>
      </c>
      <c r="J68" s="115">
        <v>-2</v>
      </c>
      <c r="K68" s="116">
        <v>-7.6923076923076925</v>
      </c>
    </row>
    <row r="69" spans="1:11" ht="14.1" customHeight="1" x14ac:dyDescent="0.2">
      <c r="A69" s="306">
        <v>83</v>
      </c>
      <c r="B69" s="307" t="s">
        <v>304</v>
      </c>
      <c r="C69" s="308"/>
      <c r="D69" s="113">
        <v>1.5422933231152409</v>
      </c>
      <c r="E69" s="115">
        <v>161</v>
      </c>
      <c r="F69" s="114">
        <v>135</v>
      </c>
      <c r="G69" s="114">
        <v>365</v>
      </c>
      <c r="H69" s="114">
        <v>184</v>
      </c>
      <c r="I69" s="140">
        <v>184</v>
      </c>
      <c r="J69" s="115">
        <v>-23</v>
      </c>
      <c r="K69" s="116">
        <v>-12.5</v>
      </c>
    </row>
    <row r="70" spans="1:11" ht="14.1" customHeight="1" x14ac:dyDescent="0.2">
      <c r="A70" s="306" t="s">
        <v>305</v>
      </c>
      <c r="B70" s="307" t="s">
        <v>306</v>
      </c>
      <c r="C70" s="308"/>
      <c r="D70" s="113">
        <v>1.2357505508190441</v>
      </c>
      <c r="E70" s="115">
        <v>129</v>
      </c>
      <c r="F70" s="114">
        <v>101</v>
      </c>
      <c r="G70" s="114">
        <v>306</v>
      </c>
      <c r="H70" s="114">
        <v>139</v>
      </c>
      <c r="I70" s="140">
        <v>148</v>
      </c>
      <c r="J70" s="115">
        <v>-19</v>
      </c>
      <c r="K70" s="116">
        <v>-12.837837837837839</v>
      </c>
    </row>
    <row r="71" spans="1:11" ht="14.1" customHeight="1" x14ac:dyDescent="0.2">
      <c r="A71" s="306"/>
      <c r="B71" s="307" t="s">
        <v>307</v>
      </c>
      <c r="C71" s="308"/>
      <c r="D71" s="113">
        <v>0.60350608295813779</v>
      </c>
      <c r="E71" s="115">
        <v>63</v>
      </c>
      <c r="F71" s="114">
        <v>45</v>
      </c>
      <c r="G71" s="114">
        <v>162</v>
      </c>
      <c r="H71" s="114">
        <v>77</v>
      </c>
      <c r="I71" s="140">
        <v>71</v>
      </c>
      <c r="J71" s="115">
        <v>-8</v>
      </c>
      <c r="K71" s="116">
        <v>-11.267605633802816</v>
      </c>
    </row>
    <row r="72" spans="1:11" ht="14.1" customHeight="1" x14ac:dyDescent="0.2">
      <c r="A72" s="306">
        <v>84</v>
      </c>
      <c r="B72" s="307" t="s">
        <v>308</v>
      </c>
      <c r="C72" s="308"/>
      <c r="D72" s="113">
        <v>0.63224446786090627</v>
      </c>
      <c r="E72" s="115">
        <v>66</v>
      </c>
      <c r="F72" s="114">
        <v>69</v>
      </c>
      <c r="G72" s="114">
        <v>111</v>
      </c>
      <c r="H72" s="114">
        <v>50</v>
      </c>
      <c r="I72" s="140">
        <v>80</v>
      </c>
      <c r="J72" s="115">
        <v>-14</v>
      </c>
      <c r="K72" s="116">
        <v>-17.5</v>
      </c>
    </row>
    <row r="73" spans="1:11" ht="14.1" customHeight="1" x14ac:dyDescent="0.2">
      <c r="A73" s="306" t="s">
        <v>309</v>
      </c>
      <c r="B73" s="307" t="s">
        <v>310</v>
      </c>
      <c r="C73" s="308"/>
      <c r="D73" s="113">
        <v>0.25864546412491618</v>
      </c>
      <c r="E73" s="115">
        <v>27</v>
      </c>
      <c r="F73" s="114">
        <v>27</v>
      </c>
      <c r="G73" s="114">
        <v>50</v>
      </c>
      <c r="H73" s="114">
        <v>19</v>
      </c>
      <c r="I73" s="140">
        <v>42</v>
      </c>
      <c r="J73" s="115">
        <v>-15</v>
      </c>
      <c r="K73" s="116">
        <v>-35.714285714285715</v>
      </c>
    </row>
    <row r="74" spans="1:11" ht="14.1" customHeight="1" x14ac:dyDescent="0.2">
      <c r="A74" s="306" t="s">
        <v>311</v>
      </c>
      <c r="B74" s="307" t="s">
        <v>312</v>
      </c>
      <c r="C74" s="308"/>
      <c r="D74" s="113">
        <v>8.6215154708305389E-2</v>
      </c>
      <c r="E74" s="115">
        <v>9</v>
      </c>
      <c r="F74" s="114">
        <v>10</v>
      </c>
      <c r="G74" s="114">
        <v>11</v>
      </c>
      <c r="H74" s="114">
        <v>8</v>
      </c>
      <c r="I74" s="140">
        <v>6</v>
      </c>
      <c r="J74" s="115">
        <v>3</v>
      </c>
      <c r="K74" s="116">
        <v>50</v>
      </c>
    </row>
    <row r="75" spans="1:11" ht="14.1" customHeight="1" x14ac:dyDescent="0.2">
      <c r="A75" s="306" t="s">
        <v>313</v>
      </c>
      <c r="B75" s="307" t="s">
        <v>314</v>
      </c>
      <c r="C75" s="308"/>
      <c r="D75" s="113">
        <v>0.16285084778235462</v>
      </c>
      <c r="E75" s="115">
        <v>17</v>
      </c>
      <c r="F75" s="114">
        <v>20</v>
      </c>
      <c r="G75" s="114">
        <v>15</v>
      </c>
      <c r="H75" s="114">
        <v>13</v>
      </c>
      <c r="I75" s="140">
        <v>10</v>
      </c>
      <c r="J75" s="115">
        <v>7</v>
      </c>
      <c r="K75" s="116">
        <v>70</v>
      </c>
    </row>
    <row r="76" spans="1:11" ht="14.1" customHeight="1" x14ac:dyDescent="0.2">
      <c r="A76" s="306">
        <v>91</v>
      </c>
      <c r="B76" s="307" t="s">
        <v>315</v>
      </c>
      <c r="C76" s="308"/>
      <c r="D76" s="113">
        <v>4.7897308171280774E-2</v>
      </c>
      <c r="E76" s="115">
        <v>5</v>
      </c>
      <c r="F76" s="114">
        <v>6</v>
      </c>
      <c r="G76" s="114">
        <v>7</v>
      </c>
      <c r="H76" s="114">
        <v>7</v>
      </c>
      <c r="I76" s="140">
        <v>7</v>
      </c>
      <c r="J76" s="115">
        <v>-2</v>
      </c>
      <c r="K76" s="116">
        <v>-28.571428571428573</v>
      </c>
    </row>
    <row r="77" spans="1:11" ht="14.1" customHeight="1" x14ac:dyDescent="0.2">
      <c r="A77" s="306">
        <v>92</v>
      </c>
      <c r="B77" s="307" t="s">
        <v>316</v>
      </c>
      <c r="C77" s="308"/>
      <c r="D77" s="113">
        <v>0.52687038988408852</v>
      </c>
      <c r="E77" s="115">
        <v>55</v>
      </c>
      <c r="F77" s="114">
        <v>32</v>
      </c>
      <c r="G77" s="114">
        <v>38</v>
      </c>
      <c r="H77" s="114">
        <v>36</v>
      </c>
      <c r="I77" s="140">
        <v>44</v>
      </c>
      <c r="J77" s="115">
        <v>11</v>
      </c>
      <c r="K77" s="116">
        <v>25</v>
      </c>
    </row>
    <row r="78" spans="1:11" ht="14.1" customHeight="1" x14ac:dyDescent="0.2">
      <c r="A78" s="306">
        <v>93</v>
      </c>
      <c r="B78" s="307" t="s">
        <v>317</v>
      </c>
      <c r="C78" s="308"/>
      <c r="D78" s="113" t="s">
        <v>513</v>
      </c>
      <c r="E78" s="115" t="s">
        <v>513</v>
      </c>
      <c r="F78" s="114">
        <v>3</v>
      </c>
      <c r="G78" s="114" t="s">
        <v>513</v>
      </c>
      <c r="H78" s="114">
        <v>5</v>
      </c>
      <c r="I78" s="140" t="s">
        <v>513</v>
      </c>
      <c r="J78" s="115" t="s">
        <v>513</v>
      </c>
      <c r="K78" s="116" t="s">
        <v>513</v>
      </c>
    </row>
    <row r="79" spans="1:11" ht="14.1" customHeight="1" x14ac:dyDescent="0.2">
      <c r="A79" s="306">
        <v>94</v>
      </c>
      <c r="B79" s="307" t="s">
        <v>318</v>
      </c>
      <c r="C79" s="308"/>
      <c r="D79" s="113">
        <v>0.16285084778235462</v>
      </c>
      <c r="E79" s="115">
        <v>17</v>
      </c>
      <c r="F79" s="114">
        <v>22</v>
      </c>
      <c r="G79" s="114">
        <v>64</v>
      </c>
      <c r="H79" s="114" t="s">
        <v>513</v>
      </c>
      <c r="I79" s="140">
        <v>18</v>
      </c>
      <c r="J79" s="115">
        <v>-1</v>
      </c>
      <c r="K79" s="116">
        <v>-5.5555555555555554</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0.13411246287958617</v>
      </c>
      <c r="E81" s="143">
        <v>14</v>
      </c>
      <c r="F81" s="144">
        <v>27</v>
      </c>
      <c r="G81" s="144">
        <v>37</v>
      </c>
      <c r="H81" s="144">
        <v>21</v>
      </c>
      <c r="I81" s="145">
        <v>24</v>
      </c>
      <c r="J81" s="143">
        <v>-10</v>
      </c>
      <c r="K81" s="146">
        <v>-41.666666666666664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3" t="s">
        <v>364</v>
      </c>
      <c r="B84" s="653"/>
      <c r="C84" s="653"/>
      <c r="D84" s="653"/>
      <c r="E84" s="653"/>
      <c r="F84" s="653"/>
      <c r="G84" s="653"/>
      <c r="H84" s="653"/>
      <c r="I84" s="653"/>
      <c r="J84" s="653"/>
      <c r="K84" s="653"/>
    </row>
    <row r="85" spans="1:11" s="405" customFormat="1" ht="21" customHeight="1" x14ac:dyDescent="0.2">
      <c r="A85" s="617" t="s">
        <v>323</v>
      </c>
      <c r="B85" s="617"/>
      <c r="C85" s="617"/>
      <c r="D85" s="617"/>
      <c r="E85" s="617"/>
      <c r="F85" s="617"/>
      <c r="G85" s="617"/>
      <c r="H85" s="617"/>
      <c r="I85" s="617"/>
      <c r="J85" s="617"/>
      <c r="K85" s="617"/>
    </row>
    <row r="86" spans="1:11" ht="11.25" x14ac:dyDescent="0.2">
      <c r="A86" s="151" t="s">
        <v>365</v>
      </c>
    </row>
    <row r="87" spans="1:11" ht="18" customHeight="1" x14ac:dyDescent="0.2">
      <c r="A87" s="654"/>
      <c r="B87" s="617"/>
      <c r="C87" s="617"/>
      <c r="D87" s="617"/>
      <c r="E87" s="617"/>
      <c r="F87" s="617"/>
      <c r="G87" s="617"/>
      <c r="H87" s="617"/>
      <c r="I87" s="617"/>
      <c r="J87" s="617"/>
      <c r="K87" s="617"/>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XFD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7" t="s">
        <v>366</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335</v>
      </c>
      <c r="B5" s="570"/>
      <c r="C5" s="570"/>
      <c r="D5" s="570"/>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5" t="s">
        <v>213</v>
      </c>
      <c r="B7" s="586"/>
      <c r="C7" s="579" t="s">
        <v>94</v>
      </c>
      <c r="D7" s="655" t="s">
        <v>367</v>
      </c>
      <c r="E7" s="656"/>
      <c r="F7" s="656"/>
      <c r="G7" s="656"/>
      <c r="H7" s="657"/>
      <c r="I7" s="585" t="s">
        <v>359</v>
      </c>
      <c r="J7" s="586"/>
      <c r="K7" s="96"/>
      <c r="L7" s="96"/>
      <c r="M7" s="96"/>
      <c r="N7" s="96"/>
      <c r="O7" s="96"/>
    </row>
    <row r="8" spans="1:15" ht="21.75" customHeight="1" x14ac:dyDescent="0.2">
      <c r="A8" s="613"/>
      <c r="B8" s="614"/>
      <c r="C8" s="580"/>
      <c r="D8" s="589" t="s">
        <v>335</v>
      </c>
      <c r="E8" s="589" t="s">
        <v>337</v>
      </c>
      <c r="F8" s="589" t="s">
        <v>338</v>
      </c>
      <c r="G8" s="589" t="s">
        <v>339</v>
      </c>
      <c r="H8" s="589" t="s">
        <v>340</v>
      </c>
      <c r="I8" s="587"/>
      <c r="J8" s="588"/>
    </row>
    <row r="9" spans="1:15" ht="12" customHeight="1" x14ac:dyDescent="0.2">
      <c r="A9" s="613"/>
      <c r="B9" s="614"/>
      <c r="C9" s="580"/>
      <c r="D9" s="590"/>
      <c r="E9" s="590"/>
      <c r="F9" s="590"/>
      <c r="G9" s="590"/>
      <c r="H9" s="590"/>
      <c r="I9" s="98" t="s">
        <v>102</v>
      </c>
      <c r="J9" s="99" t="s">
        <v>103</v>
      </c>
    </row>
    <row r="10" spans="1:15" ht="12" customHeight="1" x14ac:dyDescent="0.2">
      <c r="A10" s="283"/>
      <c r="B10" s="284"/>
      <c r="C10" s="581"/>
      <c r="D10" s="100">
        <v>1</v>
      </c>
      <c r="E10" s="100">
        <v>2</v>
      </c>
      <c r="F10" s="100">
        <v>3</v>
      </c>
      <c r="G10" s="100">
        <v>4</v>
      </c>
      <c r="H10" s="100">
        <v>5</v>
      </c>
      <c r="I10" s="100">
        <v>6</v>
      </c>
      <c r="J10" s="100">
        <v>7</v>
      </c>
      <c r="K10" s="101"/>
    </row>
    <row r="11" spans="1:15" s="192" customFormat="1" ht="24.95" customHeight="1" x14ac:dyDescent="0.2">
      <c r="A11" s="615" t="s">
        <v>104</v>
      </c>
      <c r="B11" s="616"/>
      <c r="C11" s="285">
        <v>100</v>
      </c>
      <c r="D11" s="115">
        <v>10978</v>
      </c>
      <c r="E11" s="114">
        <v>13905</v>
      </c>
      <c r="F11" s="114">
        <v>13770</v>
      </c>
      <c r="G11" s="114">
        <v>14014</v>
      </c>
      <c r="H11" s="140">
        <v>13066</v>
      </c>
      <c r="I11" s="115">
        <v>-2088</v>
      </c>
      <c r="J11" s="116">
        <v>-15.980407163630797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6.7771907451266165</v>
      </c>
      <c r="D14" s="115">
        <v>744</v>
      </c>
      <c r="E14" s="114">
        <v>502</v>
      </c>
      <c r="F14" s="114">
        <v>785</v>
      </c>
      <c r="G14" s="114">
        <v>519</v>
      </c>
      <c r="H14" s="140">
        <v>492</v>
      </c>
      <c r="I14" s="115">
        <v>252</v>
      </c>
      <c r="J14" s="116">
        <v>51.219512195121951</v>
      </c>
      <c r="K14" s="110"/>
      <c r="L14" s="110"/>
      <c r="M14" s="110"/>
      <c r="N14" s="110"/>
      <c r="O14" s="110"/>
    </row>
    <row r="15" spans="1:15" s="110" customFormat="1" ht="24.95" customHeight="1" x14ac:dyDescent="0.2">
      <c r="A15" s="193" t="s">
        <v>216</v>
      </c>
      <c r="B15" s="199" t="s">
        <v>217</v>
      </c>
      <c r="C15" s="113">
        <v>1.1022044088176353</v>
      </c>
      <c r="D15" s="115">
        <v>121</v>
      </c>
      <c r="E15" s="114">
        <v>119</v>
      </c>
      <c r="F15" s="114">
        <v>113</v>
      </c>
      <c r="G15" s="114">
        <v>149</v>
      </c>
      <c r="H15" s="140">
        <v>175</v>
      </c>
      <c r="I15" s="115">
        <v>-54</v>
      </c>
      <c r="J15" s="116">
        <v>-30.857142857142858</v>
      </c>
    </row>
    <row r="16" spans="1:15" s="287" customFormat="1" ht="24.95" customHeight="1" x14ac:dyDescent="0.2">
      <c r="A16" s="193" t="s">
        <v>218</v>
      </c>
      <c r="B16" s="199" t="s">
        <v>141</v>
      </c>
      <c r="C16" s="113">
        <v>5.4836946620513753</v>
      </c>
      <c r="D16" s="115">
        <v>602</v>
      </c>
      <c r="E16" s="114">
        <v>332</v>
      </c>
      <c r="F16" s="114">
        <v>636</v>
      </c>
      <c r="G16" s="114">
        <v>346</v>
      </c>
      <c r="H16" s="140">
        <v>292</v>
      </c>
      <c r="I16" s="115">
        <v>310</v>
      </c>
      <c r="J16" s="116">
        <v>106.16438356164383</v>
      </c>
      <c r="K16" s="110"/>
      <c r="L16" s="110"/>
      <c r="M16" s="110"/>
      <c r="N16" s="110"/>
      <c r="O16" s="110"/>
    </row>
    <row r="17" spans="1:15" s="110" customFormat="1" ht="24.95" customHeight="1" x14ac:dyDescent="0.2">
      <c r="A17" s="193" t="s">
        <v>142</v>
      </c>
      <c r="B17" s="199" t="s">
        <v>220</v>
      </c>
      <c r="C17" s="113">
        <v>0.19129167425760613</v>
      </c>
      <c r="D17" s="115">
        <v>21</v>
      </c>
      <c r="E17" s="114">
        <v>51</v>
      </c>
      <c r="F17" s="114">
        <v>36</v>
      </c>
      <c r="G17" s="114">
        <v>24</v>
      </c>
      <c r="H17" s="140">
        <v>25</v>
      </c>
      <c r="I17" s="115">
        <v>-4</v>
      </c>
      <c r="J17" s="116">
        <v>-16</v>
      </c>
    </row>
    <row r="18" spans="1:15" s="287" customFormat="1" ht="24.95" customHeight="1" x14ac:dyDescent="0.2">
      <c r="A18" s="201" t="s">
        <v>144</v>
      </c>
      <c r="B18" s="202" t="s">
        <v>145</v>
      </c>
      <c r="C18" s="113">
        <v>2.4685735106576789</v>
      </c>
      <c r="D18" s="115">
        <v>271</v>
      </c>
      <c r="E18" s="114">
        <v>306</v>
      </c>
      <c r="F18" s="114" t="s">
        <v>513</v>
      </c>
      <c r="G18" s="114">
        <v>288</v>
      </c>
      <c r="H18" s="140">
        <v>402</v>
      </c>
      <c r="I18" s="115">
        <v>-131</v>
      </c>
      <c r="J18" s="116">
        <v>-32.587064676616919</v>
      </c>
      <c r="K18" s="110"/>
      <c r="L18" s="110"/>
      <c r="M18" s="110"/>
      <c r="N18" s="110"/>
      <c r="O18" s="110"/>
    </row>
    <row r="19" spans="1:15" s="110" customFormat="1" ht="24.95" customHeight="1" x14ac:dyDescent="0.2">
      <c r="A19" s="193" t="s">
        <v>146</v>
      </c>
      <c r="B19" s="199" t="s">
        <v>147</v>
      </c>
      <c r="C19" s="113">
        <v>4.5636728001457456</v>
      </c>
      <c r="D19" s="115">
        <v>501</v>
      </c>
      <c r="E19" s="114">
        <v>483</v>
      </c>
      <c r="F19" s="114">
        <v>578</v>
      </c>
      <c r="G19" s="114">
        <v>444</v>
      </c>
      <c r="H19" s="140">
        <v>556</v>
      </c>
      <c r="I19" s="115">
        <v>-55</v>
      </c>
      <c r="J19" s="116">
        <v>-9.8920863309352516</v>
      </c>
    </row>
    <row r="20" spans="1:15" s="287" customFormat="1" ht="24.95" customHeight="1" x14ac:dyDescent="0.2">
      <c r="A20" s="193" t="s">
        <v>148</v>
      </c>
      <c r="B20" s="199" t="s">
        <v>149</v>
      </c>
      <c r="C20" s="113">
        <v>62.525050100200403</v>
      </c>
      <c r="D20" s="115">
        <v>6864</v>
      </c>
      <c r="E20" s="114">
        <v>10351</v>
      </c>
      <c r="F20" s="114">
        <v>9383</v>
      </c>
      <c r="G20" s="114">
        <v>10216</v>
      </c>
      <c r="H20" s="140">
        <v>8603</v>
      </c>
      <c r="I20" s="115">
        <v>-1739</v>
      </c>
      <c r="J20" s="116">
        <v>-20.213878879460655</v>
      </c>
      <c r="K20" s="110"/>
      <c r="L20" s="110"/>
      <c r="M20" s="110"/>
      <c r="N20" s="110"/>
      <c r="O20" s="110"/>
    </row>
    <row r="21" spans="1:15" s="110" customFormat="1" ht="24.95" customHeight="1" x14ac:dyDescent="0.2">
      <c r="A21" s="201" t="s">
        <v>150</v>
      </c>
      <c r="B21" s="202" t="s">
        <v>151</v>
      </c>
      <c r="C21" s="113">
        <v>2.2317361996720715</v>
      </c>
      <c r="D21" s="115">
        <v>245</v>
      </c>
      <c r="E21" s="114">
        <v>282</v>
      </c>
      <c r="F21" s="114">
        <v>273</v>
      </c>
      <c r="G21" s="114">
        <v>246</v>
      </c>
      <c r="H21" s="140">
        <v>384</v>
      </c>
      <c r="I21" s="115">
        <v>-139</v>
      </c>
      <c r="J21" s="116">
        <v>-36.197916666666664</v>
      </c>
    </row>
    <row r="22" spans="1:15" s="110" customFormat="1" ht="24.95" customHeight="1" x14ac:dyDescent="0.2">
      <c r="A22" s="201" t="s">
        <v>152</v>
      </c>
      <c r="B22" s="199" t="s">
        <v>153</v>
      </c>
      <c r="C22" s="113">
        <v>0.48278374931681545</v>
      </c>
      <c r="D22" s="115">
        <v>53</v>
      </c>
      <c r="E22" s="114">
        <v>46</v>
      </c>
      <c r="F22" s="114">
        <v>61</v>
      </c>
      <c r="G22" s="114">
        <v>55</v>
      </c>
      <c r="H22" s="140">
        <v>48</v>
      </c>
      <c r="I22" s="115">
        <v>5</v>
      </c>
      <c r="J22" s="116">
        <v>10.416666666666666</v>
      </c>
    </row>
    <row r="23" spans="1:15" s="110" customFormat="1" ht="24.95" customHeight="1" x14ac:dyDescent="0.2">
      <c r="A23" s="193" t="s">
        <v>154</v>
      </c>
      <c r="B23" s="199" t="s">
        <v>155</v>
      </c>
      <c r="C23" s="113">
        <v>0.4099107305520131</v>
      </c>
      <c r="D23" s="115">
        <v>45</v>
      </c>
      <c r="E23" s="114">
        <v>26</v>
      </c>
      <c r="F23" s="114">
        <v>39</v>
      </c>
      <c r="G23" s="114">
        <v>34</v>
      </c>
      <c r="H23" s="140">
        <v>56</v>
      </c>
      <c r="I23" s="115">
        <v>-11</v>
      </c>
      <c r="J23" s="116">
        <v>-19.642857142857142</v>
      </c>
    </row>
    <row r="24" spans="1:15" s="110" customFormat="1" ht="24.95" customHeight="1" x14ac:dyDescent="0.2">
      <c r="A24" s="193" t="s">
        <v>156</v>
      </c>
      <c r="B24" s="199" t="s">
        <v>221</v>
      </c>
      <c r="C24" s="113">
        <v>2.4685735106576789</v>
      </c>
      <c r="D24" s="115">
        <v>271</v>
      </c>
      <c r="E24" s="114">
        <v>221</v>
      </c>
      <c r="F24" s="114">
        <v>295</v>
      </c>
      <c r="G24" s="114">
        <v>301</v>
      </c>
      <c r="H24" s="140">
        <v>317</v>
      </c>
      <c r="I24" s="115">
        <v>-46</v>
      </c>
      <c r="J24" s="116">
        <v>-14.511041009463723</v>
      </c>
    </row>
    <row r="25" spans="1:15" s="110" customFormat="1" ht="24.95" customHeight="1" x14ac:dyDescent="0.2">
      <c r="A25" s="193" t="s">
        <v>222</v>
      </c>
      <c r="B25" s="204" t="s">
        <v>159</v>
      </c>
      <c r="C25" s="113">
        <v>2.3137183457824739</v>
      </c>
      <c r="D25" s="115">
        <v>254</v>
      </c>
      <c r="E25" s="114">
        <v>206</v>
      </c>
      <c r="F25" s="114">
        <v>252</v>
      </c>
      <c r="G25" s="114">
        <v>224</v>
      </c>
      <c r="H25" s="140">
        <v>251</v>
      </c>
      <c r="I25" s="115">
        <v>3</v>
      </c>
      <c r="J25" s="116">
        <v>1.1952191235059761</v>
      </c>
    </row>
    <row r="26" spans="1:15" s="110" customFormat="1" ht="24.95" customHeight="1" x14ac:dyDescent="0.2">
      <c r="A26" s="201">
        <v>782.78300000000002</v>
      </c>
      <c r="B26" s="203" t="s">
        <v>160</v>
      </c>
      <c r="C26" s="113">
        <v>4.9644744033521588</v>
      </c>
      <c r="D26" s="115">
        <v>545</v>
      </c>
      <c r="E26" s="114">
        <v>704</v>
      </c>
      <c r="F26" s="114">
        <v>639</v>
      </c>
      <c r="G26" s="114">
        <v>641</v>
      </c>
      <c r="H26" s="140">
        <v>683</v>
      </c>
      <c r="I26" s="115">
        <v>-138</v>
      </c>
      <c r="J26" s="116">
        <v>-20.204978038067349</v>
      </c>
    </row>
    <row r="27" spans="1:15" s="110" customFormat="1" ht="24.95" customHeight="1" x14ac:dyDescent="0.2">
      <c r="A27" s="193" t="s">
        <v>161</v>
      </c>
      <c r="B27" s="199" t="s">
        <v>162</v>
      </c>
      <c r="C27" s="113">
        <v>1.3299325924576426</v>
      </c>
      <c r="D27" s="115">
        <v>146</v>
      </c>
      <c r="E27" s="114">
        <v>81</v>
      </c>
      <c r="F27" s="114">
        <v>185</v>
      </c>
      <c r="G27" s="114">
        <v>82</v>
      </c>
      <c r="H27" s="140">
        <v>301</v>
      </c>
      <c r="I27" s="115">
        <v>-155</v>
      </c>
      <c r="J27" s="116">
        <v>-51.495016611295682</v>
      </c>
    </row>
    <row r="28" spans="1:15" s="110" customFormat="1" ht="24.95" customHeight="1" x14ac:dyDescent="0.2">
      <c r="A28" s="193" t="s">
        <v>163</v>
      </c>
      <c r="B28" s="199" t="s">
        <v>164</v>
      </c>
      <c r="C28" s="113">
        <v>1.1204226635088359</v>
      </c>
      <c r="D28" s="115">
        <v>123</v>
      </c>
      <c r="E28" s="114">
        <v>70</v>
      </c>
      <c r="F28" s="114">
        <v>121</v>
      </c>
      <c r="G28" s="114">
        <v>93</v>
      </c>
      <c r="H28" s="140">
        <v>122</v>
      </c>
      <c r="I28" s="115">
        <v>1</v>
      </c>
      <c r="J28" s="116">
        <v>0.81967213114754101</v>
      </c>
    </row>
    <row r="29" spans="1:15" s="110" customFormat="1" ht="24.95" customHeight="1" x14ac:dyDescent="0.2">
      <c r="A29" s="193">
        <v>86</v>
      </c>
      <c r="B29" s="199" t="s">
        <v>165</v>
      </c>
      <c r="C29" s="113">
        <v>2.5778830388048823</v>
      </c>
      <c r="D29" s="115">
        <v>283</v>
      </c>
      <c r="E29" s="114">
        <v>180</v>
      </c>
      <c r="F29" s="114">
        <v>293</v>
      </c>
      <c r="G29" s="114">
        <v>261</v>
      </c>
      <c r="H29" s="140">
        <v>219</v>
      </c>
      <c r="I29" s="115">
        <v>64</v>
      </c>
      <c r="J29" s="116">
        <v>29.223744292237441</v>
      </c>
    </row>
    <row r="30" spans="1:15" s="110" customFormat="1" ht="24.95" customHeight="1" x14ac:dyDescent="0.2">
      <c r="A30" s="193">
        <v>87.88</v>
      </c>
      <c r="B30" s="204" t="s">
        <v>166</v>
      </c>
      <c r="C30" s="113">
        <v>2.5414465294224815</v>
      </c>
      <c r="D30" s="115">
        <v>279</v>
      </c>
      <c r="E30" s="114">
        <v>253</v>
      </c>
      <c r="F30" s="114">
        <v>297</v>
      </c>
      <c r="G30" s="114">
        <v>274</v>
      </c>
      <c r="H30" s="140">
        <v>325</v>
      </c>
      <c r="I30" s="115">
        <v>-46</v>
      </c>
      <c r="J30" s="116">
        <v>-14.153846153846153</v>
      </c>
    </row>
    <row r="31" spans="1:15" s="110" customFormat="1" ht="24.95" customHeight="1" x14ac:dyDescent="0.2">
      <c r="A31" s="193" t="s">
        <v>167</v>
      </c>
      <c r="B31" s="199" t="s">
        <v>168</v>
      </c>
      <c r="C31" s="113">
        <v>2.1497540535616686</v>
      </c>
      <c r="D31" s="115">
        <v>236</v>
      </c>
      <c r="E31" s="114">
        <v>149</v>
      </c>
      <c r="F31" s="114">
        <v>259</v>
      </c>
      <c r="G31" s="114">
        <v>291</v>
      </c>
      <c r="H31" s="140">
        <v>247</v>
      </c>
      <c r="I31" s="115">
        <v>-11</v>
      </c>
      <c r="J31" s="116">
        <v>-4.4534412955465585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89.679358717434866</v>
      </c>
      <c r="D36" s="143">
        <v>9845</v>
      </c>
      <c r="E36" s="144">
        <v>13052</v>
      </c>
      <c r="F36" s="144">
        <v>12675</v>
      </c>
      <c r="G36" s="144">
        <v>13162</v>
      </c>
      <c r="H36" s="145">
        <v>12112</v>
      </c>
      <c r="I36" s="143">
        <v>-2267</v>
      </c>
      <c r="J36" s="146">
        <v>-18.716974900924704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3" t="s">
        <v>368</v>
      </c>
      <c r="B39" s="644"/>
      <c r="C39" s="644"/>
      <c r="D39" s="644"/>
      <c r="E39" s="644"/>
      <c r="F39" s="644"/>
      <c r="G39" s="644"/>
      <c r="H39" s="644"/>
      <c r="I39" s="644"/>
      <c r="J39" s="644"/>
    </row>
    <row r="40" spans="1:10" ht="31.5" customHeight="1" x14ac:dyDescent="0.2">
      <c r="A40" s="612" t="s">
        <v>225</v>
      </c>
      <c r="B40" s="612"/>
      <c r="C40" s="612"/>
      <c r="D40" s="612"/>
      <c r="E40" s="612"/>
      <c r="F40" s="612"/>
      <c r="G40" s="612"/>
      <c r="H40" s="612"/>
      <c r="I40" s="612"/>
      <c r="J40" s="612"/>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7" t="s">
        <v>369</v>
      </c>
      <c r="B3" s="568"/>
      <c r="C3" s="568"/>
      <c r="D3" s="568"/>
      <c r="E3" s="568"/>
      <c r="F3" s="568"/>
      <c r="G3" s="568"/>
      <c r="H3" s="568"/>
      <c r="I3" s="568"/>
      <c r="J3" s="568"/>
      <c r="K3" s="568"/>
    </row>
    <row r="4" spans="1:17" s="94" customFormat="1" ht="12" customHeight="1" x14ac:dyDescent="0.2">
      <c r="A4" s="569" t="s">
        <v>92</v>
      </c>
      <c r="B4" s="569"/>
      <c r="C4" s="569"/>
      <c r="D4" s="569"/>
      <c r="E4" s="569"/>
      <c r="F4" s="569"/>
      <c r="G4" s="569"/>
      <c r="H4" s="569"/>
      <c r="I4" s="569"/>
      <c r="J4" s="569"/>
      <c r="K4" s="569"/>
    </row>
    <row r="5" spans="1:17" s="94" customFormat="1" ht="12" customHeight="1" x14ac:dyDescent="0.2">
      <c r="A5" s="570" t="s">
        <v>335</v>
      </c>
      <c r="B5" s="570"/>
      <c r="C5" s="570"/>
      <c r="D5" s="570"/>
      <c r="E5" s="570"/>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5" t="s">
        <v>332</v>
      </c>
      <c r="B7" s="574"/>
      <c r="C7" s="574"/>
      <c r="D7" s="579" t="s">
        <v>94</v>
      </c>
      <c r="E7" s="646" t="s">
        <v>370</v>
      </c>
      <c r="F7" s="647"/>
      <c r="G7" s="647"/>
      <c r="H7" s="647"/>
      <c r="I7" s="648"/>
      <c r="J7" s="585" t="s">
        <v>359</v>
      </c>
      <c r="K7" s="586"/>
      <c r="L7" s="96"/>
      <c r="M7" s="96"/>
      <c r="N7" s="96"/>
      <c r="O7" s="96"/>
      <c r="Q7" s="407"/>
    </row>
    <row r="8" spans="1:17" ht="21.75" customHeight="1" x14ac:dyDescent="0.2">
      <c r="A8" s="575"/>
      <c r="B8" s="576"/>
      <c r="C8" s="576"/>
      <c r="D8" s="580"/>
      <c r="E8" s="589" t="s">
        <v>335</v>
      </c>
      <c r="F8" s="589" t="s">
        <v>337</v>
      </c>
      <c r="G8" s="589" t="s">
        <v>338</v>
      </c>
      <c r="H8" s="589" t="s">
        <v>339</v>
      </c>
      <c r="I8" s="589" t="s">
        <v>340</v>
      </c>
      <c r="J8" s="587"/>
      <c r="K8" s="588"/>
    </row>
    <row r="9" spans="1:17" ht="12" customHeight="1" x14ac:dyDescent="0.2">
      <c r="A9" s="575"/>
      <c r="B9" s="576"/>
      <c r="C9" s="576"/>
      <c r="D9" s="580"/>
      <c r="E9" s="590"/>
      <c r="F9" s="590"/>
      <c r="G9" s="590"/>
      <c r="H9" s="590"/>
      <c r="I9" s="590"/>
      <c r="J9" s="98" t="s">
        <v>102</v>
      </c>
      <c r="K9" s="99" t="s">
        <v>103</v>
      </c>
    </row>
    <row r="10" spans="1:17" ht="12" customHeight="1" x14ac:dyDescent="0.2">
      <c r="A10" s="577"/>
      <c r="B10" s="578"/>
      <c r="C10" s="578"/>
      <c r="D10" s="581"/>
      <c r="E10" s="100">
        <v>1</v>
      </c>
      <c r="F10" s="100">
        <v>2</v>
      </c>
      <c r="G10" s="100">
        <v>3</v>
      </c>
      <c r="H10" s="100">
        <v>4</v>
      </c>
      <c r="I10" s="100">
        <v>5</v>
      </c>
      <c r="J10" s="100">
        <v>6</v>
      </c>
      <c r="K10" s="100">
        <v>7</v>
      </c>
    </row>
    <row r="11" spans="1:17" ht="18" customHeight="1" x14ac:dyDescent="0.2">
      <c r="A11" s="297" t="s">
        <v>104</v>
      </c>
      <c r="B11" s="298"/>
      <c r="C11" s="299"/>
      <c r="D11" s="262">
        <v>100</v>
      </c>
      <c r="E11" s="263">
        <v>10978</v>
      </c>
      <c r="F11" s="264">
        <v>13905</v>
      </c>
      <c r="G11" s="264">
        <v>13770</v>
      </c>
      <c r="H11" s="264">
        <v>14014</v>
      </c>
      <c r="I11" s="265">
        <v>13066</v>
      </c>
      <c r="J11" s="263">
        <v>-2088</v>
      </c>
      <c r="K11" s="266">
        <v>-15.980407163630797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71.051193295682268</v>
      </c>
      <c r="E13" s="115">
        <v>7800</v>
      </c>
      <c r="F13" s="114">
        <v>11370</v>
      </c>
      <c r="G13" s="114">
        <v>10349</v>
      </c>
      <c r="H13" s="114">
        <v>11050</v>
      </c>
      <c r="I13" s="140">
        <v>9657</v>
      </c>
      <c r="J13" s="115">
        <v>-1857</v>
      </c>
      <c r="K13" s="116">
        <v>-19.229574401988195</v>
      </c>
    </row>
    <row r="14" spans="1:17" ht="15.95" customHeight="1" x14ac:dyDescent="0.2">
      <c r="A14" s="306" t="s">
        <v>230</v>
      </c>
      <c r="B14" s="307"/>
      <c r="C14" s="308"/>
      <c r="D14" s="113">
        <v>22.654399708507924</v>
      </c>
      <c r="E14" s="115">
        <v>2487</v>
      </c>
      <c r="F14" s="114">
        <v>2080</v>
      </c>
      <c r="G14" s="114">
        <v>2757</v>
      </c>
      <c r="H14" s="114">
        <v>2437</v>
      </c>
      <c r="I14" s="140">
        <v>2691</v>
      </c>
      <c r="J14" s="115">
        <v>-204</v>
      </c>
      <c r="K14" s="116">
        <v>-7.5808249721293199</v>
      </c>
    </row>
    <row r="15" spans="1:17" ht="15.95" customHeight="1" x14ac:dyDescent="0.2">
      <c r="A15" s="306" t="s">
        <v>231</v>
      </c>
      <c r="B15" s="307"/>
      <c r="C15" s="308"/>
      <c r="D15" s="113">
        <v>2.750956458371288</v>
      </c>
      <c r="E15" s="115">
        <v>302</v>
      </c>
      <c r="F15" s="114">
        <v>187</v>
      </c>
      <c r="G15" s="114">
        <v>249</v>
      </c>
      <c r="H15" s="114">
        <v>261</v>
      </c>
      <c r="I15" s="140">
        <v>346</v>
      </c>
      <c r="J15" s="115">
        <v>-44</v>
      </c>
      <c r="K15" s="116">
        <v>-12.716763005780347</v>
      </c>
    </row>
    <row r="16" spans="1:17" ht="15.95" customHeight="1" x14ac:dyDescent="0.2">
      <c r="A16" s="306" t="s">
        <v>232</v>
      </c>
      <c r="B16" s="307"/>
      <c r="C16" s="308"/>
      <c r="D16" s="113">
        <v>3.2792858444161048</v>
      </c>
      <c r="E16" s="115">
        <v>360</v>
      </c>
      <c r="F16" s="114">
        <v>236</v>
      </c>
      <c r="G16" s="114">
        <v>363</v>
      </c>
      <c r="H16" s="114">
        <v>228</v>
      </c>
      <c r="I16" s="140">
        <v>335</v>
      </c>
      <c r="J16" s="115">
        <v>25</v>
      </c>
      <c r="K16" s="116">
        <v>7.4626865671641793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0.10020040080160321</v>
      </c>
      <c r="E18" s="115">
        <v>11</v>
      </c>
      <c r="F18" s="114">
        <v>8</v>
      </c>
      <c r="G18" s="114">
        <v>12</v>
      </c>
      <c r="H18" s="114">
        <v>15</v>
      </c>
      <c r="I18" s="140">
        <v>24</v>
      </c>
      <c r="J18" s="115">
        <v>-13</v>
      </c>
      <c r="K18" s="116">
        <v>-54.166666666666664</v>
      </c>
    </row>
    <row r="19" spans="1:11" ht="14.1" customHeight="1" x14ac:dyDescent="0.2">
      <c r="A19" s="306" t="s">
        <v>235</v>
      </c>
      <c r="B19" s="307" t="s">
        <v>236</v>
      </c>
      <c r="C19" s="308"/>
      <c r="D19" s="113">
        <v>3.6436509382401165E-2</v>
      </c>
      <c r="E19" s="115">
        <v>4</v>
      </c>
      <c r="F19" s="114">
        <v>3</v>
      </c>
      <c r="G19" s="114" t="s">
        <v>513</v>
      </c>
      <c r="H19" s="114">
        <v>4</v>
      </c>
      <c r="I19" s="140">
        <v>6</v>
      </c>
      <c r="J19" s="115">
        <v>-2</v>
      </c>
      <c r="K19" s="116">
        <v>-33.333333333333336</v>
      </c>
    </row>
    <row r="20" spans="1:11" ht="14.1" customHeight="1" x14ac:dyDescent="0.2">
      <c r="A20" s="306">
        <v>12</v>
      </c>
      <c r="B20" s="307" t="s">
        <v>237</v>
      </c>
      <c r="C20" s="308"/>
      <c r="D20" s="113">
        <v>0.29149207505920932</v>
      </c>
      <c r="E20" s="115">
        <v>32</v>
      </c>
      <c r="F20" s="114">
        <v>39</v>
      </c>
      <c r="G20" s="114">
        <v>40</v>
      </c>
      <c r="H20" s="114">
        <v>63</v>
      </c>
      <c r="I20" s="140">
        <v>33</v>
      </c>
      <c r="J20" s="115">
        <v>-1</v>
      </c>
      <c r="K20" s="116">
        <v>-3.0303030303030303</v>
      </c>
    </row>
    <row r="21" spans="1:11" ht="14.1" customHeight="1" x14ac:dyDescent="0.2">
      <c r="A21" s="306">
        <v>21</v>
      </c>
      <c r="B21" s="307" t="s">
        <v>238</v>
      </c>
      <c r="C21" s="308"/>
      <c r="D21" s="113">
        <v>7.287301876480233E-2</v>
      </c>
      <c r="E21" s="115">
        <v>8</v>
      </c>
      <c r="F21" s="114">
        <v>17</v>
      </c>
      <c r="G21" s="114">
        <v>7</v>
      </c>
      <c r="H21" s="114">
        <v>10</v>
      </c>
      <c r="I21" s="140">
        <v>18</v>
      </c>
      <c r="J21" s="115">
        <v>-10</v>
      </c>
      <c r="K21" s="116">
        <v>-55.555555555555557</v>
      </c>
    </row>
    <row r="22" spans="1:11" ht="14.1" customHeight="1" x14ac:dyDescent="0.2">
      <c r="A22" s="306">
        <v>22</v>
      </c>
      <c r="B22" s="307" t="s">
        <v>239</v>
      </c>
      <c r="C22" s="308"/>
      <c r="D22" s="113">
        <v>0.30060120240480964</v>
      </c>
      <c r="E22" s="115">
        <v>33</v>
      </c>
      <c r="F22" s="114">
        <v>19</v>
      </c>
      <c r="G22" s="114">
        <v>32</v>
      </c>
      <c r="H22" s="114">
        <v>35</v>
      </c>
      <c r="I22" s="140">
        <v>31</v>
      </c>
      <c r="J22" s="115">
        <v>2</v>
      </c>
      <c r="K22" s="116">
        <v>6.4516129032258061</v>
      </c>
    </row>
    <row r="23" spans="1:11" ht="14.1" customHeight="1" x14ac:dyDescent="0.2">
      <c r="A23" s="306">
        <v>23</v>
      </c>
      <c r="B23" s="307" t="s">
        <v>240</v>
      </c>
      <c r="C23" s="308"/>
      <c r="D23" s="113">
        <v>8.1982146110402623E-2</v>
      </c>
      <c r="E23" s="115">
        <v>9</v>
      </c>
      <c r="F23" s="114">
        <v>8</v>
      </c>
      <c r="G23" s="114">
        <v>6</v>
      </c>
      <c r="H23" s="114">
        <v>15</v>
      </c>
      <c r="I23" s="140">
        <v>13</v>
      </c>
      <c r="J23" s="115">
        <v>-4</v>
      </c>
      <c r="K23" s="116">
        <v>-30.76923076923077</v>
      </c>
    </row>
    <row r="24" spans="1:11" ht="14.1" customHeight="1" x14ac:dyDescent="0.2">
      <c r="A24" s="306">
        <v>24</v>
      </c>
      <c r="B24" s="307" t="s">
        <v>241</v>
      </c>
      <c r="C24" s="308"/>
      <c r="D24" s="113">
        <v>2.5232282747312809</v>
      </c>
      <c r="E24" s="115">
        <v>277</v>
      </c>
      <c r="F24" s="114">
        <v>299</v>
      </c>
      <c r="G24" s="114">
        <v>366</v>
      </c>
      <c r="H24" s="114">
        <v>292</v>
      </c>
      <c r="I24" s="140">
        <v>230</v>
      </c>
      <c r="J24" s="115">
        <v>47</v>
      </c>
      <c r="K24" s="116">
        <v>20.434782608695652</v>
      </c>
    </row>
    <row r="25" spans="1:11" ht="14.1" customHeight="1" x14ac:dyDescent="0.2">
      <c r="A25" s="306">
        <v>25</v>
      </c>
      <c r="B25" s="307" t="s">
        <v>242</v>
      </c>
      <c r="C25" s="308"/>
      <c r="D25" s="113">
        <v>2.0950992894880671</v>
      </c>
      <c r="E25" s="115">
        <v>230</v>
      </c>
      <c r="F25" s="114">
        <v>169</v>
      </c>
      <c r="G25" s="114">
        <v>219</v>
      </c>
      <c r="H25" s="114">
        <v>173</v>
      </c>
      <c r="I25" s="140">
        <v>189</v>
      </c>
      <c r="J25" s="115">
        <v>41</v>
      </c>
      <c r="K25" s="116">
        <v>21.693121693121693</v>
      </c>
    </row>
    <row r="26" spans="1:11" ht="14.1" customHeight="1" x14ac:dyDescent="0.2">
      <c r="A26" s="306">
        <v>26</v>
      </c>
      <c r="B26" s="307" t="s">
        <v>243</v>
      </c>
      <c r="C26" s="308"/>
      <c r="D26" s="113">
        <v>1.6305337948624521</v>
      </c>
      <c r="E26" s="115">
        <v>179</v>
      </c>
      <c r="F26" s="114">
        <v>78</v>
      </c>
      <c r="G26" s="114">
        <v>181</v>
      </c>
      <c r="H26" s="114">
        <v>114</v>
      </c>
      <c r="I26" s="140">
        <v>136</v>
      </c>
      <c r="J26" s="115">
        <v>43</v>
      </c>
      <c r="K26" s="116">
        <v>31.617647058823529</v>
      </c>
    </row>
    <row r="27" spans="1:11" ht="14.1" customHeight="1" x14ac:dyDescent="0.2">
      <c r="A27" s="306">
        <v>27</v>
      </c>
      <c r="B27" s="307" t="s">
        <v>244</v>
      </c>
      <c r="C27" s="308"/>
      <c r="D27" s="113">
        <v>0.48278374931681545</v>
      </c>
      <c r="E27" s="115">
        <v>53</v>
      </c>
      <c r="F27" s="114">
        <v>48</v>
      </c>
      <c r="G27" s="114">
        <v>50</v>
      </c>
      <c r="H27" s="114">
        <v>44</v>
      </c>
      <c r="I27" s="140">
        <v>39</v>
      </c>
      <c r="J27" s="115">
        <v>14</v>
      </c>
      <c r="K27" s="116">
        <v>35.897435897435898</v>
      </c>
    </row>
    <row r="28" spans="1:11" ht="14.1" customHeight="1" x14ac:dyDescent="0.2">
      <c r="A28" s="306">
        <v>28</v>
      </c>
      <c r="B28" s="307" t="s">
        <v>245</v>
      </c>
      <c r="C28" s="308"/>
      <c r="D28" s="113">
        <v>5.4654764073601751E-2</v>
      </c>
      <c r="E28" s="115">
        <v>6</v>
      </c>
      <c r="F28" s="114" t="s">
        <v>513</v>
      </c>
      <c r="G28" s="114">
        <v>0</v>
      </c>
      <c r="H28" s="114">
        <v>7</v>
      </c>
      <c r="I28" s="140" t="s">
        <v>513</v>
      </c>
      <c r="J28" s="115" t="s">
        <v>513</v>
      </c>
      <c r="K28" s="116" t="s">
        <v>513</v>
      </c>
    </row>
    <row r="29" spans="1:11" ht="14.1" customHeight="1" x14ac:dyDescent="0.2">
      <c r="A29" s="306">
        <v>29</v>
      </c>
      <c r="B29" s="307" t="s">
        <v>246</v>
      </c>
      <c r="C29" s="308"/>
      <c r="D29" s="113">
        <v>2.3137183457824739</v>
      </c>
      <c r="E29" s="115">
        <v>254</v>
      </c>
      <c r="F29" s="114">
        <v>276</v>
      </c>
      <c r="G29" s="114">
        <v>264</v>
      </c>
      <c r="H29" s="114">
        <v>266</v>
      </c>
      <c r="I29" s="140">
        <v>457</v>
      </c>
      <c r="J29" s="115">
        <v>-203</v>
      </c>
      <c r="K29" s="116">
        <v>-44.420131291028447</v>
      </c>
    </row>
    <row r="30" spans="1:11" ht="14.1" customHeight="1" x14ac:dyDescent="0.2">
      <c r="A30" s="306" t="s">
        <v>247</v>
      </c>
      <c r="B30" s="307" t="s">
        <v>248</v>
      </c>
      <c r="C30" s="308"/>
      <c r="D30" s="113">
        <v>1.220623064310439</v>
      </c>
      <c r="E30" s="115">
        <v>134</v>
      </c>
      <c r="F30" s="114">
        <v>132</v>
      </c>
      <c r="G30" s="114">
        <v>119</v>
      </c>
      <c r="H30" s="114">
        <v>142</v>
      </c>
      <c r="I30" s="140" t="s">
        <v>513</v>
      </c>
      <c r="J30" s="115" t="s">
        <v>513</v>
      </c>
      <c r="K30" s="116" t="s">
        <v>513</v>
      </c>
    </row>
    <row r="31" spans="1:11" ht="14.1" customHeight="1" x14ac:dyDescent="0.2">
      <c r="A31" s="306" t="s">
        <v>249</v>
      </c>
      <c r="B31" s="307" t="s">
        <v>250</v>
      </c>
      <c r="C31" s="308"/>
      <c r="D31" s="113">
        <v>1.0930952814720349</v>
      </c>
      <c r="E31" s="115">
        <v>120</v>
      </c>
      <c r="F31" s="114">
        <v>144</v>
      </c>
      <c r="G31" s="114">
        <v>145</v>
      </c>
      <c r="H31" s="114" t="s">
        <v>513</v>
      </c>
      <c r="I31" s="140">
        <v>292</v>
      </c>
      <c r="J31" s="115">
        <v>-172</v>
      </c>
      <c r="K31" s="116">
        <v>-58.904109589041099</v>
      </c>
    </row>
    <row r="32" spans="1:11" ht="14.1" customHeight="1" x14ac:dyDescent="0.2">
      <c r="A32" s="306">
        <v>31</v>
      </c>
      <c r="B32" s="307" t="s">
        <v>251</v>
      </c>
      <c r="C32" s="308"/>
      <c r="D32" s="113">
        <v>0.13663691018400437</v>
      </c>
      <c r="E32" s="115">
        <v>15</v>
      </c>
      <c r="F32" s="114">
        <v>13</v>
      </c>
      <c r="G32" s="114">
        <v>10</v>
      </c>
      <c r="H32" s="114">
        <v>9</v>
      </c>
      <c r="I32" s="140">
        <v>18</v>
      </c>
      <c r="J32" s="115">
        <v>-3</v>
      </c>
      <c r="K32" s="116">
        <v>-16.666666666666668</v>
      </c>
    </row>
    <row r="33" spans="1:11" ht="14.1" customHeight="1" x14ac:dyDescent="0.2">
      <c r="A33" s="306">
        <v>32</v>
      </c>
      <c r="B33" s="307" t="s">
        <v>252</v>
      </c>
      <c r="C33" s="308"/>
      <c r="D33" s="113">
        <v>1.2934960830752413</v>
      </c>
      <c r="E33" s="115">
        <v>142</v>
      </c>
      <c r="F33" s="114">
        <v>209</v>
      </c>
      <c r="G33" s="114">
        <v>151</v>
      </c>
      <c r="H33" s="114">
        <v>167</v>
      </c>
      <c r="I33" s="140">
        <v>197</v>
      </c>
      <c r="J33" s="115">
        <v>-55</v>
      </c>
      <c r="K33" s="116">
        <v>-27.918781725888326</v>
      </c>
    </row>
    <row r="34" spans="1:11" ht="14.1" customHeight="1" x14ac:dyDescent="0.2">
      <c r="A34" s="306">
        <v>33</v>
      </c>
      <c r="B34" s="307" t="s">
        <v>253</v>
      </c>
      <c r="C34" s="308"/>
      <c r="D34" s="113">
        <v>1.748952450355256</v>
      </c>
      <c r="E34" s="115">
        <v>192</v>
      </c>
      <c r="F34" s="114">
        <v>227</v>
      </c>
      <c r="G34" s="114">
        <v>215</v>
      </c>
      <c r="H34" s="114">
        <v>191</v>
      </c>
      <c r="I34" s="140">
        <v>201</v>
      </c>
      <c r="J34" s="115">
        <v>-9</v>
      </c>
      <c r="K34" s="116">
        <v>-4.4776119402985071</v>
      </c>
    </row>
    <row r="35" spans="1:11" ht="14.1" customHeight="1" x14ac:dyDescent="0.2">
      <c r="A35" s="306">
        <v>34</v>
      </c>
      <c r="B35" s="307" t="s">
        <v>254</v>
      </c>
      <c r="C35" s="308"/>
      <c r="D35" s="113">
        <v>1.9675715066496631</v>
      </c>
      <c r="E35" s="115">
        <v>216</v>
      </c>
      <c r="F35" s="114">
        <v>64</v>
      </c>
      <c r="G35" s="114">
        <v>85</v>
      </c>
      <c r="H35" s="114">
        <v>65</v>
      </c>
      <c r="I35" s="140">
        <v>118</v>
      </c>
      <c r="J35" s="115">
        <v>98</v>
      </c>
      <c r="K35" s="116">
        <v>83.050847457627114</v>
      </c>
    </row>
    <row r="36" spans="1:11" ht="14.1" customHeight="1" x14ac:dyDescent="0.2">
      <c r="A36" s="306">
        <v>41</v>
      </c>
      <c r="B36" s="307" t="s">
        <v>255</v>
      </c>
      <c r="C36" s="308"/>
      <c r="D36" s="113">
        <v>0.43723811258881401</v>
      </c>
      <c r="E36" s="115">
        <v>48</v>
      </c>
      <c r="F36" s="114">
        <v>56</v>
      </c>
      <c r="G36" s="114">
        <v>39</v>
      </c>
      <c r="H36" s="114">
        <v>44</v>
      </c>
      <c r="I36" s="140">
        <v>47</v>
      </c>
      <c r="J36" s="115">
        <v>1</v>
      </c>
      <c r="K36" s="116">
        <v>2.1276595744680851</v>
      </c>
    </row>
    <row r="37" spans="1:11" ht="14.1" customHeight="1" x14ac:dyDescent="0.2">
      <c r="A37" s="306">
        <v>42</v>
      </c>
      <c r="B37" s="307" t="s">
        <v>256</v>
      </c>
      <c r="C37" s="308"/>
      <c r="D37" s="113">
        <v>0.14574603752960466</v>
      </c>
      <c r="E37" s="115">
        <v>16</v>
      </c>
      <c r="F37" s="114">
        <v>11</v>
      </c>
      <c r="G37" s="114">
        <v>18</v>
      </c>
      <c r="H37" s="114">
        <v>16</v>
      </c>
      <c r="I37" s="140">
        <v>31</v>
      </c>
      <c r="J37" s="115">
        <v>-15</v>
      </c>
      <c r="K37" s="116">
        <v>-48.387096774193552</v>
      </c>
    </row>
    <row r="38" spans="1:11" ht="14.1" customHeight="1" x14ac:dyDescent="0.2">
      <c r="A38" s="306">
        <v>43</v>
      </c>
      <c r="B38" s="307" t="s">
        <v>257</v>
      </c>
      <c r="C38" s="308"/>
      <c r="D38" s="113">
        <v>0.17307341956640554</v>
      </c>
      <c r="E38" s="115">
        <v>19</v>
      </c>
      <c r="F38" s="114">
        <v>23</v>
      </c>
      <c r="G38" s="114">
        <v>15</v>
      </c>
      <c r="H38" s="114">
        <v>27</v>
      </c>
      <c r="I38" s="140">
        <v>18</v>
      </c>
      <c r="J38" s="115">
        <v>1</v>
      </c>
      <c r="K38" s="116">
        <v>5.5555555555555554</v>
      </c>
    </row>
    <row r="39" spans="1:11" ht="14.1" customHeight="1" x14ac:dyDescent="0.2">
      <c r="A39" s="306">
        <v>51</v>
      </c>
      <c r="B39" s="307" t="s">
        <v>258</v>
      </c>
      <c r="C39" s="308"/>
      <c r="D39" s="113">
        <v>64.419748588085255</v>
      </c>
      <c r="E39" s="115">
        <v>7072</v>
      </c>
      <c r="F39" s="114">
        <v>10522</v>
      </c>
      <c r="G39" s="114">
        <v>9553</v>
      </c>
      <c r="H39" s="114">
        <v>10343</v>
      </c>
      <c r="I39" s="140">
        <v>8751</v>
      </c>
      <c r="J39" s="115">
        <v>-1679</v>
      </c>
      <c r="K39" s="116">
        <v>-19.18637869957719</v>
      </c>
    </row>
    <row r="40" spans="1:11" ht="14.1" customHeight="1" x14ac:dyDescent="0.2">
      <c r="A40" s="306" t="s">
        <v>259</v>
      </c>
      <c r="B40" s="307" t="s">
        <v>260</v>
      </c>
      <c r="C40" s="308"/>
      <c r="D40" s="113">
        <v>64.000728730187646</v>
      </c>
      <c r="E40" s="115">
        <v>7026</v>
      </c>
      <c r="F40" s="114">
        <v>10492</v>
      </c>
      <c r="G40" s="114">
        <v>9511</v>
      </c>
      <c r="H40" s="114">
        <v>10303</v>
      </c>
      <c r="I40" s="140">
        <v>8681</v>
      </c>
      <c r="J40" s="115">
        <v>-1655</v>
      </c>
      <c r="K40" s="116">
        <v>-19.064623891256769</v>
      </c>
    </row>
    <row r="41" spans="1:11" ht="14.1" customHeight="1" x14ac:dyDescent="0.2">
      <c r="A41" s="306"/>
      <c r="B41" s="307" t="s">
        <v>261</v>
      </c>
      <c r="C41" s="308"/>
      <c r="D41" s="113">
        <v>63.317544179267628</v>
      </c>
      <c r="E41" s="115">
        <v>6951</v>
      </c>
      <c r="F41" s="114">
        <v>10441</v>
      </c>
      <c r="G41" s="114">
        <v>9402</v>
      </c>
      <c r="H41" s="114">
        <v>10236</v>
      </c>
      <c r="I41" s="140">
        <v>8610</v>
      </c>
      <c r="J41" s="115">
        <v>-1659</v>
      </c>
      <c r="K41" s="116">
        <v>-19.26829268292683</v>
      </c>
    </row>
    <row r="42" spans="1:11" ht="14.1" customHeight="1" x14ac:dyDescent="0.2">
      <c r="A42" s="306">
        <v>52</v>
      </c>
      <c r="B42" s="307" t="s">
        <v>262</v>
      </c>
      <c r="C42" s="308"/>
      <c r="D42" s="113">
        <v>1.4301329932592457</v>
      </c>
      <c r="E42" s="115">
        <v>157</v>
      </c>
      <c r="F42" s="114">
        <v>204</v>
      </c>
      <c r="G42" s="114">
        <v>224</v>
      </c>
      <c r="H42" s="114">
        <v>247</v>
      </c>
      <c r="I42" s="140">
        <v>258</v>
      </c>
      <c r="J42" s="115">
        <v>-101</v>
      </c>
      <c r="K42" s="116">
        <v>-39.147286821705428</v>
      </c>
    </row>
    <row r="43" spans="1:11" ht="14.1" customHeight="1" x14ac:dyDescent="0.2">
      <c r="A43" s="306" t="s">
        <v>263</v>
      </c>
      <c r="B43" s="307" t="s">
        <v>264</v>
      </c>
      <c r="C43" s="308"/>
      <c r="D43" s="113">
        <v>0.98378575332483154</v>
      </c>
      <c r="E43" s="115">
        <v>108</v>
      </c>
      <c r="F43" s="114">
        <v>126</v>
      </c>
      <c r="G43" s="114">
        <v>146</v>
      </c>
      <c r="H43" s="114">
        <v>167</v>
      </c>
      <c r="I43" s="140">
        <v>149</v>
      </c>
      <c r="J43" s="115">
        <v>-41</v>
      </c>
      <c r="K43" s="116">
        <v>-27.516778523489933</v>
      </c>
    </row>
    <row r="44" spans="1:11" ht="14.1" customHeight="1" x14ac:dyDescent="0.2">
      <c r="A44" s="306">
        <v>53</v>
      </c>
      <c r="B44" s="307" t="s">
        <v>265</v>
      </c>
      <c r="C44" s="308"/>
      <c r="D44" s="113">
        <v>0.48278374931681545</v>
      </c>
      <c r="E44" s="115">
        <v>53</v>
      </c>
      <c r="F44" s="114">
        <v>41</v>
      </c>
      <c r="G44" s="114">
        <v>81</v>
      </c>
      <c r="H44" s="114">
        <v>53</v>
      </c>
      <c r="I44" s="140">
        <v>63</v>
      </c>
      <c r="J44" s="115">
        <v>-10</v>
      </c>
      <c r="K44" s="116">
        <v>-15.873015873015873</v>
      </c>
    </row>
    <row r="45" spans="1:11" ht="14.1" customHeight="1" x14ac:dyDescent="0.2">
      <c r="A45" s="306" t="s">
        <v>266</v>
      </c>
      <c r="B45" s="307" t="s">
        <v>267</v>
      </c>
      <c r="C45" s="308"/>
      <c r="D45" s="113">
        <v>0.46456549462561486</v>
      </c>
      <c r="E45" s="115">
        <v>51</v>
      </c>
      <c r="F45" s="114">
        <v>37</v>
      </c>
      <c r="G45" s="114">
        <v>80</v>
      </c>
      <c r="H45" s="114">
        <v>50</v>
      </c>
      <c r="I45" s="140">
        <v>58</v>
      </c>
      <c r="J45" s="115">
        <v>-7</v>
      </c>
      <c r="K45" s="116">
        <v>-12.068965517241379</v>
      </c>
    </row>
    <row r="46" spans="1:11" ht="14.1" customHeight="1" x14ac:dyDescent="0.2">
      <c r="A46" s="306">
        <v>54</v>
      </c>
      <c r="B46" s="307" t="s">
        <v>268</v>
      </c>
      <c r="C46" s="308"/>
      <c r="D46" s="113">
        <v>1.3208234651120423</v>
      </c>
      <c r="E46" s="115">
        <v>145</v>
      </c>
      <c r="F46" s="114">
        <v>140</v>
      </c>
      <c r="G46" s="114">
        <v>145</v>
      </c>
      <c r="H46" s="114">
        <v>131</v>
      </c>
      <c r="I46" s="140">
        <v>138</v>
      </c>
      <c r="J46" s="115">
        <v>7</v>
      </c>
      <c r="K46" s="116">
        <v>5.0724637681159424</v>
      </c>
    </row>
    <row r="47" spans="1:11" ht="14.1" customHeight="1" x14ac:dyDescent="0.2">
      <c r="A47" s="306">
        <v>61</v>
      </c>
      <c r="B47" s="307" t="s">
        <v>269</v>
      </c>
      <c r="C47" s="308"/>
      <c r="D47" s="113">
        <v>0.60120240480961928</v>
      </c>
      <c r="E47" s="115">
        <v>66</v>
      </c>
      <c r="F47" s="114">
        <v>42</v>
      </c>
      <c r="G47" s="114">
        <v>46</v>
      </c>
      <c r="H47" s="114">
        <v>56</v>
      </c>
      <c r="I47" s="140">
        <v>58</v>
      </c>
      <c r="J47" s="115">
        <v>8</v>
      </c>
      <c r="K47" s="116">
        <v>13.793103448275861</v>
      </c>
    </row>
    <row r="48" spans="1:11" ht="14.1" customHeight="1" x14ac:dyDescent="0.2">
      <c r="A48" s="306">
        <v>62</v>
      </c>
      <c r="B48" s="307" t="s">
        <v>270</v>
      </c>
      <c r="C48" s="308"/>
      <c r="D48" s="113">
        <v>2.6234286755328839</v>
      </c>
      <c r="E48" s="115">
        <v>288</v>
      </c>
      <c r="F48" s="114">
        <v>302</v>
      </c>
      <c r="G48" s="114">
        <v>393</v>
      </c>
      <c r="H48" s="114">
        <v>292</v>
      </c>
      <c r="I48" s="140">
        <v>276</v>
      </c>
      <c r="J48" s="115">
        <v>12</v>
      </c>
      <c r="K48" s="116">
        <v>4.3478260869565215</v>
      </c>
    </row>
    <row r="49" spans="1:11" ht="14.1" customHeight="1" x14ac:dyDescent="0.2">
      <c r="A49" s="306">
        <v>63</v>
      </c>
      <c r="B49" s="307" t="s">
        <v>271</v>
      </c>
      <c r="C49" s="308"/>
      <c r="D49" s="113">
        <v>1.1386409182000365</v>
      </c>
      <c r="E49" s="115">
        <v>125</v>
      </c>
      <c r="F49" s="114">
        <v>163</v>
      </c>
      <c r="G49" s="114">
        <v>167</v>
      </c>
      <c r="H49" s="114">
        <v>162</v>
      </c>
      <c r="I49" s="140">
        <v>180</v>
      </c>
      <c r="J49" s="115">
        <v>-55</v>
      </c>
      <c r="K49" s="116">
        <v>-30.555555555555557</v>
      </c>
    </row>
    <row r="50" spans="1:11" ht="14.1" customHeight="1" x14ac:dyDescent="0.2">
      <c r="A50" s="306" t="s">
        <v>272</v>
      </c>
      <c r="B50" s="307" t="s">
        <v>273</v>
      </c>
      <c r="C50" s="308"/>
      <c r="D50" s="113">
        <v>0.24594643833120788</v>
      </c>
      <c r="E50" s="115">
        <v>27</v>
      </c>
      <c r="F50" s="114">
        <v>37</v>
      </c>
      <c r="G50" s="114">
        <v>45</v>
      </c>
      <c r="H50" s="114">
        <v>40</v>
      </c>
      <c r="I50" s="140">
        <v>40</v>
      </c>
      <c r="J50" s="115">
        <v>-13</v>
      </c>
      <c r="K50" s="116">
        <v>-32.5</v>
      </c>
    </row>
    <row r="51" spans="1:11" ht="14.1" customHeight="1" x14ac:dyDescent="0.2">
      <c r="A51" s="306" t="s">
        <v>274</v>
      </c>
      <c r="B51" s="307" t="s">
        <v>275</v>
      </c>
      <c r="C51" s="308"/>
      <c r="D51" s="113">
        <v>0.7651666970304245</v>
      </c>
      <c r="E51" s="115">
        <v>84</v>
      </c>
      <c r="F51" s="114">
        <v>102</v>
      </c>
      <c r="G51" s="114">
        <v>101</v>
      </c>
      <c r="H51" s="114">
        <v>99</v>
      </c>
      <c r="I51" s="140">
        <v>112</v>
      </c>
      <c r="J51" s="115">
        <v>-28</v>
      </c>
      <c r="K51" s="116">
        <v>-25</v>
      </c>
    </row>
    <row r="52" spans="1:11" ht="14.1" customHeight="1" x14ac:dyDescent="0.2">
      <c r="A52" s="306">
        <v>71</v>
      </c>
      <c r="B52" s="307" t="s">
        <v>276</v>
      </c>
      <c r="C52" s="308"/>
      <c r="D52" s="113">
        <v>2.905811623246493</v>
      </c>
      <c r="E52" s="115">
        <v>319</v>
      </c>
      <c r="F52" s="114">
        <v>234</v>
      </c>
      <c r="G52" s="114">
        <v>282</v>
      </c>
      <c r="H52" s="114">
        <v>291</v>
      </c>
      <c r="I52" s="140">
        <v>434</v>
      </c>
      <c r="J52" s="115">
        <v>-115</v>
      </c>
      <c r="K52" s="116">
        <v>-26.497695852534562</v>
      </c>
    </row>
    <row r="53" spans="1:11" ht="14.1" customHeight="1" x14ac:dyDescent="0.2">
      <c r="A53" s="306" t="s">
        <v>277</v>
      </c>
      <c r="B53" s="307" t="s">
        <v>278</v>
      </c>
      <c r="C53" s="308"/>
      <c r="D53" s="113">
        <v>0.68318455092002184</v>
      </c>
      <c r="E53" s="115">
        <v>75</v>
      </c>
      <c r="F53" s="114">
        <v>64</v>
      </c>
      <c r="G53" s="114">
        <v>73</v>
      </c>
      <c r="H53" s="114">
        <v>72</v>
      </c>
      <c r="I53" s="140">
        <v>102</v>
      </c>
      <c r="J53" s="115">
        <v>-27</v>
      </c>
      <c r="K53" s="116">
        <v>-26.470588235294116</v>
      </c>
    </row>
    <row r="54" spans="1:11" ht="14.1" customHeight="1" x14ac:dyDescent="0.2">
      <c r="A54" s="306" t="s">
        <v>279</v>
      </c>
      <c r="B54" s="307" t="s">
        <v>280</v>
      </c>
      <c r="C54" s="308"/>
      <c r="D54" s="113">
        <v>1.9038076152304608</v>
      </c>
      <c r="E54" s="115">
        <v>209</v>
      </c>
      <c r="F54" s="114">
        <v>149</v>
      </c>
      <c r="G54" s="114">
        <v>181</v>
      </c>
      <c r="H54" s="114">
        <v>194</v>
      </c>
      <c r="I54" s="140">
        <v>295</v>
      </c>
      <c r="J54" s="115">
        <v>-86</v>
      </c>
      <c r="K54" s="116">
        <v>-29.152542372881356</v>
      </c>
    </row>
    <row r="55" spans="1:11" ht="14.1" customHeight="1" x14ac:dyDescent="0.2">
      <c r="A55" s="306">
        <v>72</v>
      </c>
      <c r="B55" s="307" t="s">
        <v>281</v>
      </c>
      <c r="C55" s="308"/>
      <c r="D55" s="113">
        <v>0.80160320641282568</v>
      </c>
      <c r="E55" s="115">
        <v>88</v>
      </c>
      <c r="F55" s="114">
        <v>55</v>
      </c>
      <c r="G55" s="114">
        <v>68</v>
      </c>
      <c r="H55" s="114">
        <v>70</v>
      </c>
      <c r="I55" s="140">
        <v>115</v>
      </c>
      <c r="J55" s="115">
        <v>-27</v>
      </c>
      <c r="K55" s="116">
        <v>-23.478260869565219</v>
      </c>
    </row>
    <row r="56" spans="1:11" ht="14.1" customHeight="1" x14ac:dyDescent="0.2">
      <c r="A56" s="306" t="s">
        <v>282</v>
      </c>
      <c r="B56" s="307" t="s">
        <v>283</v>
      </c>
      <c r="C56" s="308"/>
      <c r="D56" s="113">
        <v>0.33703771178721076</v>
      </c>
      <c r="E56" s="115">
        <v>37</v>
      </c>
      <c r="F56" s="114">
        <v>18</v>
      </c>
      <c r="G56" s="114">
        <v>25</v>
      </c>
      <c r="H56" s="114">
        <v>25</v>
      </c>
      <c r="I56" s="140">
        <v>45</v>
      </c>
      <c r="J56" s="115">
        <v>-8</v>
      </c>
      <c r="K56" s="116">
        <v>-17.777777777777779</v>
      </c>
    </row>
    <row r="57" spans="1:11" ht="14.1" customHeight="1" x14ac:dyDescent="0.2">
      <c r="A57" s="306" t="s">
        <v>284</v>
      </c>
      <c r="B57" s="307" t="s">
        <v>285</v>
      </c>
      <c r="C57" s="308"/>
      <c r="D57" s="113">
        <v>0.35525596647841134</v>
      </c>
      <c r="E57" s="115">
        <v>39</v>
      </c>
      <c r="F57" s="114">
        <v>24</v>
      </c>
      <c r="G57" s="114">
        <v>20</v>
      </c>
      <c r="H57" s="114">
        <v>24</v>
      </c>
      <c r="I57" s="140">
        <v>37</v>
      </c>
      <c r="J57" s="115">
        <v>2</v>
      </c>
      <c r="K57" s="116">
        <v>5.4054054054054053</v>
      </c>
    </row>
    <row r="58" spans="1:11" ht="14.1" customHeight="1" x14ac:dyDescent="0.2">
      <c r="A58" s="306">
        <v>73</v>
      </c>
      <c r="B58" s="307" t="s">
        <v>286</v>
      </c>
      <c r="C58" s="308"/>
      <c r="D58" s="113">
        <v>0.83803971579522685</v>
      </c>
      <c r="E58" s="115">
        <v>92</v>
      </c>
      <c r="F58" s="114">
        <v>74</v>
      </c>
      <c r="G58" s="114">
        <v>139</v>
      </c>
      <c r="H58" s="114">
        <v>104</v>
      </c>
      <c r="I58" s="140">
        <v>185</v>
      </c>
      <c r="J58" s="115">
        <v>-93</v>
      </c>
      <c r="K58" s="116">
        <v>-50.270270270270274</v>
      </c>
    </row>
    <row r="59" spans="1:11" ht="14.1" customHeight="1" x14ac:dyDescent="0.2">
      <c r="A59" s="306" t="s">
        <v>287</v>
      </c>
      <c r="B59" s="307" t="s">
        <v>288</v>
      </c>
      <c r="C59" s="308"/>
      <c r="D59" s="113">
        <v>0.66496629622882131</v>
      </c>
      <c r="E59" s="115">
        <v>73</v>
      </c>
      <c r="F59" s="114">
        <v>62</v>
      </c>
      <c r="G59" s="114">
        <v>123</v>
      </c>
      <c r="H59" s="114">
        <v>81</v>
      </c>
      <c r="I59" s="140">
        <v>157</v>
      </c>
      <c r="J59" s="115">
        <v>-84</v>
      </c>
      <c r="K59" s="116">
        <v>-53.503184713375795</v>
      </c>
    </row>
    <row r="60" spans="1:11" ht="14.1" customHeight="1" x14ac:dyDescent="0.2">
      <c r="A60" s="306">
        <v>81</v>
      </c>
      <c r="B60" s="307" t="s">
        <v>289</v>
      </c>
      <c r="C60" s="308"/>
      <c r="D60" s="113">
        <v>2.7965020950992896</v>
      </c>
      <c r="E60" s="115">
        <v>307</v>
      </c>
      <c r="F60" s="114">
        <v>200</v>
      </c>
      <c r="G60" s="114">
        <v>308</v>
      </c>
      <c r="H60" s="114">
        <v>259</v>
      </c>
      <c r="I60" s="140">
        <v>272</v>
      </c>
      <c r="J60" s="115">
        <v>35</v>
      </c>
      <c r="K60" s="116">
        <v>12.867647058823529</v>
      </c>
    </row>
    <row r="61" spans="1:11" ht="14.1" customHeight="1" x14ac:dyDescent="0.2">
      <c r="A61" s="306" t="s">
        <v>290</v>
      </c>
      <c r="B61" s="307" t="s">
        <v>291</v>
      </c>
      <c r="C61" s="308"/>
      <c r="D61" s="113">
        <v>0.90180360721442887</v>
      </c>
      <c r="E61" s="115">
        <v>99</v>
      </c>
      <c r="F61" s="114">
        <v>62</v>
      </c>
      <c r="G61" s="114">
        <v>107</v>
      </c>
      <c r="H61" s="114">
        <v>79</v>
      </c>
      <c r="I61" s="140">
        <v>95</v>
      </c>
      <c r="J61" s="115">
        <v>4</v>
      </c>
      <c r="K61" s="116">
        <v>4.2105263157894735</v>
      </c>
    </row>
    <row r="62" spans="1:11" ht="14.1" customHeight="1" x14ac:dyDescent="0.2">
      <c r="A62" s="306" t="s">
        <v>292</v>
      </c>
      <c r="B62" s="307" t="s">
        <v>293</v>
      </c>
      <c r="C62" s="308"/>
      <c r="D62" s="113">
        <v>1.2115139369648387</v>
      </c>
      <c r="E62" s="115">
        <v>133</v>
      </c>
      <c r="F62" s="114">
        <v>81</v>
      </c>
      <c r="G62" s="114">
        <v>127</v>
      </c>
      <c r="H62" s="114">
        <v>102</v>
      </c>
      <c r="I62" s="140">
        <v>90</v>
      </c>
      <c r="J62" s="115">
        <v>43</v>
      </c>
      <c r="K62" s="116">
        <v>47.777777777777779</v>
      </c>
    </row>
    <row r="63" spans="1:11" ht="14.1" customHeight="1" x14ac:dyDescent="0.2">
      <c r="A63" s="306"/>
      <c r="B63" s="307" t="s">
        <v>294</v>
      </c>
      <c r="C63" s="308"/>
      <c r="D63" s="113">
        <v>1.0566587720896339</v>
      </c>
      <c r="E63" s="115">
        <v>116</v>
      </c>
      <c r="F63" s="114">
        <v>65</v>
      </c>
      <c r="G63" s="114">
        <v>110</v>
      </c>
      <c r="H63" s="114">
        <v>89</v>
      </c>
      <c r="I63" s="140">
        <v>75</v>
      </c>
      <c r="J63" s="115">
        <v>41</v>
      </c>
      <c r="K63" s="116">
        <v>54.666666666666664</v>
      </c>
    </row>
    <row r="64" spans="1:11" ht="14.1" customHeight="1" x14ac:dyDescent="0.2">
      <c r="A64" s="306" t="s">
        <v>295</v>
      </c>
      <c r="B64" s="307" t="s">
        <v>296</v>
      </c>
      <c r="C64" s="308"/>
      <c r="D64" s="113">
        <v>0.35525596647841134</v>
      </c>
      <c r="E64" s="115">
        <v>39</v>
      </c>
      <c r="F64" s="114">
        <v>33</v>
      </c>
      <c r="G64" s="114">
        <v>35</v>
      </c>
      <c r="H64" s="114">
        <v>28</v>
      </c>
      <c r="I64" s="140">
        <v>25</v>
      </c>
      <c r="J64" s="115">
        <v>14</v>
      </c>
      <c r="K64" s="116">
        <v>56</v>
      </c>
    </row>
    <row r="65" spans="1:11" ht="14.1" customHeight="1" x14ac:dyDescent="0.2">
      <c r="A65" s="306" t="s">
        <v>297</v>
      </c>
      <c r="B65" s="307" t="s">
        <v>298</v>
      </c>
      <c r="C65" s="308"/>
      <c r="D65" s="113">
        <v>0.10020040080160321</v>
      </c>
      <c r="E65" s="115">
        <v>11</v>
      </c>
      <c r="F65" s="114">
        <v>6</v>
      </c>
      <c r="G65" s="114">
        <v>15</v>
      </c>
      <c r="H65" s="114">
        <v>6</v>
      </c>
      <c r="I65" s="140">
        <v>11</v>
      </c>
      <c r="J65" s="115">
        <v>0</v>
      </c>
      <c r="K65" s="116">
        <v>0</v>
      </c>
    </row>
    <row r="66" spans="1:11" ht="14.1" customHeight="1" x14ac:dyDescent="0.2">
      <c r="A66" s="306">
        <v>82</v>
      </c>
      <c r="B66" s="307" t="s">
        <v>299</v>
      </c>
      <c r="C66" s="308"/>
      <c r="D66" s="113">
        <v>1.2388413190016396</v>
      </c>
      <c r="E66" s="115">
        <v>136</v>
      </c>
      <c r="F66" s="114">
        <v>133</v>
      </c>
      <c r="G66" s="114">
        <v>136</v>
      </c>
      <c r="H66" s="114">
        <v>121</v>
      </c>
      <c r="I66" s="140">
        <v>158</v>
      </c>
      <c r="J66" s="115">
        <v>-22</v>
      </c>
      <c r="K66" s="116">
        <v>-13.924050632911392</v>
      </c>
    </row>
    <row r="67" spans="1:11" ht="14.1" customHeight="1" x14ac:dyDescent="0.2">
      <c r="A67" s="306" t="s">
        <v>300</v>
      </c>
      <c r="B67" s="307" t="s">
        <v>301</v>
      </c>
      <c r="C67" s="308"/>
      <c r="D67" s="113">
        <v>0.75605756968482418</v>
      </c>
      <c r="E67" s="115">
        <v>83</v>
      </c>
      <c r="F67" s="114">
        <v>95</v>
      </c>
      <c r="G67" s="114">
        <v>75</v>
      </c>
      <c r="H67" s="114">
        <v>80</v>
      </c>
      <c r="I67" s="140">
        <v>99</v>
      </c>
      <c r="J67" s="115">
        <v>-16</v>
      </c>
      <c r="K67" s="116">
        <v>-16.161616161616163</v>
      </c>
    </row>
    <row r="68" spans="1:11" ht="14.1" customHeight="1" x14ac:dyDescent="0.2">
      <c r="A68" s="306" t="s">
        <v>302</v>
      </c>
      <c r="B68" s="307" t="s">
        <v>303</v>
      </c>
      <c r="C68" s="308"/>
      <c r="D68" s="113">
        <v>0.32792858444161049</v>
      </c>
      <c r="E68" s="115">
        <v>36</v>
      </c>
      <c r="F68" s="114">
        <v>26</v>
      </c>
      <c r="G68" s="114">
        <v>47</v>
      </c>
      <c r="H68" s="114">
        <v>31</v>
      </c>
      <c r="I68" s="140">
        <v>41</v>
      </c>
      <c r="J68" s="115">
        <v>-5</v>
      </c>
      <c r="K68" s="116">
        <v>-12.195121951219512</v>
      </c>
    </row>
    <row r="69" spans="1:11" ht="14.1" customHeight="1" x14ac:dyDescent="0.2">
      <c r="A69" s="306">
        <v>83</v>
      </c>
      <c r="B69" s="307" t="s">
        <v>304</v>
      </c>
      <c r="C69" s="308"/>
      <c r="D69" s="113">
        <v>1.8673711058480598</v>
      </c>
      <c r="E69" s="115">
        <v>205</v>
      </c>
      <c r="F69" s="114">
        <v>112</v>
      </c>
      <c r="G69" s="114">
        <v>273</v>
      </c>
      <c r="H69" s="114">
        <v>160</v>
      </c>
      <c r="I69" s="140">
        <v>203</v>
      </c>
      <c r="J69" s="115">
        <v>2</v>
      </c>
      <c r="K69" s="116">
        <v>0.98522167487684731</v>
      </c>
    </row>
    <row r="70" spans="1:11" ht="14.1" customHeight="1" x14ac:dyDescent="0.2">
      <c r="A70" s="306" t="s">
        <v>305</v>
      </c>
      <c r="B70" s="307" t="s">
        <v>306</v>
      </c>
      <c r="C70" s="308"/>
      <c r="D70" s="113">
        <v>1.439242120604846</v>
      </c>
      <c r="E70" s="115">
        <v>158</v>
      </c>
      <c r="F70" s="114">
        <v>83</v>
      </c>
      <c r="G70" s="114">
        <v>231</v>
      </c>
      <c r="H70" s="114">
        <v>112</v>
      </c>
      <c r="I70" s="140">
        <v>164</v>
      </c>
      <c r="J70" s="115">
        <v>-6</v>
      </c>
      <c r="K70" s="116">
        <v>-3.6585365853658538</v>
      </c>
    </row>
    <row r="71" spans="1:11" ht="14.1" customHeight="1" x14ac:dyDescent="0.2">
      <c r="A71" s="306"/>
      <c r="B71" s="307" t="s">
        <v>307</v>
      </c>
      <c r="C71" s="308"/>
      <c r="D71" s="113">
        <v>0.67407542357442152</v>
      </c>
      <c r="E71" s="115">
        <v>74</v>
      </c>
      <c r="F71" s="114">
        <v>45</v>
      </c>
      <c r="G71" s="114">
        <v>98</v>
      </c>
      <c r="H71" s="114">
        <v>51</v>
      </c>
      <c r="I71" s="140">
        <v>89</v>
      </c>
      <c r="J71" s="115">
        <v>-15</v>
      </c>
      <c r="K71" s="116">
        <v>-16.853932584269664</v>
      </c>
    </row>
    <row r="72" spans="1:11" ht="14.1" customHeight="1" x14ac:dyDescent="0.2">
      <c r="A72" s="306">
        <v>84</v>
      </c>
      <c r="B72" s="307" t="s">
        <v>308</v>
      </c>
      <c r="C72" s="308"/>
      <c r="D72" s="113">
        <v>0.82893058844962653</v>
      </c>
      <c r="E72" s="115">
        <v>91</v>
      </c>
      <c r="F72" s="114">
        <v>40</v>
      </c>
      <c r="G72" s="114">
        <v>104</v>
      </c>
      <c r="H72" s="114">
        <v>34</v>
      </c>
      <c r="I72" s="140">
        <v>83</v>
      </c>
      <c r="J72" s="115">
        <v>8</v>
      </c>
      <c r="K72" s="116">
        <v>9.6385542168674707</v>
      </c>
    </row>
    <row r="73" spans="1:11" ht="14.1" customHeight="1" x14ac:dyDescent="0.2">
      <c r="A73" s="306" t="s">
        <v>309</v>
      </c>
      <c r="B73" s="307" t="s">
        <v>310</v>
      </c>
      <c r="C73" s="308"/>
      <c r="D73" s="113">
        <v>0.38258334851521225</v>
      </c>
      <c r="E73" s="115">
        <v>42</v>
      </c>
      <c r="F73" s="114">
        <v>13</v>
      </c>
      <c r="G73" s="114">
        <v>50</v>
      </c>
      <c r="H73" s="114">
        <v>3</v>
      </c>
      <c r="I73" s="140">
        <v>36</v>
      </c>
      <c r="J73" s="115">
        <v>6</v>
      </c>
      <c r="K73" s="116">
        <v>16.666666666666668</v>
      </c>
    </row>
    <row r="74" spans="1:11" ht="14.1" customHeight="1" x14ac:dyDescent="0.2">
      <c r="A74" s="306" t="s">
        <v>311</v>
      </c>
      <c r="B74" s="307" t="s">
        <v>312</v>
      </c>
      <c r="C74" s="308"/>
      <c r="D74" s="113">
        <v>8.1982146110402623E-2</v>
      </c>
      <c r="E74" s="115">
        <v>9</v>
      </c>
      <c r="F74" s="114">
        <v>6</v>
      </c>
      <c r="G74" s="114">
        <v>16</v>
      </c>
      <c r="H74" s="114">
        <v>5</v>
      </c>
      <c r="I74" s="140">
        <v>8</v>
      </c>
      <c r="J74" s="115">
        <v>1</v>
      </c>
      <c r="K74" s="116">
        <v>12.5</v>
      </c>
    </row>
    <row r="75" spans="1:11" ht="14.1" customHeight="1" x14ac:dyDescent="0.2">
      <c r="A75" s="306" t="s">
        <v>313</v>
      </c>
      <c r="B75" s="307" t="s">
        <v>314</v>
      </c>
      <c r="C75" s="308"/>
      <c r="D75" s="113">
        <v>0.18218254691200583</v>
      </c>
      <c r="E75" s="115">
        <v>20</v>
      </c>
      <c r="F75" s="114">
        <v>11</v>
      </c>
      <c r="G75" s="114">
        <v>16</v>
      </c>
      <c r="H75" s="114">
        <v>13</v>
      </c>
      <c r="I75" s="140">
        <v>13</v>
      </c>
      <c r="J75" s="115">
        <v>7</v>
      </c>
      <c r="K75" s="116">
        <v>53.846153846153847</v>
      </c>
    </row>
    <row r="76" spans="1:11" ht="14.1" customHeight="1" x14ac:dyDescent="0.2">
      <c r="A76" s="306">
        <v>91</v>
      </c>
      <c r="B76" s="307" t="s">
        <v>315</v>
      </c>
      <c r="C76" s="308"/>
      <c r="D76" s="113">
        <v>8.1982146110402623E-2</v>
      </c>
      <c r="E76" s="115">
        <v>9</v>
      </c>
      <c r="F76" s="114" t="s">
        <v>513</v>
      </c>
      <c r="G76" s="114" t="s">
        <v>513</v>
      </c>
      <c r="H76" s="114">
        <v>5</v>
      </c>
      <c r="I76" s="140">
        <v>6</v>
      </c>
      <c r="J76" s="115">
        <v>3</v>
      </c>
      <c r="K76" s="116">
        <v>50</v>
      </c>
    </row>
    <row r="77" spans="1:11" ht="14.1" customHeight="1" x14ac:dyDescent="0.2">
      <c r="A77" s="306">
        <v>92</v>
      </c>
      <c r="B77" s="307" t="s">
        <v>316</v>
      </c>
      <c r="C77" s="308"/>
      <c r="D77" s="113">
        <v>0.29149207505920932</v>
      </c>
      <c r="E77" s="115">
        <v>32</v>
      </c>
      <c r="F77" s="114">
        <v>31</v>
      </c>
      <c r="G77" s="114">
        <v>50</v>
      </c>
      <c r="H77" s="114">
        <v>43</v>
      </c>
      <c r="I77" s="140">
        <v>31</v>
      </c>
      <c r="J77" s="115">
        <v>1</v>
      </c>
      <c r="K77" s="116">
        <v>3.225806451612903</v>
      </c>
    </row>
    <row r="78" spans="1:11" ht="14.1" customHeight="1" x14ac:dyDescent="0.2">
      <c r="A78" s="306">
        <v>93</v>
      </c>
      <c r="B78" s="307" t="s">
        <v>317</v>
      </c>
      <c r="C78" s="308"/>
      <c r="D78" s="113">
        <v>6.3763891419202037E-2</v>
      </c>
      <c r="E78" s="115">
        <v>7</v>
      </c>
      <c r="F78" s="114">
        <v>3</v>
      </c>
      <c r="G78" s="114" t="s">
        <v>513</v>
      </c>
      <c r="H78" s="114">
        <v>6</v>
      </c>
      <c r="I78" s="140" t="s">
        <v>513</v>
      </c>
      <c r="J78" s="115" t="s">
        <v>513</v>
      </c>
      <c r="K78" s="116" t="s">
        <v>513</v>
      </c>
    </row>
    <row r="79" spans="1:11" ht="14.1" customHeight="1" x14ac:dyDescent="0.2">
      <c r="A79" s="306">
        <v>94</v>
      </c>
      <c r="B79" s="307" t="s">
        <v>318</v>
      </c>
      <c r="C79" s="308"/>
      <c r="D79" s="113">
        <v>0.15485516487520495</v>
      </c>
      <c r="E79" s="115">
        <v>17</v>
      </c>
      <c r="F79" s="114">
        <v>9</v>
      </c>
      <c r="G79" s="114">
        <v>33</v>
      </c>
      <c r="H79" s="114">
        <v>46</v>
      </c>
      <c r="I79" s="140">
        <v>13</v>
      </c>
      <c r="J79" s="115">
        <v>4</v>
      </c>
      <c r="K79" s="116">
        <v>30.76923076923077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0.26416469302240847</v>
      </c>
      <c r="E81" s="143">
        <v>29</v>
      </c>
      <c r="F81" s="144">
        <v>32</v>
      </c>
      <c r="G81" s="144">
        <v>52</v>
      </c>
      <c r="H81" s="144">
        <v>38</v>
      </c>
      <c r="I81" s="145">
        <v>37</v>
      </c>
      <c r="J81" s="143">
        <v>-8</v>
      </c>
      <c r="K81" s="146">
        <v>-21.621621621621621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3" t="s">
        <v>371</v>
      </c>
      <c r="B84" s="653"/>
      <c r="C84" s="653"/>
      <c r="D84" s="653"/>
      <c r="E84" s="653"/>
      <c r="F84" s="653"/>
      <c r="G84" s="653"/>
      <c r="H84" s="653"/>
      <c r="I84" s="653"/>
      <c r="J84" s="653"/>
      <c r="K84" s="653"/>
    </row>
    <row r="85" spans="1:11" s="405" customFormat="1" ht="21" customHeight="1" x14ac:dyDescent="0.2">
      <c r="A85" s="617" t="s">
        <v>323</v>
      </c>
      <c r="B85" s="617"/>
      <c r="C85" s="617"/>
      <c r="D85" s="617"/>
      <c r="E85" s="617"/>
      <c r="F85" s="617"/>
      <c r="G85" s="617"/>
      <c r="H85" s="617"/>
      <c r="I85" s="617"/>
      <c r="J85" s="617"/>
      <c r="K85" s="617"/>
    </row>
    <row r="86" spans="1:11" ht="11.25" x14ac:dyDescent="0.2">
      <c r="A86" s="617" t="s">
        <v>365</v>
      </c>
      <c r="B86" s="617"/>
      <c r="C86" s="617"/>
      <c r="D86" s="617"/>
      <c r="E86" s="617"/>
      <c r="F86" s="617"/>
      <c r="G86" s="617"/>
      <c r="H86" s="617"/>
      <c r="I86" s="617"/>
      <c r="J86" s="617"/>
      <c r="K86" s="617"/>
    </row>
    <row r="87" spans="1:11" ht="18" customHeight="1" x14ac:dyDescent="0.2">
      <c r="A87" s="654"/>
      <c r="B87" s="617"/>
      <c r="C87" s="617"/>
      <c r="D87" s="617"/>
      <c r="E87" s="617"/>
      <c r="F87" s="617"/>
      <c r="G87" s="617"/>
      <c r="H87" s="617"/>
      <c r="I87" s="617"/>
      <c r="J87" s="617"/>
      <c r="K87" s="617"/>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election activeCell="A2" sqref="A2"/>
    </sheetView>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7" t="s">
        <v>372</v>
      </c>
      <c r="B3" s="568"/>
      <c r="C3" s="568"/>
      <c r="D3" s="568"/>
      <c r="E3" s="568"/>
      <c r="F3" s="568"/>
      <c r="G3" s="568"/>
      <c r="H3" s="568"/>
      <c r="I3" s="568"/>
      <c r="J3" s="568"/>
      <c r="K3" s="568"/>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1" t="s">
        <v>374</v>
      </c>
      <c r="B5" s="661"/>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79" t="s">
        <v>375</v>
      </c>
      <c r="B7" s="662" t="s">
        <v>376</v>
      </c>
      <c r="C7" s="662"/>
      <c r="D7" s="662"/>
      <c r="E7" s="662"/>
      <c r="F7" s="662"/>
      <c r="G7" s="662"/>
      <c r="H7" s="663"/>
      <c r="I7" s="662" t="s">
        <v>377</v>
      </c>
      <c r="J7" s="662"/>
      <c r="K7" s="663"/>
      <c r="L7" s="658" t="s">
        <v>378</v>
      </c>
      <c r="M7" s="659"/>
    </row>
    <row r="8" spans="1:13" ht="23.85" customHeight="1" x14ac:dyDescent="0.2">
      <c r="A8" s="580"/>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1"/>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47252</v>
      </c>
      <c r="C10" s="114">
        <v>26505</v>
      </c>
      <c r="D10" s="114">
        <v>20747</v>
      </c>
      <c r="E10" s="114">
        <v>37258</v>
      </c>
      <c r="F10" s="114">
        <v>8838</v>
      </c>
      <c r="G10" s="114">
        <v>5752</v>
      </c>
      <c r="H10" s="114">
        <v>13422</v>
      </c>
      <c r="I10" s="115">
        <v>10859</v>
      </c>
      <c r="J10" s="114">
        <v>8153</v>
      </c>
      <c r="K10" s="114">
        <v>2706</v>
      </c>
      <c r="L10" s="422">
        <v>3571</v>
      </c>
      <c r="M10" s="423">
        <v>4064</v>
      </c>
    </row>
    <row r="11" spans="1:13" ht="11.1" customHeight="1" x14ac:dyDescent="0.2">
      <c r="A11" s="421" t="s">
        <v>387</v>
      </c>
      <c r="B11" s="115">
        <v>46993</v>
      </c>
      <c r="C11" s="114">
        <v>26374</v>
      </c>
      <c r="D11" s="114">
        <v>20619</v>
      </c>
      <c r="E11" s="114">
        <v>36764</v>
      </c>
      <c r="F11" s="114">
        <v>9086</v>
      </c>
      <c r="G11" s="114">
        <v>5418</v>
      </c>
      <c r="H11" s="114">
        <v>13509</v>
      </c>
      <c r="I11" s="115">
        <v>10977</v>
      </c>
      <c r="J11" s="114">
        <v>8235</v>
      </c>
      <c r="K11" s="114">
        <v>2742</v>
      </c>
      <c r="L11" s="422">
        <v>4144</v>
      </c>
      <c r="M11" s="423">
        <v>4419</v>
      </c>
    </row>
    <row r="12" spans="1:13" ht="11.1" customHeight="1" x14ac:dyDescent="0.2">
      <c r="A12" s="421" t="s">
        <v>388</v>
      </c>
      <c r="B12" s="115">
        <v>48180</v>
      </c>
      <c r="C12" s="114">
        <v>27095</v>
      </c>
      <c r="D12" s="114">
        <v>21085</v>
      </c>
      <c r="E12" s="114">
        <v>37828</v>
      </c>
      <c r="F12" s="114">
        <v>9171</v>
      </c>
      <c r="G12" s="114">
        <v>6159</v>
      </c>
      <c r="H12" s="114">
        <v>13683</v>
      </c>
      <c r="I12" s="115">
        <v>10931</v>
      </c>
      <c r="J12" s="114">
        <v>8075</v>
      </c>
      <c r="K12" s="114">
        <v>2856</v>
      </c>
      <c r="L12" s="422">
        <v>5448</v>
      </c>
      <c r="M12" s="423">
        <v>4386</v>
      </c>
    </row>
    <row r="13" spans="1:13" s="110" customFormat="1" ht="11.1" customHeight="1" x14ac:dyDescent="0.2">
      <c r="A13" s="421" t="s">
        <v>389</v>
      </c>
      <c r="B13" s="115">
        <v>47954</v>
      </c>
      <c r="C13" s="114">
        <v>26994</v>
      </c>
      <c r="D13" s="114">
        <v>20960</v>
      </c>
      <c r="E13" s="114">
        <v>37428</v>
      </c>
      <c r="F13" s="114">
        <v>9346</v>
      </c>
      <c r="G13" s="114">
        <v>5975</v>
      </c>
      <c r="H13" s="114">
        <v>13738</v>
      </c>
      <c r="I13" s="115">
        <v>10883</v>
      </c>
      <c r="J13" s="114">
        <v>8064</v>
      </c>
      <c r="K13" s="114">
        <v>2819</v>
      </c>
      <c r="L13" s="422">
        <v>3748</v>
      </c>
      <c r="M13" s="423">
        <v>3968</v>
      </c>
    </row>
    <row r="14" spans="1:13" ht="15" customHeight="1" x14ac:dyDescent="0.2">
      <c r="A14" s="421" t="s">
        <v>390</v>
      </c>
      <c r="B14" s="115">
        <v>47600</v>
      </c>
      <c r="C14" s="114">
        <v>26762</v>
      </c>
      <c r="D14" s="114">
        <v>20838</v>
      </c>
      <c r="E14" s="114">
        <v>36047</v>
      </c>
      <c r="F14" s="114">
        <v>10520</v>
      </c>
      <c r="G14" s="114">
        <v>5745</v>
      </c>
      <c r="H14" s="114">
        <v>13763</v>
      </c>
      <c r="I14" s="115">
        <v>10876</v>
      </c>
      <c r="J14" s="114">
        <v>8099</v>
      </c>
      <c r="K14" s="114">
        <v>2777</v>
      </c>
      <c r="L14" s="422">
        <v>12121</v>
      </c>
      <c r="M14" s="423">
        <v>12565</v>
      </c>
    </row>
    <row r="15" spans="1:13" ht="11.1" customHeight="1" x14ac:dyDescent="0.2">
      <c r="A15" s="421" t="s">
        <v>387</v>
      </c>
      <c r="B15" s="115">
        <v>47451</v>
      </c>
      <c r="C15" s="114">
        <v>26779</v>
      </c>
      <c r="D15" s="114">
        <v>20672</v>
      </c>
      <c r="E15" s="114">
        <v>35728</v>
      </c>
      <c r="F15" s="114">
        <v>10702</v>
      </c>
      <c r="G15" s="114">
        <v>5417</v>
      </c>
      <c r="H15" s="114">
        <v>13931</v>
      </c>
      <c r="I15" s="115">
        <v>10997</v>
      </c>
      <c r="J15" s="114">
        <v>8175</v>
      </c>
      <c r="K15" s="114">
        <v>2822</v>
      </c>
      <c r="L15" s="422">
        <v>10372</v>
      </c>
      <c r="M15" s="423">
        <v>10614</v>
      </c>
    </row>
    <row r="16" spans="1:13" ht="11.1" customHeight="1" x14ac:dyDescent="0.2">
      <c r="A16" s="421" t="s">
        <v>388</v>
      </c>
      <c r="B16" s="115">
        <v>49347</v>
      </c>
      <c r="C16" s="114">
        <v>28008</v>
      </c>
      <c r="D16" s="114">
        <v>21339</v>
      </c>
      <c r="E16" s="114">
        <v>37719</v>
      </c>
      <c r="F16" s="114">
        <v>11076</v>
      </c>
      <c r="G16" s="114">
        <v>6334</v>
      </c>
      <c r="H16" s="114">
        <v>14224</v>
      </c>
      <c r="I16" s="115">
        <v>11058</v>
      </c>
      <c r="J16" s="114">
        <v>8077</v>
      </c>
      <c r="K16" s="114">
        <v>2981</v>
      </c>
      <c r="L16" s="422">
        <v>12313</v>
      </c>
      <c r="M16" s="423">
        <v>10518</v>
      </c>
    </row>
    <row r="17" spans="1:13" s="110" customFormat="1" ht="11.1" customHeight="1" x14ac:dyDescent="0.2">
      <c r="A17" s="421" t="s">
        <v>389</v>
      </c>
      <c r="B17" s="115">
        <v>48913</v>
      </c>
      <c r="C17" s="114">
        <v>27685</v>
      </c>
      <c r="D17" s="114">
        <v>21228</v>
      </c>
      <c r="E17" s="114">
        <v>37678</v>
      </c>
      <c r="F17" s="114">
        <v>11145</v>
      </c>
      <c r="G17" s="114">
        <v>5995</v>
      </c>
      <c r="H17" s="114">
        <v>14357</v>
      </c>
      <c r="I17" s="115">
        <v>11193</v>
      </c>
      <c r="J17" s="114">
        <v>8235</v>
      </c>
      <c r="K17" s="114">
        <v>2958</v>
      </c>
      <c r="L17" s="422">
        <v>11794</v>
      </c>
      <c r="M17" s="423">
        <v>12331</v>
      </c>
    </row>
    <row r="18" spans="1:13" ht="15" customHeight="1" x14ac:dyDescent="0.2">
      <c r="A18" s="421" t="s">
        <v>391</v>
      </c>
      <c r="B18" s="115">
        <v>49317</v>
      </c>
      <c r="C18" s="114">
        <v>28048</v>
      </c>
      <c r="D18" s="114">
        <v>21269</v>
      </c>
      <c r="E18" s="114">
        <v>37420</v>
      </c>
      <c r="F18" s="114">
        <v>11782</v>
      </c>
      <c r="G18" s="114">
        <v>5837</v>
      </c>
      <c r="H18" s="114">
        <v>14604</v>
      </c>
      <c r="I18" s="115">
        <v>10964</v>
      </c>
      <c r="J18" s="114">
        <v>8027</v>
      </c>
      <c r="K18" s="114">
        <v>2937</v>
      </c>
      <c r="L18" s="422">
        <v>11791</v>
      </c>
      <c r="M18" s="423">
        <v>11376</v>
      </c>
    </row>
    <row r="19" spans="1:13" ht="11.1" customHeight="1" x14ac:dyDescent="0.2">
      <c r="A19" s="421" t="s">
        <v>387</v>
      </c>
      <c r="B19" s="115">
        <v>49421</v>
      </c>
      <c r="C19" s="114">
        <v>28230</v>
      </c>
      <c r="D19" s="114">
        <v>21191</v>
      </c>
      <c r="E19" s="114">
        <v>37321</v>
      </c>
      <c r="F19" s="114">
        <v>11976</v>
      </c>
      <c r="G19" s="114">
        <v>5562</v>
      </c>
      <c r="H19" s="114">
        <v>14750</v>
      </c>
      <c r="I19" s="115">
        <v>11225</v>
      </c>
      <c r="J19" s="114">
        <v>8237</v>
      </c>
      <c r="K19" s="114">
        <v>2988</v>
      </c>
      <c r="L19" s="422">
        <v>11730</v>
      </c>
      <c r="M19" s="423">
        <v>11621</v>
      </c>
    </row>
    <row r="20" spans="1:13" ht="11.1" customHeight="1" x14ac:dyDescent="0.2">
      <c r="A20" s="421" t="s">
        <v>388</v>
      </c>
      <c r="B20" s="115">
        <v>50349</v>
      </c>
      <c r="C20" s="114">
        <v>28769</v>
      </c>
      <c r="D20" s="114">
        <v>21580</v>
      </c>
      <c r="E20" s="114">
        <v>38109</v>
      </c>
      <c r="F20" s="114">
        <v>12129</v>
      </c>
      <c r="G20" s="114">
        <v>6174</v>
      </c>
      <c r="H20" s="114">
        <v>14935</v>
      </c>
      <c r="I20" s="115">
        <v>11205</v>
      </c>
      <c r="J20" s="114">
        <v>8094</v>
      </c>
      <c r="K20" s="114">
        <v>3111</v>
      </c>
      <c r="L20" s="422">
        <v>14086</v>
      </c>
      <c r="M20" s="423">
        <v>13240</v>
      </c>
    </row>
    <row r="21" spans="1:13" s="110" customFormat="1" ht="11.1" customHeight="1" x14ac:dyDescent="0.2">
      <c r="A21" s="421" t="s">
        <v>389</v>
      </c>
      <c r="B21" s="115">
        <v>49936</v>
      </c>
      <c r="C21" s="114">
        <v>28308</v>
      </c>
      <c r="D21" s="114">
        <v>21628</v>
      </c>
      <c r="E21" s="114">
        <v>38021</v>
      </c>
      <c r="F21" s="114">
        <v>11875</v>
      </c>
      <c r="G21" s="114">
        <v>5884</v>
      </c>
      <c r="H21" s="114">
        <v>15057</v>
      </c>
      <c r="I21" s="115">
        <v>11098</v>
      </c>
      <c r="J21" s="114">
        <v>8033</v>
      </c>
      <c r="K21" s="114">
        <v>3065</v>
      </c>
      <c r="L21" s="422">
        <v>11363</v>
      </c>
      <c r="M21" s="423">
        <v>11909</v>
      </c>
    </row>
    <row r="22" spans="1:13" ht="15" customHeight="1" x14ac:dyDescent="0.2">
      <c r="A22" s="421" t="s">
        <v>392</v>
      </c>
      <c r="B22" s="115">
        <v>49684</v>
      </c>
      <c r="C22" s="114">
        <v>28224</v>
      </c>
      <c r="D22" s="114">
        <v>21460</v>
      </c>
      <c r="E22" s="114">
        <v>37738</v>
      </c>
      <c r="F22" s="114">
        <v>11762</v>
      </c>
      <c r="G22" s="114">
        <v>5613</v>
      </c>
      <c r="H22" s="114">
        <v>15209</v>
      </c>
      <c r="I22" s="115">
        <v>11029</v>
      </c>
      <c r="J22" s="114">
        <v>8010</v>
      </c>
      <c r="K22" s="114">
        <v>3019</v>
      </c>
      <c r="L22" s="422">
        <v>11299</v>
      </c>
      <c r="M22" s="423">
        <v>11682</v>
      </c>
    </row>
    <row r="23" spans="1:13" ht="11.1" customHeight="1" x14ac:dyDescent="0.2">
      <c r="A23" s="421" t="s">
        <v>387</v>
      </c>
      <c r="B23" s="115">
        <v>49735</v>
      </c>
      <c r="C23" s="114">
        <v>28338</v>
      </c>
      <c r="D23" s="114">
        <v>21397</v>
      </c>
      <c r="E23" s="114">
        <v>37370</v>
      </c>
      <c r="F23" s="114">
        <v>12163</v>
      </c>
      <c r="G23" s="114">
        <v>5287</v>
      </c>
      <c r="H23" s="114">
        <v>15471</v>
      </c>
      <c r="I23" s="115">
        <v>11209</v>
      </c>
      <c r="J23" s="114">
        <v>8203</v>
      </c>
      <c r="K23" s="114">
        <v>3006</v>
      </c>
      <c r="L23" s="422">
        <v>12883</v>
      </c>
      <c r="M23" s="423">
        <v>12834</v>
      </c>
    </row>
    <row r="24" spans="1:13" ht="11.1" customHeight="1" x14ac:dyDescent="0.2">
      <c r="A24" s="421" t="s">
        <v>388</v>
      </c>
      <c r="B24" s="115">
        <v>50830</v>
      </c>
      <c r="C24" s="114">
        <v>29027</v>
      </c>
      <c r="D24" s="114">
        <v>21803</v>
      </c>
      <c r="E24" s="114">
        <v>37481</v>
      </c>
      <c r="F24" s="114">
        <v>12112</v>
      </c>
      <c r="G24" s="114">
        <v>5985</v>
      </c>
      <c r="H24" s="114">
        <v>15668</v>
      </c>
      <c r="I24" s="115">
        <v>11285</v>
      </c>
      <c r="J24" s="114">
        <v>8091</v>
      </c>
      <c r="K24" s="114">
        <v>3194</v>
      </c>
      <c r="L24" s="422">
        <v>14179</v>
      </c>
      <c r="M24" s="423">
        <v>13260</v>
      </c>
    </row>
    <row r="25" spans="1:13" s="110" customFormat="1" ht="11.1" customHeight="1" x14ac:dyDescent="0.2">
      <c r="A25" s="421" t="s">
        <v>389</v>
      </c>
      <c r="B25" s="115">
        <v>50324</v>
      </c>
      <c r="C25" s="114">
        <v>28596</v>
      </c>
      <c r="D25" s="114">
        <v>21728</v>
      </c>
      <c r="E25" s="114">
        <v>37014</v>
      </c>
      <c r="F25" s="114">
        <v>12045</v>
      </c>
      <c r="G25" s="114">
        <v>5694</v>
      </c>
      <c r="H25" s="114">
        <v>15761</v>
      </c>
      <c r="I25" s="115">
        <v>11278</v>
      </c>
      <c r="J25" s="114">
        <v>8140</v>
      </c>
      <c r="K25" s="114">
        <v>3138</v>
      </c>
      <c r="L25" s="422">
        <v>13232</v>
      </c>
      <c r="M25" s="423">
        <v>13819</v>
      </c>
    </row>
    <row r="26" spans="1:13" ht="15" customHeight="1" x14ac:dyDescent="0.2">
      <c r="A26" s="421" t="s">
        <v>393</v>
      </c>
      <c r="B26" s="115">
        <v>50199</v>
      </c>
      <c r="C26" s="114">
        <v>28494</v>
      </c>
      <c r="D26" s="114">
        <v>21705</v>
      </c>
      <c r="E26" s="114">
        <v>36761</v>
      </c>
      <c r="F26" s="114">
        <v>12182</v>
      </c>
      <c r="G26" s="114">
        <v>5464</v>
      </c>
      <c r="H26" s="114">
        <v>15941</v>
      </c>
      <c r="I26" s="115">
        <v>11125</v>
      </c>
      <c r="J26" s="114">
        <v>8030</v>
      </c>
      <c r="K26" s="114">
        <v>3095</v>
      </c>
      <c r="L26" s="422">
        <v>10500</v>
      </c>
      <c r="M26" s="423">
        <v>10676</v>
      </c>
    </row>
    <row r="27" spans="1:13" ht="11.1" customHeight="1" x14ac:dyDescent="0.2">
      <c r="A27" s="421" t="s">
        <v>387</v>
      </c>
      <c r="B27" s="115">
        <v>50246</v>
      </c>
      <c r="C27" s="114">
        <v>28608</v>
      </c>
      <c r="D27" s="114">
        <v>21638</v>
      </c>
      <c r="E27" s="114">
        <v>36756</v>
      </c>
      <c r="F27" s="114">
        <v>12237</v>
      </c>
      <c r="G27" s="114">
        <v>5187</v>
      </c>
      <c r="H27" s="114">
        <v>16034</v>
      </c>
      <c r="I27" s="115">
        <v>11324</v>
      </c>
      <c r="J27" s="114">
        <v>8155</v>
      </c>
      <c r="K27" s="114">
        <v>3169</v>
      </c>
      <c r="L27" s="422">
        <v>12256</v>
      </c>
      <c r="M27" s="423">
        <v>12233</v>
      </c>
    </row>
    <row r="28" spans="1:13" ht="11.1" customHeight="1" x14ac:dyDescent="0.2">
      <c r="A28" s="421" t="s">
        <v>388</v>
      </c>
      <c r="B28" s="115">
        <v>51353</v>
      </c>
      <c r="C28" s="114">
        <v>29237</v>
      </c>
      <c r="D28" s="114">
        <v>22116</v>
      </c>
      <c r="E28" s="114">
        <v>38704</v>
      </c>
      <c r="F28" s="114">
        <v>12518</v>
      </c>
      <c r="G28" s="114">
        <v>5862</v>
      </c>
      <c r="H28" s="114">
        <v>16206</v>
      </c>
      <c r="I28" s="115">
        <v>11278</v>
      </c>
      <c r="J28" s="114">
        <v>8024</v>
      </c>
      <c r="K28" s="114">
        <v>3254</v>
      </c>
      <c r="L28" s="422">
        <v>13133</v>
      </c>
      <c r="M28" s="423">
        <v>12169</v>
      </c>
    </row>
    <row r="29" spans="1:13" s="110" customFormat="1" ht="11.1" customHeight="1" x14ac:dyDescent="0.2">
      <c r="A29" s="421" t="s">
        <v>389</v>
      </c>
      <c r="B29" s="115">
        <v>50758</v>
      </c>
      <c r="C29" s="114">
        <v>28622</v>
      </c>
      <c r="D29" s="114">
        <v>22136</v>
      </c>
      <c r="E29" s="114">
        <v>38144</v>
      </c>
      <c r="F29" s="114">
        <v>12565</v>
      </c>
      <c r="G29" s="114">
        <v>5654</v>
      </c>
      <c r="H29" s="114">
        <v>16263</v>
      </c>
      <c r="I29" s="115">
        <v>11196</v>
      </c>
      <c r="J29" s="114">
        <v>8019</v>
      </c>
      <c r="K29" s="114">
        <v>3177</v>
      </c>
      <c r="L29" s="422">
        <v>13169</v>
      </c>
      <c r="M29" s="423">
        <v>13867</v>
      </c>
    </row>
    <row r="30" spans="1:13" ht="15" customHeight="1" x14ac:dyDescent="0.2">
      <c r="A30" s="421" t="s">
        <v>394</v>
      </c>
      <c r="B30" s="115">
        <v>50839</v>
      </c>
      <c r="C30" s="114">
        <v>28504</v>
      </c>
      <c r="D30" s="114">
        <v>22335</v>
      </c>
      <c r="E30" s="114">
        <v>37906</v>
      </c>
      <c r="F30" s="114">
        <v>12897</v>
      </c>
      <c r="G30" s="114">
        <v>5497</v>
      </c>
      <c r="H30" s="114">
        <v>16489</v>
      </c>
      <c r="I30" s="115">
        <v>10633</v>
      </c>
      <c r="J30" s="114">
        <v>7572</v>
      </c>
      <c r="K30" s="114">
        <v>3061</v>
      </c>
      <c r="L30" s="422">
        <v>12892</v>
      </c>
      <c r="M30" s="423">
        <v>12775</v>
      </c>
    </row>
    <row r="31" spans="1:13" ht="11.1" customHeight="1" x14ac:dyDescent="0.2">
      <c r="A31" s="421" t="s">
        <v>387</v>
      </c>
      <c r="B31" s="115">
        <v>50760</v>
      </c>
      <c r="C31" s="114">
        <v>28499</v>
      </c>
      <c r="D31" s="114">
        <v>22261</v>
      </c>
      <c r="E31" s="114">
        <v>37665</v>
      </c>
      <c r="F31" s="114">
        <v>13073</v>
      </c>
      <c r="G31" s="114">
        <v>5261</v>
      </c>
      <c r="H31" s="114">
        <v>16701</v>
      </c>
      <c r="I31" s="115">
        <v>10776</v>
      </c>
      <c r="J31" s="114">
        <v>7702</v>
      </c>
      <c r="K31" s="114">
        <v>3074</v>
      </c>
      <c r="L31" s="422">
        <v>12224</v>
      </c>
      <c r="M31" s="423">
        <v>12172</v>
      </c>
    </row>
    <row r="32" spans="1:13" ht="11.1" customHeight="1" x14ac:dyDescent="0.2">
      <c r="A32" s="421" t="s">
        <v>388</v>
      </c>
      <c r="B32" s="115">
        <v>51663</v>
      </c>
      <c r="C32" s="114">
        <v>29016</v>
      </c>
      <c r="D32" s="114">
        <v>22647</v>
      </c>
      <c r="E32" s="114">
        <v>38363</v>
      </c>
      <c r="F32" s="114">
        <v>13288</v>
      </c>
      <c r="G32" s="114">
        <v>5837</v>
      </c>
      <c r="H32" s="114">
        <v>16861</v>
      </c>
      <c r="I32" s="115">
        <v>10841</v>
      </c>
      <c r="J32" s="114">
        <v>7598</v>
      </c>
      <c r="K32" s="114">
        <v>3243</v>
      </c>
      <c r="L32" s="422">
        <v>13540</v>
      </c>
      <c r="M32" s="423">
        <v>12830</v>
      </c>
    </row>
    <row r="33" spans="1:13" s="110" customFormat="1" ht="11.1" customHeight="1" x14ac:dyDescent="0.2">
      <c r="A33" s="421" t="s">
        <v>389</v>
      </c>
      <c r="B33" s="115">
        <v>51127</v>
      </c>
      <c r="C33" s="114">
        <v>28589</v>
      </c>
      <c r="D33" s="114">
        <v>22538</v>
      </c>
      <c r="E33" s="114">
        <v>38118</v>
      </c>
      <c r="F33" s="114">
        <v>13000</v>
      </c>
      <c r="G33" s="114">
        <v>5516</v>
      </c>
      <c r="H33" s="114">
        <v>16905</v>
      </c>
      <c r="I33" s="115">
        <v>10905</v>
      </c>
      <c r="J33" s="114">
        <v>7727</v>
      </c>
      <c r="K33" s="114">
        <v>3178</v>
      </c>
      <c r="L33" s="422">
        <v>12504</v>
      </c>
      <c r="M33" s="423">
        <v>13155</v>
      </c>
    </row>
    <row r="34" spans="1:13" ht="15" customHeight="1" x14ac:dyDescent="0.2">
      <c r="A34" s="421" t="s">
        <v>395</v>
      </c>
      <c r="B34" s="115">
        <v>51747</v>
      </c>
      <c r="C34" s="114">
        <v>29140</v>
      </c>
      <c r="D34" s="114">
        <v>22607</v>
      </c>
      <c r="E34" s="114">
        <v>38578</v>
      </c>
      <c r="F34" s="114">
        <v>13164</v>
      </c>
      <c r="G34" s="114">
        <v>5372</v>
      </c>
      <c r="H34" s="114">
        <v>17227</v>
      </c>
      <c r="I34" s="115">
        <v>10657</v>
      </c>
      <c r="J34" s="114">
        <v>7534</v>
      </c>
      <c r="K34" s="114">
        <v>3123</v>
      </c>
      <c r="L34" s="422">
        <v>10272</v>
      </c>
      <c r="M34" s="423">
        <v>10118</v>
      </c>
    </row>
    <row r="35" spans="1:13" ht="11.1" customHeight="1" x14ac:dyDescent="0.2">
      <c r="A35" s="421" t="s">
        <v>387</v>
      </c>
      <c r="B35" s="115">
        <v>51693</v>
      </c>
      <c r="C35" s="114">
        <v>29221</v>
      </c>
      <c r="D35" s="114">
        <v>22472</v>
      </c>
      <c r="E35" s="114">
        <v>38334</v>
      </c>
      <c r="F35" s="114">
        <v>13356</v>
      </c>
      <c r="G35" s="114">
        <v>5074</v>
      </c>
      <c r="H35" s="114">
        <v>17331</v>
      </c>
      <c r="I35" s="115">
        <v>10749</v>
      </c>
      <c r="J35" s="114">
        <v>7590</v>
      </c>
      <c r="K35" s="114">
        <v>3159</v>
      </c>
      <c r="L35" s="422">
        <v>10605</v>
      </c>
      <c r="M35" s="423">
        <v>10607</v>
      </c>
    </row>
    <row r="36" spans="1:13" ht="11.1" customHeight="1" x14ac:dyDescent="0.2">
      <c r="A36" s="421" t="s">
        <v>388</v>
      </c>
      <c r="B36" s="115">
        <v>52986</v>
      </c>
      <c r="C36" s="114">
        <v>29956</v>
      </c>
      <c r="D36" s="114">
        <v>23030</v>
      </c>
      <c r="E36" s="114">
        <v>39376</v>
      </c>
      <c r="F36" s="114">
        <v>13610</v>
      </c>
      <c r="G36" s="114">
        <v>5854</v>
      </c>
      <c r="H36" s="114">
        <v>17553</v>
      </c>
      <c r="I36" s="115">
        <v>10743</v>
      </c>
      <c r="J36" s="114">
        <v>7454</v>
      </c>
      <c r="K36" s="114">
        <v>3289</v>
      </c>
      <c r="L36" s="422">
        <v>11938</v>
      </c>
      <c r="M36" s="423">
        <v>10518</v>
      </c>
    </row>
    <row r="37" spans="1:13" s="110" customFormat="1" ht="11.1" customHeight="1" x14ac:dyDescent="0.2">
      <c r="A37" s="421" t="s">
        <v>389</v>
      </c>
      <c r="B37" s="115">
        <v>52497</v>
      </c>
      <c r="C37" s="114">
        <v>29518</v>
      </c>
      <c r="D37" s="114">
        <v>22979</v>
      </c>
      <c r="E37" s="114">
        <v>39070</v>
      </c>
      <c r="F37" s="114">
        <v>13427</v>
      </c>
      <c r="G37" s="114">
        <v>5635</v>
      </c>
      <c r="H37" s="114">
        <v>17637</v>
      </c>
      <c r="I37" s="115">
        <v>10626</v>
      </c>
      <c r="J37" s="114">
        <v>7346</v>
      </c>
      <c r="K37" s="114">
        <v>3280</v>
      </c>
      <c r="L37" s="422">
        <v>9782</v>
      </c>
      <c r="M37" s="423">
        <v>10299</v>
      </c>
    </row>
    <row r="38" spans="1:13" ht="15" customHeight="1" x14ac:dyDescent="0.2">
      <c r="A38" s="424" t="s">
        <v>396</v>
      </c>
      <c r="B38" s="115">
        <v>52361</v>
      </c>
      <c r="C38" s="114">
        <v>29490</v>
      </c>
      <c r="D38" s="114">
        <v>22871</v>
      </c>
      <c r="E38" s="114">
        <v>38709</v>
      </c>
      <c r="F38" s="114">
        <v>13652</v>
      </c>
      <c r="G38" s="114">
        <v>5357</v>
      </c>
      <c r="H38" s="114">
        <v>17801</v>
      </c>
      <c r="I38" s="115">
        <v>10442</v>
      </c>
      <c r="J38" s="114">
        <v>7196</v>
      </c>
      <c r="K38" s="114">
        <v>3246</v>
      </c>
      <c r="L38" s="422">
        <v>9977</v>
      </c>
      <c r="M38" s="423">
        <v>10117</v>
      </c>
    </row>
    <row r="39" spans="1:13" ht="11.1" customHeight="1" x14ac:dyDescent="0.2">
      <c r="A39" s="421" t="s">
        <v>387</v>
      </c>
      <c r="B39" s="115">
        <v>52307</v>
      </c>
      <c r="C39" s="114">
        <v>29550</v>
      </c>
      <c r="D39" s="114">
        <v>22757</v>
      </c>
      <c r="E39" s="114">
        <v>38486</v>
      </c>
      <c r="F39" s="114">
        <v>13821</v>
      </c>
      <c r="G39" s="114">
        <v>5081</v>
      </c>
      <c r="H39" s="114">
        <v>17951</v>
      </c>
      <c r="I39" s="115">
        <v>10529</v>
      </c>
      <c r="J39" s="114">
        <v>7231</v>
      </c>
      <c r="K39" s="114">
        <v>3298</v>
      </c>
      <c r="L39" s="422">
        <v>10701</v>
      </c>
      <c r="M39" s="423">
        <v>10683</v>
      </c>
    </row>
    <row r="40" spans="1:13" ht="11.1" customHeight="1" x14ac:dyDescent="0.2">
      <c r="A40" s="424" t="s">
        <v>388</v>
      </c>
      <c r="B40" s="115">
        <v>53489</v>
      </c>
      <c r="C40" s="114">
        <v>30210</v>
      </c>
      <c r="D40" s="114">
        <v>23279</v>
      </c>
      <c r="E40" s="114">
        <v>39415</v>
      </c>
      <c r="F40" s="114">
        <v>14074</v>
      </c>
      <c r="G40" s="114">
        <v>5850</v>
      </c>
      <c r="H40" s="114">
        <v>18159</v>
      </c>
      <c r="I40" s="115">
        <v>10455</v>
      </c>
      <c r="J40" s="114">
        <v>7116</v>
      </c>
      <c r="K40" s="114">
        <v>3339</v>
      </c>
      <c r="L40" s="422">
        <v>14658</v>
      </c>
      <c r="M40" s="423">
        <v>13534</v>
      </c>
    </row>
    <row r="41" spans="1:13" s="110" customFormat="1" ht="11.1" customHeight="1" x14ac:dyDescent="0.2">
      <c r="A41" s="421" t="s">
        <v>389</v>
      </c>
      <c r="B41" s="115">
        <v>52884</v>
      </c>
      <c r="C41" s="114">
        <v>29730</v>
      </c>
      <c r="D41" s="114">
        <v>23154</v>
      </c>
      <c r="E41" s="114">
        <v>38977</v>
      </c>
      <c r="F41" s="114">
        <v>13907</v>
      </c>
      <c r="G41" s="114">
        <v>5592</v>
      </c>
      <c r="H41" s="114">
        <v>18218</v>
      </c>
      <c r="I41" s="115">
        <v>10310</v>
      </c>
      <c r="J41" s="114">
        <v>7055</v>
      </c>
      <c r="K41" s="114">
        <v>3255</v>
      </c>
      <c r="L41" s="422">
        <v>13522</v>
      </c>
      <c r="M41" s="423">
        <v>14169</v>
      </c>
    </row>
    <row r="42" spans="1:13" ht="15" customHeight="1" x14ac:dyDescent="0.2">
      <c r="A42" s="421" t="s">
        <v>397</v>
      </c>
      <c r="B42" s="115">
        <v>52796</v>
      </c>
      <c r="C42" s="114">
        <v>29652</v>
      </c>
      <c r="D42" s="114">
        <v>23144</v>
      </c>
      <c r="E42" s="114">
        <v>38720</v>
      </c>
      <c r="F42" s="114">
        <v>14076</v>
      </c>
      <c r="G42" s="114">
        <v>5409</v>
      </c>
      <c r="H42" s="114">
        <v>18324</v>
      </c>
      <c r="I42" s="115">
        <v>10241</v>
      </c>
      <c r="J42" s="114">
        <v>7021</v>
      </c>
      <c r="K42" s="114">
        <v>3220</v>
      </c>
      <c r="L42" s="422">
        <v>14035</v>
      </c>
      <c r="M42" s="423">
        <v>14123</v>
      </c>
    </row>
    <row r="43" spans="1:13" ht="11.1" customHeight="1" x14ac:dyDescent="0.2">
      <c r="A43" s="421" t="s">
        <v>387</v>
      </c>
      <c r="B43" s="115">
        <v>53093</v>
      </c>
      <c r="C43" s="114">
        <v>29941</v>
      </c>
      <c r="D43" s="114">
        <v>23152</v>
      </c>
      <c r="E43" s="114">
        <v>38796</v>
      </c>
      <c r="F43" s="114">
        <v>14297</v>
      </c>
      <c r="G43" s="114">
        <v>5224</v>
      </c>
      <c r="H43" s="114">
        <v>18571</v>
      </c>
      <c r="I43" s="115">
        <v>10274</v>
      </c>
      <c r="J43" s="114">
        <v>7038</v>
      </c>
      <c r="K43" s="114">
        <v>3236</v>
      </c>
      <c r="L43" s="422">
        <v>14496</v>
      </c>
      <c r="M43" s="423">
        <v>14205</v>
      </c>
    </row>
    <row r="44" spans="1:13" ht="11.1" customHeight="1" x14ac:dyDescent="0.2">
      <c r="A44" s="421" t="s">
        <v>388</v>
      </c>
      <c r="B44" s="115">
        <v>54242</v>
      </c>
      <c r="C44" s="114">
        <v>30688</v>
      </c>
      <c r="D44" s="114">
        <v>23554</v>
      </c>
      <c r="E44" s="114">
        <v>39956</v>
      </c>
      <c r="F44" s="114">
        <v>14286</v>
      </c>
      <c r="G44" s="114">
        <v>5945</v>
      </c>
      <c r="H44" s="114">
        <v>18721</v>
      </c>
      <c r="I44" s="115">
        <v>10308</v>
      </c>
      <c r="J44" s="114">
        <v>6905</v>
      </c>
      <c r="K44" s="114">
        <v>3403</v>
      </c>
      <c r="L44" s="422">
        <v>16905</v>
      </c>
      <c r="M44" s="423">
        <v>15919</v>
      </c>
    </row>
    <row r="45" spans="1:13" s="110" customFormat="1" ht="11.1" customHeight="1" x14ac:dyDescent="0.2">
      <c r="A45" s="421" t="s">
        <v>389</v>
      </c>
      <c r="B45" s="115">
        <v>53648</v>
      </c>
      <c r="C45" s="114">
        <v>30162</v>
      </c>
      <c r="D45" s="114">
        <v>23486</v>
      </c>
      <c r="E45" s="114">
        <v>39572</v>
      </c>
      <c r="F45" s="114">
        <v>14076</v>
      </c>
      <c r="G45" s="114">
        <v>5698</v>
      </c>
      <c r="H45" s="114">
        <v>18727</v>
      </c>
      <c r="I45" s="115">
        <v>10350</v>
      </c>
      <c r="J45" s="114">
        <v>6999</v>
      </c>
      <c r="K45" s="114">
        <v>3351</v>
      </c>
      <c r="L45" s="422">
        <v>14903</v>
      </c>
      <c r="M45" s="423">
        <v>15564</v>
      </c>
    </row>
    <row r="46" spans="1:13" ht="15" customHeight="1" x14ac:dyDescent="0.2">
      <c r="A46" s="421" t="s">
        <v>398</v>
      </c>
      <c r="B46" s="115">
        <v>53473</v>
      </c>
      <c r="C46" s="114">
        <v>30096</v>
      </c>
      <c r="D46" s="114">
        <v>23377</v>
      </c>
      <c r="E46" s="114">
        <v>39243</v>
      </c>
      <c r="F46" s="114">
        <v>14230</v>
      </c>
      <c r="G46" s="114">
        <v>5535</v>
      </c>
      <c r="H46" s="114">
        <v>18755</v>
      </c>
      <c r="I46" s="115">
        <v>10246</v>
      </c>
      <c r="J46" s="114">
        <v>6931</v>
      </c>
      <c r="K46" s="114">
        <v>3315</v>
      </c>
      <c r="L46" s="422">
        <v>13079</v>
      </c>
      <c r="M46" s="423">
        <v>13066</v>
      </c>
    </row>
    <row r="47" spans="1:13" ht="11.1" customHeight="1" x14ac:dyDescent="0.2">
      <c r="A47" s="421" t="s">
        <v>387</v>
      </c>
      <c r="B47" s="115">
        <v>52883</v>
      </c>
      <c r="C47" s="114">
        <v>29636</v>
      </c>
      <c r="D47" s="114">
        <v>23247</v>
      </c>
      <c r="E47" s="114">
        <v>38333</v>
      </c>
      <c r="F47" s="114">
        <v>14550</v>
      </c>
      <c r="G47" s="114">
        <v>5236</v>
      </c>
      <c r="H47" s="114">
        <v>18788</v>
      </c>
      <c r="I47" s="115">
        <v>10276</v>
      </c>
      <c r="J47" s="114">
        <v>6919</v>
      </c>
      <c r="K47" s="114">
        <v>3357</v>
      </c>
      <c r="L47" s="422">
        <v>13933</v>
      </c>
      <c r="M47" s="423">
        <v>14014</v>
      </c>
    </row>
    <row r="48" spans="1:13" ht="11.1" customHeight="1" x14ac:dyDescent="0.2">
      <c r="A48" s="421" t="s">
        <v>388</v>
      </c>
      <c r="B48" s="115">
        <v>53767</v>
      </c>
      <c r="C48" s="114">
        <v>30144</v>
      </c>
      <c r="D48" s="114">
        <v>23623</v>
      </c>
      <c r="E48" s="114">
        <v>39138</v>
      </c>
      <c r="F48" s="114">
        <v>14629</v>
      </c>
      <c r="G48" s="114">
        <v>5817</v>
      </c>
      <c r="H48" s="114">
        <v>18917</v>
      </c>
      <c r="I48" s="115">
        <v>10263</v>
      </c>
      <c r="J48" s="114">
        <v>6781</v>
      </c>
      <c r="K48" s="114">
        <v>3482</v>
      </c>
      <c r="L48" s="422">
        <v>14469</v>
      </c>
      <c r="M48" s="423">
        <v>13770</v>
      </c>
    </row>
    <row r="49" spans="1:17" s="110" customFormat="1" ht="11.1" customHeight="1" x14ac:dyDescent="0.2">
      <c r="A49" s="421" t="s">
        <v>389</v>
      </c>
      <c r="B49" s="115">
        <v>52855</v>
      </c>
      <c r="C49" s="114">
        <v>29324</v>
      </c>
      <c r="D49" s="114">
        <v>23531</v>
      </c>
      <c r="E49" s="114">
        <v>38468</v>
      </c>
      <c r="F49" s="114">
        <v>14387</v>
      </c>
      <c r="G49" s="114">
        <v>5544</v>
      </c>
      <c r="H49" s="114">
        <v>18866</v>
      </c>
      <c r="I49" s="115">
        <v>10134</v>
      </c>
      <c r="J49" s="114">
        <v>6706</v>
      </c>
      <c r="K49" s="114">
        <v>3428</v>
      </c>
      <c r="L49" s="422">
        <v>13006</v>
      </c>
      <c r="M49" s="423">
        <v>13905</v>
      </c>
    </row>
    <row r="50" spans="1:17" ht="15" customHeight="1" x14ac:dyDescent="0.2">
      <c r="A50" s="421" t="s">
        <v>399</v>
      </c>
      <c r="B50" s="143">
        <v>52399</v>
      </c>
      <c r="C50" s="144">
        <v>28988</v>
      </c>
      <c r="D50" s="144">
        <v>23411</v>
      </c>
      <c r="E50" s="144">
        <v>38050</v>
      </c>
      <c r="F50" s="144">
        <v>14349</v>
      </c>
      <c r="G50" s="144">
        <v>5275</v>
      </c>
      <c r="H50" s="144">
        <v>18844</v>
      </c>
      <c r="I50" s="143">
        <v>9763</v>
      </c>
      <c r="J50" s="144">
        <v>6425</v>
      </c>
      <c r="K50" s="144">
        <v>3338</v>
      </c>
      <c r="L50" s="425">
        <v>10439</v>
      </c>
      <c r="M50" s="426">
        <v>10978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4" t="s">
        <v>400</v>
      </c>
      <c r="B52" s="664"/>
      <c r="C52" s="664"/>
      <c r="D52" s="664"/>
      <c r="E52" s="664"/>
      <c r="F52" s="664"/>
      <c r="G52" s="664"/>
      <c r="H52" s="664"/>
      <c r="I52" s="664"/>
      <c r="J52" s="664"/>
      <c r="K52" s="664"/>
      <c r="L52" s="664"/>
      <c r="M52" s="664"/>
    </row>
    <row r="53" spans="1:17" ht="38.1" customHeight="1" x14ac:dyDescent="0.2">
      <c r="A53" s="665" t="s">
        <v>401</v>
      </c>
      <c r="B53" s="665"/>
      <c r="C53" s="665"/>
      <c r="D53" s="665"/>
      <c r="E53" s="665"/>
      <c r="F53" s="665"/>
      <c r="G53" s="665"/>
      <c r="H53" s="665"/>
      <c r="I53" s="665"/>
      <c r="J53" s="665"/>
      <c r="K53" s="665"/>
      <c r="L53" s="665"/>
      <c r="M53" s="665"/>
    </row>
    <row r="54" spans="1:17" s="151" customFormat="1" ht="9" x14ac:dyDescent="0.15">
      <c r="A54" s="666" t="s">
        <v>323</v>
      </c>
      <c r="B54" s="666"/>
      <c r="C54" s="666"/>
      <c r="D54" s="666"/>
      <c r="E54" s="666"/>
      <c r="F54" s="666"/>
      <c r="G54" s="666"/>
      <c r="H54" s="666"/>
      <c r="I54" s="666"/>
      <c r="J54" s="666"/>
      <c r="K54" s="666"/>
      <c r="L54" s="666"/>
      <c r="M54" s="666"/>
    </row>
    <row r="55" spans="1:17" s="151" customFormat="1" ht="20.25" customHeight="1" x14ac:dyDescent="0.15">
      <c r="A55" s="667"/>
      <c r="B55" s="668"/>
      <c r="C55" s="668"/>
      <c r="D55" s="668"/>
      <c r="E55" s="668"/>
      <c r="F55" s="668"/>
      <c r="G55" s="668"/>
      <c r="H55" s="668"/>
      <c r="I55" s="668"/>
      <c r="J55" s="668"/>
      <c r="K55" s="668"/>
      <c r="L55" s="221"/>
      <c r="M55" s="221"/>
    </row>
    <row r="56" spans="1:17" s="151" customFormat="1" ht="18" customHeight="1" x14ac:dyDescent="0.2">
      <c r="A56" s="669" t="s">
        <v>519</v>
      </c>
      <c r="B56" s="670"/>
      <c r="C56" s="670"/>
      <c r="D56" s="670"/>
      <c r="E56" s="670"/>
      <c r="F56" s="670"/>
      <c r="G56" s="670"/>
      <c r="H56" s="670"/>
      <c r="I56" s="670"/>
      <c r="J56" s="670"/>
      <c r="K56" s="670"/>
    </row>
    <row r="57" spans="1:17" s="151" customFormat="1" ht="11.25" customHeight="1" x14ac:dyDescent="0.2">
      <c r="A57" s="660"/>
      <c r="B57" s="660"/>
      <c r="C57" s="660"/>
      <c r="D57" s="660"/>
      <c r="E57" s="660"/>
      <c r="F57" s="660"/>
      <c r="G57" s="660"/>
      <c r="H57" s="660"/>
      <c r="I57" s="660"/>
      <c r="J57" s="660"/>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8" t="s">
        <v>436</v>
      </c>
      <c r="C4" s="678"/>
      <c r="D4" s="678" t="s">
        <v>437</v>
      </c>
      <c r="E4" s="678"/>
      <c r="F4" s="671" t="s">
        <v>438</v>
      </c>
      <c r="G4" s="671"/>
      <c r="H4" s="671" t="s">
        <v>439</v>
      </c>
      <c r="I4" s="671"/>
      <c r="J4" s="671" t="s">
        <v>440</v>
      </c>
      <c r="K4" s="671"/>
      <c r="L4" s="671"/>
      <c r="M4" s="671"/>
      <c r="N4" s="671"/>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-2.0084902661156097</v>
      </c>
      <c r="C6" s="479">
        <f>'Tabelle 3.3'!J11</f>
        <v>-4.7140347452664457</v>
      </c>
      <c r="D6" s="480">
        <f t="shared" ref="D6:E9" si="0">IF(OR(AND(B6&gt;=-50,B6&lt;=50),ISNUMBER(B6)=FALSE),B6,"")</f>
        <v>-2.0084902661156097</v>
      </c>
      <c r="E6" s="480">
        <f t="shared" si="0"/>
        <v>-4.7140347452664457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0.79091953747815469</v>
      </c>
      <c r="C7" s="479">
        <f>'Tabelle 3.1'!J23</f>
        <v>-3.0627540284223573</v>
      </c>
      <c r="D7" s="480">
        <f t="shared" si="0"/>
        <v>0.79091953747815469</v>
      </c>
      <c r="E7" s="480">
        <f>IF(OR(AND(C7&gt;=-50,C7&lt;=50),ISNUMBER(C7)=FALSE),C7,"")</f>
        <v>-3.0627540284223573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77" t="s">
        <v>452</v>
      </c>
      <c r="B12" s="678" t="s">
        <v>436</v>
      </c>
      <c r="C12" s="678"/>
      <c r="D12" s="678" t="s">
        <v>437</v>
      </c>
      <c r="E12" s="678"/>
      <c r="F12" s="671" t="s">
        <v>438</v>
      </c>
      <c r="G12" s="671"/>
      <c r="H12" s="671" t="s">
        <v>439</v>
      </c>
      <c r="I12" s="671"/>
      <c r="J12" s="671" t="s">
        <v>440</v>
      </c>
      <c r="K12" s="671"/>
      <c r="L12" s="671"/>
      <c r="M12" s="671"/>
      <c r="N12" s="671"/>
    </row>
    <row r="13" spans="1:14" s="474" customFormat="1" ht="15" customHeight="1" x14ac:dyDescent="0.2">
      <c r="A13" s="677"/>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-2.0084902661156097</v>
      </c>
      <c r="C14" s="479">
        <f>'Tabelle 3.3'!J11</f>
        <v>-4.7140347452664457</v>
      </c>
      <c r="D14" s="480">
        <f>IF(OR(AND(B14&gt;=-50,B14&lt;=50),ISNUMBER(B14)=FALSE),B14,"")</f>
        <v>-2.0084902661156097</v>
      </c>
      <c r="E14" s="480">
        <f>IF(OR(AND(C14&gt;=-50,C14&lt;=50),ISNUMBER(C14)=FALSE),C14,"")</f>
        <v>-4.7140347452664457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t="str">
        <f>'Tabelle 2.3'!J12</f>
        <v>*</v>
      </c>
      <c r="C15" s="479" t="str">
        <f>'Tabelle 3.3'!J12</f>
        <v>*</v>
      </c>
      <c r="D15" s="480" t="str">
        <f t="shared" ref="D15:E45" si="3">IF(OR(AND(B15&gt;=-50,B15&lt;=50),ISNUMBER(B15)=FALSE),B15,"")</f>
        <v>*</v>
      </c>
      <c r="E15" s="480" t="str">
        <f t="shared" si="3"/>
        <v>*</v>
      </c>
      <c r="F15" s="475" t="str">
        <f t="shared" ref="F15:G45" si="4">IF(ISNUMBER(B15)=FALSE,"",IF(B15&lt;-50,"&lt; -50",IF(B15&gt;50,"&gt; 50","")))</f>
        <v/>
      </c>
      <c r="G15" s="475" t="str">
        <f t="shared" si="4"/>
        <v/>
      </c>
      <c r="H15" s="481">
        <f t="shared" ref="H15:I45" si="5">IF(B15&lt;-50,0.75,IF(B15&gt;50,-0.75,""))</f>
        <v>-0.75</v>
      </c>
      <c r="I15" s="481">
        <f t="shared" si="5"/>
        <v>-0.75</v>
      </c>
      <c r="J15" s="475">
        <f t="shared" ref="J15:J45" si="6">IF(OR(B15&lt;-50,B15&gt;50),N15,#N/A)</f>
        <v>15</v>
      </c>
      <c r="K15" s="475">
        <f t="shared" ref="K15:K45" si="7">IF(B15&lt;-50,-45,IF(B15&gt;50,45,#N/A))</f>
        <v>45</v>
      </c>
      <c r="L15" s="475">
        <f t="shared" ref="L15:L45" si="8">IF(OR(C15&lt;-50,C15&gt;50),N15,#N/A)</f>
        <v>15</v>
      </c>
      <c r="M15" s="475">
        <f t="shared" ref="M15:M45" si="9">IF(C15&lt;-50,-45,IF(C15&gt;50,45,#N/A))</f>
        <v>45</v>
      </c>
      <c r="N15" s="475">
        <v>15</v>
      </c>
    </row>
    <row r="16" spans="1:14" s="474" customFormat="1" ht="15" customHeight="1" x14ac:dyDescent="0.2">
      <c r="A16" s="474">
        <v>3</v>
      </c>
      <c r="B16" s="478" t="str">
        <f>'Tabelle 2.3'!J13</f>
        <v>*</v>
      </c>
      <c r="C16" s="479" t="str">
        <f>'Tabelle 3.3'!J13</f>
        <v>*</v>
      </c>
      <c r="D16" s="480" t="str">
        <f t="shared" si="3"/>
        <v>*</v>
      </c>
      <c r="E16" s="480" t="str">
        <f t="shared" si="3"/>
        <v>*</v>
      </c>
      <c r="F16" s="475" t="str">
        <f t="shared" si="4"/>
        <v/>
      </c>
      <c r="G16" s="475" t="str">
        <f t="shared" si="4"/>
        <v/>
      </c>
      <c r="H16" s="481">
        <f t="shared" si="5"/>
        <v>-0.75</v>
      </c>
      <c r="I16" s="481">
        <f t="shared" si="5"/>
        <v>-0.75</v>
      </c>
      <c r="J16" s="475">
        <f t="shared" si="6"/>
        <v>25</v>
      </c>
      <c r="K16" s="475">
        <f t="shared" si="7"/>
        <v>45</v>
      </c>
      <c r="L16" s="475">
        <f t="shared" si="8"/>
        <v>25</v>
      </c>
      <c r="M16" s="475">
        <f t="shared" si="9"/>
        <v>45</v>
      </c>
      <c r="N16" s="475">
        <v>25</v>
      </c>
    </row>
    <row r="17" spans="1:14" s="474" customFormat="1" ht="15" customHeight="1" x14ac:dyDescent="0.2">
      <c r="A17" s="474">
        <v>4</v>
      </c>
      <c r="B17" s="478">
        <f>'Tabelle 2.3'!J14</f>
        <v>-3.3613445378151261</v>
      </c>
      <c r="C17" s="479">
        <f>'Tabelle 3.3'!J14</f>
        <v>-12.774451097804391</v>
      </c>
      <c r="D17" s="480">
        <f t="shared" si="3"/>
        <v>-3.3613445378151261</v>
      </c>
      <c r="E17" s="480">
        <f t="shared" si="3"/>
        <v>-12.774451097804391</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-2.9461564510667118</v>
      </c>
      <c r="C18" s="479">
        <f>'Tabelle 3.3'!J15</f>
        <v>-11.627906976744185</v>
      </c>
      <c r="D18" s="480">
        <f t="shared" si="3"/>
        <v>-2.9461564510667118</v>
      </c>
      <c r="E18" s="480">
        <f t="shared" si="3"/>
        <v>-11.627906976744185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-4.9150326797385624</v>
      </c>
      <c r="C19" s="479">
        <f>'Tabelle 3.3'!J16</f>
        <v>-15.662650602409638</v>
      </c>
      <c r="D19" s="480">
        <f t="shared" si="3"/>
        <v>-4.9150326797385624</v>
      </c>
      <c r="E19" s="480">
        <f t="shared" si="3"/>
        <v>-15.662650602409638</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6.4449064449064446</v>
      </c>
      <c r="C20" s="479">
        <f>'Tabelle 3.3'!J17</f>
        <v>-6.25</v>
      </c>
      <c r="D20" s="480">
        <f t="shared" si="3"/>
        <v>6.4449064449064446</v>
      </c>
      <c r="E20" s="480">
        <f t="shared" si="3"/>
        <v>-6.25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-19.342793129200896</v>
      </c>
      <c r="C21" s="479">
        <f>'Tabelle 3.3'!J18</f>
        <v>-3.9735099337748343</v>
      </c>
      <c r="D21" s="480">
        <f t="shared" si="3"/>
        <v>-19.342793129200896</v>
      </c>
      <c r="E21" s="480">
        <f t="shared" si="3"/>
        <v>-3.9735099337748343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2.0509727039662193</v>
      </c>
      <c r="C22" s="479">
        <f>'Tabelle 3.3'!J19</f>
        <v>-2.9964747356051702</v>
      </c>
      <c r="D22" s="480">
        <f t="shared" si="3"/>
        <v>2.0509727039662193</v>
      </c>
      <c r="E22" s="480">
        <f t="shared" si="3"/>
        <v>-2.9964747356051702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-3.2121426050123545</v>
      </c>
      <c r="C23" s="479">
        <f>'Tabelle 3.3'!J20</f>
        <v>-1.5358361774744027</v>
      </c>
      <c r="D23" s="480">
        <f t="shared" si="3"/>
        <v>-3.2121426050123545</v>
      </c>
      <c r="E23" s="480">
        <f t="shared" si="3"/>
        <v>-1.5358361774744027</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-2.0737327188940093</v>
      </c>
      <c r="C24" s="479">
        <f>'Tabelle 3.3'!J21</f>
        <v>-14.087759815242494</v>
      </c>
      <c r="D24" s="480">
        <f t="shared" si="3"/>
        <v>-2.0737327188940093</v>
      </c>
      <c r="E24" s="480">
        <f t="shared" si="3"/>
        <v>-14.087759815242494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2.1216407355021216</v>
      </c>
      <c r="C25" s="479">
        <f>'Tabelle 3.3'!J22</f>
        <v>0.5</v>
      </c>
      <c r="D25" s="480">
        <f t="shared" si="3"/>
        <v>2.1216407355021216</v>
      </c>
      <c r="E25" s="480">
        <f t="shared" si="3"/>
        <v>0.5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2.217936354869817</v>
      </c>
      <c r="C26" s="479">
        <f>'Tabelle 3.3'!J23</f>
        <v>-16.438356164383563</v>
      </c>
      <c r="D26" s="480">
        <f t="shared" si="3"/>
        <v>2.217936354869817</v>
      </c>
      <c r="E26" s="480">
        <f t="shared" si="3"/>
        <v>-16.438356164383563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2.7000247708694576</v>
      </c>
      <c r="C27" s="479">
        <f>'Tabelle 3.3'!J24</f>
        <v>-0.29368575624082233</v>
      </c>
      <c r="D27" s="480">
        <f t="shared" si="3"/>
        <v>2.7000247708694576</v>
      </c>
      <c r="E27" s="480">
        <f t="shared" si="3"/>
        <v>-0.29368575624082233</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-6.9802731411229137</v>
      </c>
      <c r="C28" s="479">
        <f>'Tabelle 3.3'!J25</f>
        <v>-1.3904982618771726</v>
      </c>
      <c r="D28" s="480">
        <f t="shared" si="3"/>
        <v>-6.9802731411229137</v>
      </c>
      <c r="E28" s="480">
        <f t="shared" si="3"/>
        <v>-1.3904982618771726</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-18.775933609958507</v>
      </c>
      <c r="C29" s="479">
        <f>'Tabelle 3.3'!J26</f>
        <v>-3.225806451612903</v>
      </c>
      <c r="D29" s="480">
        <f t="shared" si="3"/>
        <v>-18.775933609958507</v>
      </c>
      <c r="E29" s="480">
        <f t="shared" si="3"/>
        <v>-3.225806451612903</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5.0063532401524782</v>
      </c>
      <c r="C30" s="479">
        <f>'Tabelle 3.3'!J27</f>
        <v>-9.4674556213017755</v>
      </c>
      <c r="D30" s="480">
        <f t="shared" si="3"/>
        <v>5.0063532401524782</v>
      </c>
      <c r="E30" s="480">
        <f t="shared" si="3"/>
        <v>-9.4674556213017755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-0.64331665475339528</v>
      </c>
      <c r="C31" s="479">
        <f>'Tabelle 3.3'!J28</f>
        <v>-2.7559055118110236</v>
      </c>
      <c r="D31" s="480">
        <f t="shared" si="3"/>
        <v>-0.64331665475339528</v>
      </c>
      <c r="E31" s="480">
        <f t="shared" si="3"/>
        <v>-2.7559055118110236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3.8746298124383021</v>
      </c>
      <c r="C32" s="479">
        <f>'Tabelle 3.3'!J29</f>
        <v>9.2198581560283692</v>
      </c>
      <c r="D32" s="480">
        <f t="shared" si="3"/>
        <v>3.8746298124383021</v>
      </c>
      <c r="E32" s="480">
        <f t="shared" si="3"/>
        <v>9.2198581560283692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-1.1515014675999098</v>
      </c>
      <c r="C33" s="479">
        <f>'Tabelle 3.3'!J30</f>
        <v>-4.0219378427787937</v>
      </c>
      <c r="D33" s="480">
        <f t="shared" si="3"/>
        <v>-1.1515014675999098</v>
      </c>
      <c r="E33" s="480">
        <f t="shared" si="3"/>
        <v>-4.0219378427787937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-4.4394618834080717</v>
      </c>
      <c r="C34" s="479">
        <f>'Tabelle 3.3'!J31</f>
        <v>-6.433677521842732</v>
      </c>
      <c r="D34" s="480">
        <f t="shared" si="3"/>
        <v>-4.4394618834080717</v>
      </c>
      <c r="E34" s="480">
        <f t="shared" si="3"/>
        <v>-6.433677521842732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t="str">
        <f>'Tabelle 2.3'!J34</f>
        <v>*</v>
      </c>
      <c r="C37" s="479" t="str">
        <f>'Tabelle 3.3'!J34</f>
        <v>*</v>
      </c>
      <c r="D37" s="480" t="str">
        <f t="shared" si="3"/>
        <v>*</v>
      </c>
      <c r="E37" s="480" t="str">
        <f t="shared" si="3"/>
        <v>*</v>
      </c>
      <c r="F37" s="475" t="str">
        <f t="shared" si="4"/>
        <v/>
      </c>
      <c r="G37" s="475" t="str">
        <f t="shared" si="4"/>
        <v/>
      </c>
      <c r="H37" s="481">
        <f t="shared" si="5"/>
        <v>-0.75</v>
      </c>
      <c r="I37" s="481">
        <f t="shared" si="5"/>
        <v>-0.75</v>
      </c>
      <c r="J37" s="475">
        <f t="shared" si="6"/>
        <v>242</v>
      </c>
      <c r="K37" s="475">
        <f t="shared" si="7"/>
        <v>45</v>
      </c>
      <c r="L37" s="475">
        <f t="shared" si="8"/>
        <v>242</v>
      </c>
      <c r="M37" s="475">
        <f t="shared" si="9"/>
        <v>45</v>
      </c>
      <c r="N37" s="475">
        <v>242</v>
      </c>
    </row>
    <row r="38" spans="1:14" s="474" customFormat="1" ht="15" customHeight="1" x14ac:dyDescent="0.2">
      <c r="A38" s="474">
        <v>25</v>
      </c>
      <c r="B38" s="478" t="str">
        <f>'Tabelle 2.3'!J35</f>
        <v>*</v>
      </c>
      <c r="C38" s="479" t="str">
        <f>'Tabelle 3.3'!J35</f>
        <v>*</v>
      </c>
      <c r="D38" s="480" t="str">
        <f t="shared" si="3"/>
        <v>*</v>
      </c>
      <c r="E38" s="480" t="str">
        <f t="shared" si="3"/>
        <v>*</v>
      </c>
      <c r="F38" s="475" t="str">
        <f t="shared" si="4"/>
        <v/>
      </c>
      <c r="G38" s="475" t="str">
        <f t="shared" si="4"/>
        <v/>
      </c>
      <c r="H38" s="481">
        <f t="shared" si="5"/>
        <v>-0.75</v>
      </c>
      <c r="I38" s="481">
        <f t="shared" si="5"/>
        <v>-0.75</v>
      </c>
      <c r="J38" s="475">
        <f t="shared" si="6"/>
        <v>253</v>
      </c>
      <c r="K38" s="475">
        <f t="shared" si="7"/>
        <v>45</v>
      </c>
      <c r="L38" s="475">
        <f t="shared" si="8"/>
        <v>253</v>
      </c>
      <c r="M38" s="475">
        <f t="shared" si="9"/>
        <v>45</v>
      </c>
      <c r="N38" s="475">
        <v>253</v>
      </c>
    </row>
    <row r="39" spans="1:14" s="474" customFormat="1" ht="15" customHeight="1" x14ac:dyDescent="0.2">
      <c r="A39" s="474">
        <v>26</v>
      </c>
      <c r="B39" s="478">
        <f>'Tabelle 2.3'!J36</f>
        <v>-0.77705002699720638</v>
      </c>
      <c r="C39" s="479">
        <f>'Tabelle 3.3'!J36</f>
        <v>-4.3385793279455553</v>
      </c>
      <c r="D39" s="480">
        <f t="shared" si="3"/>
        <v>-0.77705002699720638</v>
      </c>
      <c r="E39" s="480">
        <f t="shared" si="3"/>
        <v>-4.3385793279455553</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-0.77705002699720638</v>
      </c>
      <c r="C45" s="479">
        <f>'Tabelle 3.3'!J36</f>
        <v>-4.3385793279455553</v>
      </c>
      <c r="D45" s="480">
        <f t="shared" si="3"/>
        <v>-0.77705002699720638</v>
      </c>
      <c r="E45" s="480">
        <f t="shared" si="3"/>
        <v>-4.3385793279455553</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2" t="s">
        <v>454</v>
      </c>
      <c r="B49" s="673" t="s">
        <v>102</v>
      </c>
      <c r="C49" s="673"/>
      <c r="D49" s="673"/>
      <c r="E49" s="674" t="s">
        <v>455</v>
      </c>
      <c r="F49" s="674"/>
      <c r="G49" s="674"/>
      <c r="H49" s="675" t="s">
        <v>456</v>
      </c>
      <c r="I49" s="676" t="s">
        <v>457</v>
      </c>
      <c r="J49" s="676"/>
      <c r="K49" s="676"/>
      <c r="L49" s="483" t="s">
        <v>458</v>
      </c>
      <c r="M49" s="460"/>
      <c r="N49" s="452"/>
    </row>
    <row r="50" spans="1:14" ht="39.950000000000003" customHeight="1" x14ac:dyDescent="0.2">
      <c r="A50" s="672"/>
      <c r="B50" s="484" t="s">
        <v>441</v>
      </c>
      <c r="C50" s="484" t="s">
        <v>120</v>
      </c>
      <c r="D50" s="484" t="s">
        <v>121</v>
      </c>
      <c r="E50" s="484" t="s">
        <v>441</v>
      </c>
      <c r="F50" s="484" t="s">
        <v>120</v>
      </c>
      <c r="G50" s="484" t="s">
        <v>121</v>
      </c>
      <c r="H50" s="675"/>
      <c r="I50" s="484" t="s">
        <v>441</v>
      </c>
      <c r="J50" s="484" t="s">
        <v>120</v>
      </c>
      <c r="K50" s="484" t="s">
        <v>121</v>
      </c>
      <c r="L50" s="484" t="s">
        <v>459</v>
      </c>
      <c r="M50" s="484"/>
      <c r="N50" s="484"/>
    </row>
    <row r="51" spans="1:14" ht="15" customHeight="1" x14ac:dyDescent="0.2">
      <c r="A51" s="485" t="s">
        <v>460</v>
      </c>
      <c r="B51" s="486">
        <v>50199</v>
      </c>
      <c r="C51" s="486">
        <v>8030</v>
      </c>
      <c r="D51" s="486">
        <v>3095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50246</v>
      </c>
      <c r="C52" s="486">
        <v>8155</v>
      </c>
      <c r="D52" s="486">
        <v>3169</v>
      </c>
      <c r="E52" s="487">
        <f t="shared" ref="E52:G70" si="11">IF($A$51=37802,IF(COUNTBLANK(B$51:B$70)&gt;0,#N/A,B52/B$51*100),IF(COUNTBLANK(B$51:B$75)&gt;0,#N/A,B52/B$51*100))</f>
        <v>100.09362736309488</v>
      </c>
      <c r="F52" s="487">
        <f t="shared" si="11"/>
        <v>101.55666251556663</v>
      </c>
      <c r="G52" s="487">
        <f t="shared" si="11"/>
        <v>102.39095315024234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51353</v>
      </c>
      <c r="C53" s="486">
        <v>8024</v>
      </c>
      <c r="D53" s="486">
        <v>3254</v>
      </c>
      <c r="E53" s="487">
        <f t="shared" si="11"/>
        <v>102.29885057471265</v>
      </c>
      <c r="F53" s="487">
        <f t="shared" si="11"/>
        <v>99.925280199252796</v>
      </c>
      <c r="G53" s="487">
        <f t="shared" si="11"/>
        <v>105.13731825525041</v>
      </c>
      <c r="H53" s="488">
        <f>IF(ISERROR(L53)=TRUE,IF(MONTH(A53)=MONTH(MAX(A$51:A$75)),A53,""),"")</f>
        <v>41883</v>
      </c>
      <c r="I53" s="487">
        <f t="shared" si="12"/>
        <v>102.29885057471265</v>
      </c>
      <c r="J53" s="487">
        <f t="shared" si="10"/>
        <v>99.925280199252796</v>
      </c>
      <c r="K53" s="487">
        <f t="shared" si="10"/>
        <v>105.13731825525041</v>
      </c>
      <c r="L53" s="487" t="e">
        <f t="shared" si="13"/>
        <v>#N/A</v>
      </c>
    </row>
    <row r="54" spans="1:14" ht="15" customHeight="1" x14ac:dyDescent="0.2">
      <c r="A54" s="489" t="s">
        <v>462</v>
      </c>
      <c r="B54" s="486">
        <v>50758</v>
      </c>
      <c r="C54" s="486">
        <v>8019</v>
      </c>
      <c r="D54" s="486">
        <v>3177</v>
      </c>
      <c r="E54" s="487">
        <f t="shared" si="11"/>
        <v>101.11356799936253</v>
      </c>
      <c r="F54" s="487">
        <f t="shared" si="11"/>
        <v>99.863013698630127</v>
      </c>
      <c r="G54" s="487">
        <f t="shared" si="11"/>
        <v>102.64943457189015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50839</v>
      </c>
      <c r="C55" s="486">
        <v>7572</v>
      </c>
      <c r="D55" s="486">
        <v>3061</v>
      </c>
      <c r="E55" s="487">
        <f t="shared" si="11"/>
        <v>101.27492579533457</v>
      </c>
      <c r="F55" s="487">
        <f t="shared" si="11"/>
        <v>94.296388542963882</v>
      </c>
      <c r="G55" s="487">
        <f t="shared" si="11"/>
        <v>98.901453957996765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50760</v>
      </c>
      <c r="C56" s="486">
        <v>7702</v>
      </c>
      <c r="D56" s="486">
        <v>3074</v>
      </c>
      <c r="E56" s="487">
        <f t="shared" si="11"/>
        <v>101.11755214247296</v>
      </c>
      <c r="F56" s="487">
        <f t="shared" si="11"/>
        <v>95.915317559153181</v>
      </c>
      <c r="G56" s="487">
        <f t="shared" si="11"/>
        <v>99.321486268174482</v>
      </c>
      <c r="H56" s="488" t="str">
        <f t="shared" si="14"/>
        <v/>
      </c>
      <c r="I56" s="487" t="str">
        <f t="shared" si="12"/>
        <v/>
      </c>
      <c r="J56" s="487" t="str">
        <f t="shared" si="10"/>
        <v/>
      </c>
      <c r="K56" s="487" t="str">
        <f t="shared" si="10"/>
        <v/>
      </c>
      <c r="L56" s="487" t="e">
        <f t="shared" si="13"/>
        <v>#N/A</v>
      </c>
    </row>
    <row r="57" spans="1:14" ht="15" customHeight="1" x14ac:dyDescent="0.2">
      <c r="A57" s="489">
        <v>42248</v>
      </c>
      <c r="B57" s="486">
        <v>51663</v>
      </c>
      <c r="C57" s="486">
        <v>7598</v>
      </c>
      <c r="D57" s="486">
        <v>3243</v>
      </c>
      <c r="E57" s="487">
        <f t="shared" si="11"/>
        <v>102.91639275682782</v>
      </c>
      <c r="F57" s="487">
        <f t="shared" si="11"/>
        <v>94.62017434620175</v>
      </c>
      <c r="G57" s="487">
        <f t="shared" si="11"/>
        <v>104.78190630048465</v>
      </c>
      <c r="H57" s="488">
        <f t="shared" si="14"/>
        <v>42248</v>
      </c>
      <c r="I57" s="487">
        <f t="shared" si="12"/>
        <v>102.91639275682782</v>
      </c>
      <c r="J57" s="487">
        <f t="shared" si="10"/>
        <v>94.62017434620175</v>
      </c>
      <c r="K57" s="487">
        <f t="shared" si="10"/>
        <v>104.78190630048465</v>
      </c>
      <c r="L57" s="487" t="e">
        <f t="shared" si="13"/>
        <v>#N/A</v>
      </c>
    </row>
    <row r="58" spans="1:14" ht="15" customHeight="1" x14ac:dyDescent="0.2">
      <c r="A58" s="489" t="s">
        <v>465</v>
      </c>
      <c r="B58" s="486">
        <v>51127</v>
      </c>
      <c r="C58" s="486">
        <v>7727</v>
      </c>
      <c r="D58" s="486">
        <v>3178</v>
      </c>
      <c r="E58" s="487">
        <f t="shared" si="11"/>
        <v>101.84864240323512</v>
      </c>
      <c r="F58" s="487">
        <f t="shared" si="11"/>
        <v>96.226650062266501</v>
      </c>
      <c r="G58" s="487">
        <f t="shared" si="11"/>
        <v>102.68174474959612</v>
      </c>
      <c r="H58" s="488" t="str">
        <f t="shared" si="14"/>
        <v/>
      </c>
      <c r="I58" s="487" t="str">
        <f t="shared" si="12"/>
        <v/>
      </c>
      <c r="J58" s="487" t="str">
        <f t="shared" si="10"/>
        <v/>
      </c>
      <c r="K58" s="487" t="str">
        <f t="shared" si="10"/>
        <v/>
      </c>
      <c r="L58" s="487" t="e">
        <f t="shared" si="13"/>
        <v>#N/A</v>
      </c>
    </row>
    <row r="59" spans="1:14" ht="15" customHeight="1" x14ac:dyDescent="0.2">
      <c r="A59" s="489" t="s">
        <v>466</v>
      </c>
      <c r="B59" s="486">
        <v>51747</v>
      </c>
      <c r="C59" s="486">
        <v>7534</v>
      </c>
      <c r="D59" s="486">
        <v>3123</v>
      </c>
      <c r="E59" s="487">
        <f t="shared" si="11"/>
        <v>103.08372676746549</v>
      </c>
      <c r="F59" s="487">
        <f t="shared" si="11"/>
        <v>93.823163138231635</v>
      </c>
      <c r="G59" s="487">
        <f t="shared" si="11"/>
        <v>100.90468497576737</v>
      </c>
      <c r="H59" s="488" t="str">
        <f t="shared" si="14"/>
        <v/>
      </c>
      <c r="I59" s="487" t="str">
        <f t="shared" si="12"/>
        <v/>
      </c>
      <c r="J59" s="487" t="str">
        <f t="shared" si="10"/>
        <v/>
      </c>
      <c r="K59" s="487" t="str">
        <f t="shared" si="10"/>
        <v/>
      </c>
      <c r="L59" s="487" t="e">
        <f t="shared" si="13"/>
        <v>#N/A</v>
      </c>
    </row>
    <row r="60" spans="1:14" ht="15" customHeight="1" x14ac:dyDescent="0.2">
      <c r="A60" s="489" t="s">
        <v>467</v>
      </c>
      <c r="B60" s="486">
        <v>51693</v>
      </c>
      <c r="C60" s="486">
        <v>7590</v>
      </c>
      <c r="D60" s="486">
        <v>3159</v>
      </c>
      <c r="E60" s="487">
        <f t="shared" si="11"/>
        <v>102.97615490348413</v>
      </c>
      <c r="F60" s="487">
        <f t="shared" si="11"/>
        <v>94.520547945205479</v>
      </c>
      <c r="G60" s="487">
        <f t="shared" si="11"/>
        <v>102.06785137318255</v>
      </c>
      <c r="H60" s="488" t="str">
        <f t="shared" si="14"/>
        <v/>
      </c>
      <c r="I60" s="487" t="str">
        <f t="shared" si="12"/>
        <v/>
      </c>
      <c r="J60" s="487" t="str">
        <f t="shared" si="10"/>
        <v/>
      </c>
      <c r="K60" s="487" t="str">
        <f t="shared" si="10"/>
        <v/>
      </c>
      <c r="L60" s="487" t="e">
        <f t="shared" si="13"/>
        <v>#N/A</v>
      </c>
    </row>
    <row r="61" spans="1:14" ht="15" customHeight="1" x14ac:dyDescent="0.2">
      <c r="A61" s="489">
        <v>42614</v>
      </c>
      <c r="B61" s="486">
        <v>52986</v>
      </c>
      <c r="C61" s="486">
        <v>7454</v>
      </c>
      <c r="D61" s="486">
        <v>3289</v>
      </c>
      <c r="E61" s="487">
        <f t="shared" si="11"/>
        <v>105.55190342437099</v>
      </c>
      <c r="F61" s="487">
        <f t="shared" si="11"/>
        <v>92.826899128268991</v>
      </c>
      <c r="G61" s="487">
        <f t="shared" si="11"/>
        <v>106.26817447495962</v>
      </c>
      <c r="H61" s="488">
        <f t="shared" si="14"/>
        <v>42614</v>
      </c>
      <c r="I61" s="487">
        <f t="shared" si="12"/>
        <v>105.55190342437099</v>
      </c>
      <c r="J61" s="487">
        <f t="shared" si="10"/>
        <v>92.826899128268991</v>
      </c>
      <c r="K61" s="487">
        <f t="shared" si="10"/>
        <v>106.26817447495962</v>
      </c>
      <c r="L61" s="487" t="e">
        <f t="shared" si="13"/>
        <v>#N/A</v>
      </c>
    </row>
    <row r="62" spans="1:14" ht="15" customHeight="1" x14ac:dyDescent="0.2">
      <c r="A62" s="489" t="s">
        <v>468</v>
      </c>
      <c r="B62" s="486">
        <v>52497</v>
      </c>
      <c r="C62" s="486">
        <v>7346</v>
      </c>
      <c r="D62" s="486">
        <v>3280</v>
      </c>
      <c r="E62" s="487">
        <f t="shared" si="11"/>
        <v>104.57778043387319</v>
      </c>
      <c r="F62" s="487">
        <f t="shared" si="11"/>
        <v>91.481942714819425</v>
      </c>
      <c r="G62" s="487">
        <f t="shared" si="11"/>
        <v>105.97738287560581</v>
      </c>
      <c r="H62" s="488" t="str">
        <f t="shared" si="14"/>
        <v/>
      </c>
      <c r="I62" s="487" t="str">
        <f t="shared" si="12"/>
        <v/>
      </c>
      <c r="J62" s="487" t="str">
        <f t="shared" si="10"/>
        <v/>
      </c>
      <c r="K62" s="487" t="str">
        <f t="shared" si="10"/>
        <v/>
      </c>
      <c r="L62" s="487" t="e">
        <f t="shared" si="13"/>
        <v>#N/A</v>
      </c>
    </row>
    <row r="63" spans="1:14" ht="15" customHeight="1" x14ac:dyDescent="0.2">
      <c r="A63" s="489" t="s">
        <v>469</v>
      </c>
      <c r="B63" s="486">
        <v>52361</v>
      </c>
      <c r="C63" s="486">
        <v>7196</v>
      </c>
      <c r="D63" s="486">
        <v>3246</v>
      </c>
      <c r="E63" s="487">
        <f t="shared" si="11"/>
        <v>104.30685870236458</v>
      </c>
      <c r="F63" s="487">
        <f t="shared" si="11"/>
        <v>89.613947696139476</v>
      </c>
      <c r="G63" s="487">
        <f t="shared" si="11"/>
        <v>104.87883683360259</v>
      </c>
      <c r="H63" s="488" t="str">
        <f t="shared" si="14"/>
        <v/>
      </c>
      <c r="I63" s="487" t="str">
        <f t="shared" si="12"/>
        <v/>
      </c>
      <c r="J63" s="487" t="str">
        <f t="shared" si="10"/>
        <v/>
      </c>
      <c r="K63" s="487" t="str">
        <f t="shared" si="10"/>
        <v/>
      </c>
      <c r="L63" s="487" t="e">
        <f t="shared" si="13"/>
        <v>#N/A</v>
      </c>
    </row>
    <row r="64" spans="1:14" ht="15" customHeight="1" x14ac:dyDescent="0.2">
      <c r="A64" s="489" t="s">
        <v>470</v>
      </c>
      <c r="B64" s="486">
        <v>52307</v>
      </c>
      <c r="C64" s="486">
        <v>7231</v>
      </c>
      <c r="D64" s="486">
        <v>3298</v>
      </c>
      <c r="E64" s="487">
        <f t="shared" si="11"/>
        <v>104.19928683838324</v>
      </c>
      <c r="F64" s="487">
        <f t="shared" si="11"/>
        <v>90.049813200498136</v>
      </c>
      <c r="G64" s="487">
        <f t="shared" si="11"/>
        <v>106.55896607431342</v>
      </c>
      <c r="H64" s="488" t="str">
        <f t="shared" si="14"/>
        <v/>
      </c>
      <c r="I64" s="487" t="str">
        <f t="shared" si="12"/>
        <v/>
      </c>
      <c r="J64" s="487" t="str">
        <f t="shared" si="10"/>
        <v/>
      </c>
      <c r="K64" s="487" t="str">
        <f t="shared" si="10"/>
        <v/>
      </c>
      <c r="L64" s="487" t="e">
        <f t="shared" si="13"/>
        <v>#N/A</v>
      </c>
    </row>
    <row r="65" spans="1:12" ht="15" customHeight="1" x14ac:dyDescent="0.2">
      <c r="A65" s="489">
        <v>42979</v>
      </c>
      <c r="B65" s="486">
        <v>53489</v>
      </c>
      <c r="C65" s="486">
        <v>7116</v>
      </c>
      <c r="D65" s="486">
        <v>3339</v>
      </c>
      <c r="E65" s="487">
        <f t="shared" si="11"/>
        <v>106.55391541664176</v>
      </c>
      <c r="F65" s="487">
        <f t="shared" si="11"/>
        <v>88.617683686176846</v>
      </c>
      <c r="G65" s="487">
        <f t="shared" si="11"/>
        <v>107.88368336025849</v>
      </c>
      <c r="H65" s="488">
        <f t="shared" si="14"/>
        <v>42979</v>
      </c>
      <c r="I65" s="487">
        <f t="shared" si="12"/>
        <v>106.55391541664176</v>
      </c>
      <c r="J65" s="487">
        <f t="shared" si="10"/>
        <v>88.617683686176846</v>
      </c>
      <c r="K65" s="487">
        <f t="shared" si="10"/>
        <v>107.88368336025849</v>
      </c>
      <c r="L65" s="487" t="e">
        <f t="shared" si="13"/>
        <v>#N/A</v>
      </c>
    </row>
    <row r="66" spans="1:12" ht="15" customHeight="1" x14ac:dyDescent="0.2">
      <c r="A66" s="489" t="s">
        <v>471</v>
      </c>
      <c r="B66" s="486">
        <v>52884</v>
      </c>
      <c r="C66" s="486">
        <v>7055</v>
      </c>
      <c r="D66" s="486">
        <v>3255</v>
      </c>
      <c r="E66" s="487">
        <f t="shared" si="11"/>
        <v>105.34871212573955</v>
      </c>
      <c r="F66" s="487">
        <f t="shared" si="11"/>
        <v>87.858032378580319</v>
      </c>
      <c r="G66" s="487">
        <f t="shared" si="11"/>
        <v>105.16962843295639</v>
      </c>
      <c r="H66" s="488" t="str">
        <f t="shared" si="14"/>
        <v/>
      </c>
      <c r="I66" s="487" t="str">
        <f t="shared" si="12"/>
        <v/>
      </c>
      <c r="J66" s="487" t="str">
        <f t="shared" si="10"/>
        <v/>
      </c>
      <c r="K66" s="487" t="str">
        <f t="shared" si="10"/>
        <v/>
      </c>
      <c r="L66" s="487" t="e">
        <f t="shared" si="13"/>
        <v>#N/A</v>
      </c>
    </row>
    <row r="67" spans="1:12" ht="15" customHeight="1" x14ac:dyDescent="0.2">
      <c r="A67" s="489" t="s">
        <v>472</v>
      </c>
      <c r="B67" s="486">
        <v>52796</v>
      </c>
      <c r="C67" s="486">
        <v>7021</v>
      </c>
      <c r="D67" s="486">
        <v>3220</v>
      </c>
      <c r="E67" s="487">
        <f t="shared" si="11"/>
        <v>105.17340982888106</v>
      </c>
      <c r="F67" s="487">
        <f t="shared" si="11"/>
        <v>87.434620174346207</v>
      </c>
      <c r="G67" s="487">
        <f t="shared" si="11"/>
        <v>104.03877221324717</v>
      </c>
      <c r="H67" s="488" t="str">
        <f t="shared" si="14"/>
        <v/>
      </c>
      <c r="I67" s="487" t="str">
        <f t="shared" si="12"/>
        <v/>
      </c>
      <c r="J67" s="487" t="str">
        <f t="shared" si="12"/>
        <v/>
      </c>
      <c r="K67" s="487" t="str">
        <f t="shared" si="12"/>
        <v/>
      </c>
      <c r="L67" s="487" t="e">
        <f t="shared" si="13"/>
        <v>#N/A</v>
      </c>
    </row>
    <row r="68" spans="1:12" ht="15" customHeight="1" x14ac:dyDescent="0.2">
      <c r="A68" s="489" t="s">
        <v>473</v>
      </c>
      <c r="B68" s="486">
        <v>53093</v>
      </c>
      <c r="C68" s="486">
        <v>7038</v>
      </c>
      <c r="D68" s="486">
        <v>3236</v>
      </c>
      <c r="E68" s="487">
        <f t="shared" si="11"/>
        <v>105.7650550807785</v>
      </c>
      <c r="F68" s="487">
        <f t="shared" si="11"/>
        <v>87.646326276463256</v>
      </c>
      <c r="G68" s="487">
        <f t="shared" si="11"/>
        <v>104.55573505654282</v>
      </c>
      <c r="H68" s="488" t="str">
        <f t="shared" si="14"/>
        <v/>
      </c>
      <c r="I68" s="487" t="str">
        <f t="shared" si="12"/>
        <v/>
      </c>
      <c r="J68" s="487" t="str">
        <f t="shared" si="12"/>
        <v/>
      </c>
      <c r="K68" s="487" t="str">
        <f t="shared" si="12"/>
        <v/>
      </c>
      <c r="L68" s="487" t="e">
        <f t="shared" si="13"/>
        <v>#N/A</v>
      </c>
    </row>
    <row r="69" spans="1:12" ht="15" customHeight="1" x14ac:dyDescent="0.2">
      <c r="A69" s="489">
        <v>43344</v>
      </c>
      <c r="B69" s="486">
        <v>54242</v>
      </c>
      <c r="C69" s="486">
        <v>6905</v>
      </c>
      <c r="D69" s="486">
        <v>3403</v>
      </c>
      <c r="E69" s="487">
        <f t="shared" si="11"/>
        <v>108.0539452977151</v>
      </c>
      <c r="F69" s="487">
        <f t="shared" si="11"/>
        <v>85.99003735990037</v>
      </c>
      <c r="G69" s="487">
        <f t="shared" si="11"/>
        <v>109.95153473344104</v>
      </c>
      <c r="H69" s="488">
        <f t="shared" si="14"/>
        <v>43344</v>
      </c>
      <c r="I69" s="487">
        <f t="shared" si="12"/>
        <v>108.0539452977151</v>
      </c>
      <c r="J69" s="487">
        <f t="shared" si="12"/>
        <v>85.99003735990037</v>
      </c>
      <c r="K69" s="487">
        <f t="shared" si="12"/>
        <v>109.95153473344104</v>
      </c>
      <c r="L69" s="487" t="e">
        <f t="shared" si="13"/>
        <v>#N/A</v>
      </c>
    </row>
    <row r="70" spans="1:12" ht="15" customHeight="1" x14ac:dyDescent="0.2">
      <c r="A70" s="489" t="s">
        <v>474</v>
      </c>
      <c r="B70" s="486">
        <v>53648</v>
      </c>
      <c r="C70" s="486">
        <v>6999</v>
      </c>
      <c r="D70" s="486">
        <v>3351</v>
      </c>
      <c r="E70" s="487">
        <f t="shared" si="11"/>
        <v>106.8706547939202</v>
      </c>
      <c r="F70" s="487">
        <f t="shared" si="11"/>
        <v>87.160647571606475</v>
      </c>
      <c r="G70" s="487">
        <f t="shared" si="11"/>
        <v>108.2714054927302</v>
      </c>
      <c r="H70" s="488" t="str">
        <f t="shared" si="14"/>
        <v/>
      </c>
      <c r="I70" s="487" t="str">
        <f t="shared" si="12"/>
        <v/>
      </c>
      <c r="J70" s="487" t="str">
        <f t="shared" si="12"/>
        <v/>
      </c>
      <c r="K70" s="487" t="str">
        <f t="shared" si="12"/>
        <v/>
      </c>
      <c r="L70" s="487" t="e">
        <f t="shared" si="13"/>
        <v>#N/A</v>
      </c>
    </row>
    <row r="71" spans="1:12" ht="15" customHeight="1" x14ac:dyDescent="0.2">
      <c r="A71" s="489" t="s">
        <v>475</v>
      </c>
      <c r="B71" s="486">
        <v>53473</v>
      </c>
      <c r="C71" s="486">
        <v>6931</v>
      </c>
      <c r="D71" s="486">
        <v>3315</v>
      </c>
      <c r="E71" s="490">
        <f t="shared" ref="E71:G75" si="15">IF($A$51=37802,IF(COUNTBLANK(B$51:B$70)&gt;0,#N/A,IF(ISBLANK(B71)=FALSE,B71/B$51*100,#N/A)),IF(COUNTBLANK(B$51:B$75)&gt;0,#N/A,B71/B$51*100))</f>
        <v>106.52204227175841</v>
      </c>
      <c r="F71" s="490">
        <f t="shared" si="15"/>
        <v>86.313823163138238</v>
      </c>
      <c r="G71" s="490">
        <f t="shared" si="15"/>
        <v>107.10823909531501</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52883</v>
      </c>
      <c r="C72" s="486">
        <v>6919</v>
      </c>
      <c r="D72" s="486">
        <v>3357</v>
      </c>
      <c r="E72" s="490">
        <f t="shared" si="15"/>
        <v>105.34672005418435</v>
      </c>
      <c r="F72" s="490">
        <f t="shared" si="15"/>
        <v>86.164383561643831</v>
      </c>
      <c r="G72" s="490">
        <f t="shared" si="15"/>
        <v>108.46526655896606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53767</v>
      </c>
      <c r="C73" s="486">
        <v>6781</v>
      </c>
      <c r="D73" s="486">
        <v>3482</v>
      </c>
      <c r="E73" s="490">
        <f t="shared" si="15"/>
        <v>107.10771130899022</v>
      </c>
      <c r="F73" s="490">
        <f t="shared" si="15"/>
        <v>84.445828144458275</v>
      </c>
      <c r="G73" s="490">
        <f t="shared" si="15"/>
        <v>112.50403877221325</v>
      </c>
      <c r="H73" s="491">
        <f>IF(A$51=37802,IF(ISERROR(L73)=TRUE,IF(ISBLANK(A73)=FALSE,IF(MONTH(A73)=MONTH(MAX(A$51:A$75)),A73,""),""),""),IF(ISERROR(L73)=TRUE,IF(MONTH(A73)=MONTH(MAX(A$51:A$75)),A73,""),""))</f>
        <v>43709</v>
      </c>
      <c r="I73" s="487">
        <f t="shared" si="12"/>
        <v>107.10771130899022</v>
      </c>
      <c r="J73" s="487">
        <f t="shared" si="12"/>
        <v>84.445828144458275</v>
      </c>
      <c r="K73" s="487">
        <f t="shared" si="12"/>
        <v>112.50403877221325</v>
      </c>
      <c r="L73" s="487" t="e">
        <f t="shared" si="13"/>
        <v>#N/A</v>
      </c>
    </row>
    <row r="74" spans="1:12" ht="15" customHeight="1" x14ac:dyDescent="0.2">
      <c r="A74" s="489" t="s">
        <v>477</v>
      </c>
      <c r="B74" s="486">
        <v>52855</v>
      </c>
      <c r="C74" s="486">
        <v>6706</v>
      </c>
      <c r="D74" s="486">
        <v>3428</v>
      </c>
      <c r="E74" s="490">
        <f t="shared" si="15"/>
        <v>105.29094205063846</v>
      </c>
      <c r="F74" s="490">
        <f t="shared" si="15"/>
        <v>83.511830635118315</v>
      </c>
      <c r="G74" s="490">
        <f t="shared" si="15"/>
        <v>110.75928917609046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52399</v>
      </c>
      <c r="C75" s="492">
        <v>6425</v>
      </c>
      <c r="D75" s="492">
        <v>3338</v>
      </c>
      <c r="E75" s="490">
        <f t="shared" si="15"/>
        <v>104.38255742146258</v>
      </c>
      <c r="F75" s="490">
        <f t="shared" si="15"/>
        <v>80.012453300124534</v>
      </c>
      <c r="G75" s="490">
        <f t="shared" si="15"/>
        <v>107.85137318255251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107.10771130899022</v>
      </c>
      <c r="J77" s="487">
        <f>IF(J75&lt;&gt;"",J75,IF(J74&lt;&gt;"",J74,IF(J73&lt;&gt;"",J73,IF(J72&lt;&gt;"",J72,IF(J71&lt;&gt;"",J71,IF(J70&lt;&gt;"",J70,""))))))</f>
        <v>84.445828144458275</v>
      </c>
      <c r="K77" s="487">
        <f>IF(K75&lt;&gt;"",K75,IF(K74&lt;&gt;"",K74,IF(K73&lt;&gt;"",K73,IF(K72&lt;&gt;"",K72,IF(K71&lt;&gt;"",K71,IF(K70&lt;&gt;"",K70,""))))))</f>
        <v>112.50403877221325</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+7,1%</v>
      </c>
      <c r="J79" s="487" t="str">
        <f>"GeB - ausschließlich: "&amp;IF(J77&gt;100,"+","")&amp;TEXT(J77-100,"0,0")&amp;"%"</f>
        <v>GeB - ausschließlich: -15,6%</v>
      </c>
      <c r="K79" s="487" t="str">
        <f>"GeB - im Nebenjob: "&amp;IF(K77&gt;100,"+","")&amp;TEXT(K77-100,"0,0")&amp;"%"</f>
        <v>GeB - im Nebenjob: +12,5%</v>
      </c>
    </row>
    <row r="81" spans="9:9" ht="15" customHeight="1" x14ac:dyDescent="0.2">
      <c r="I81" s="487" t="str">
        <f>IF(ISERROR(HLOOKUP(1,I$78:K$79,2,FALSE)),"",HLOOKUP(1,I$78:K$79,2,FALSE))</f>
        <v>GeB - im Nebenjob: +12,5%</v>
      </c>
    </row>
    <row r="82" spans="9:9" ht="15" customHeight="1" x14ac:dyDescent="0.2">
      <c r="I82" s="487" t="str">
        <f>IF(ISERROR(HLOOKUP(2,I$78:K$79,2,FALSE)),"",HLOOKUP(2,I$78:K$79,2,FALSE))</f>
        <v>SvB: +7,1%</v>
      </c>
    </row>
    <row r="83" spans="9:9" ht="15" customHeight="1" x14ac:dyDescent="0.2">
      <c r="I83" s="487" t="str">
        <f>IF(ISERROR(HLOOKUP(3,I$78:K$79,2,FALSE)),"",HLOOKUP(3,I$78:K$79,2,FALSE))</f>
        <v>GeB - ausschließlich: -15,6%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8" t="s">
        <v>481</v>
      </c>
      <c r="B6" s="670"/>
      <c r="C6" s="670"/>
      <c r="D6" s="670"/>
      <c r="E6" s="670"/>
      <c r="F6" s="689"/>
      <c r="G6" s="689"/>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0" t="s">
        <v>483</v>
      </c>
      <c r="C9" s="680"/>
      <c r="D9" s="681"/>
      <c r="E9" s="460"/>
      <c r="F9" s="460"/>
      <c r="H9" s="501"/>
      <c r="I9" s="501"/>
    </row>
    <row r="10" spans="1:11" s="504" customFormat="1" ht="13.15" customHeight="1" x14ac:dyDescent="0.2">
      <c r="A10" s="509"/>
      <c r="B10" s="680" t="s">
        <v>484</v>
      </c>
      <c r="C10" s="680"/>
      <c r="D10" s="681"/>
      <c r="E10" s="510"/>
      <c r="G10" s="511"/>
      <c r="H10" s="512"/>
      <c r="I10" s="512"/>
    </row>
    <row r="11" spans="1:11" s="504" customFormat="1" ht="13.15" customHeight="1" x14ac:dyDescent="0.2">
      <c r="A11" s="509"/>
      <c r="B11" s="680" t="s">
        <v>485</v>
      </c>
      <c r="C11" s="680"/>
      <c r="D11" s="681"/>
      <c r="E11" s="510"/>
      <c r="G11" s="511"/>
      <c r="H11" s="513"/>
      <c r="I11" s="513"/>
    </row>
    <row r="12" spans="1:11" s="504" customFormat="1" ht="13.15" customHeight="1" x14ac:dyDescent="0.2">
      <c r="A12" s="509"/>
      <c r="B12" s="680" t="s">
        <v>486</v>
      </c>
      <c r="C12" s="680"/>
      <c r="D12" s="681"/>
      <c r="E12" s="510"/>
      <c r="G12" s="511"/>
      <c r="H12" s="513"/>
      <c r="I12" s="513"/>
    </row>
    <row r="13" spans="1:11" s="504" customFormat="1" ht="13.15" customHeight="1" x14ac:dyDescent="0.2">
      <c r="A13" s="509"/>
      <c r="B13" s="680" t="s">
        <v>487</v>
      </c>
      <c r="C13" s="680"/>
      <c r="D13" s="681"/>
      <c r="E13" s="510"/>
      <c r="G13" s="511"/>
    </row>
    <row r="14" spans="1:11" s="504" customFormat="1" ht="13.15" customHeight="1" x14ac:dyDescent="0.2">
      <c r="A14" s="509"/>
      <c r="B14" s="680" t="s">
        <v>488</v>
      </c>
      <c r="C14" s="680"/>
      <c r="D14" s="681"/>
      <c r="E14" s="510"/>
      <c r="G14" s="511"/>
    </row>
    <row r="15" spans="1:11" s="504" customFormat="1" ht="13.15" customHeight="1" x14ac:dyDescent="0.2">
      <c r="A15" s="509"/>
      <c r="B15" s="680" t="s">
        <v>489</v>
      </c>
      <c r="C15" s="680"/>
      <c r="D15" s="681"/>
      <c r="E15" s="510"/>
      <c r="G15" s="511"/>
    </row>
    <row r="16" spans="1:11" s="504" customFormat="1" ht="13.15" customHeight="1" x14ac:dyDescent="0.2">
      <c r="A16" s="509"/>
      <c r="B16" s="680" t="s">
        <v>490</v>
      </c>
      <c r="C16" s="680"/>
      <c r="D16" s="681"/>
      <c r="E16" s="510"/>
      <c r="G16" s="511"/>
    </row>
    <row r="17" spans="1:8" s="504" customFormat="1" ht="13.15" customHeight="1" x14ac:dyDescent="0.2">
      <c r="A17" s="509"/>
      <c r="B17" s="687"/>
      <c r="C17" s="687"/>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0" t="s">
        <v>492</v>
      </c>
      <c r="C19" s="680"/>
      <c r="D19" s="681"/>
      <c r="E19" s="510"/>
      <c r="G19" s="511"/>
    </row>
    <row r="20" spans="1:8" s="504" customFormat="1" ht="13.15" customHeight="1" x14ac:dyDescent="0.2">
      <c r="A20" s="509"/>
      <c r="B20" s="680" t="s">
        <v>493</v>
      </c>
      <c r="C20" s="680"/>
      <c r="D20" s="681"/>
      <c r="E20" s="510"/>
      <c r="G20" s="511"/>
    </row>
    <row r="21" spans="1:8" s="504" customFormat="1" ht="13.15" customHeight="1" x14ac:dyDescent="0.2">
      <c r="A21" s="509"/>
      <c r="B21" s="680" t="s">
        <v>494</v>
      </c>
      <c r="C21" s="680"/>
      <c r="D21" s="681"/>
      <c r="E21" s="510"/>
      <c r="G21" s="511"/>
    </row>
    <row r="22" spans="1:8" s="504" customFormat="1" ht="13.15" customHeight="1" x14ac:dyDescent="0.2">
      <c r="A22" s="509"/>
      <c r="B22" s="680" t="s">
        <v>495</v>
      </c>
      <c r="C22" s="680"/>
      <c r="D22" s="681"/>
      <c r="E22" s="510"/>
      <c r="G22" s="511"/>
    </row>
    <row r="23" spans="1:8" s="504" customFormat="1" ht="13.15" customHeight="1" x14ac:dyDescent="0.2">
      <c r="A23" s="509"/>
      <c r="B23" s="680" t="s">
        <v>496</v>
      </c>
      <c r="C23" s="680"/>
      <c r="D23" s="681"/>
      <c r="E23" s="510"/>
      <c r="G23" s="511"/>
    </row>
    <row r="24" spans="1:8" s="504" customFormat="1" ht="13.15" customHeight="1" x14ac:dyDescent="0.2">
      <c r="A24" s="509"/>
      <c r="B24" s="680" t="s">
        <v>497</v>
      </c>
      <c r="C24" s="680"/>
      <c r="D24" s="681"/>
      <c r="E24" s="510"/>
      <c r="G24" s="511"/>
    </row>
    <row r="25" spans="1:8" s="504" customFormat="1" ht="13.15" customHeight="1" x14ac:dyDescent="0.2">
      <c r="A25" s="509"/>
      <c r="B25" s="680" t="s">
        <v>498</v>
      </c>
      <c r="C25" s="680"/>
      <c r="D25" s="681"/>
      <c r="E25" s="510"/>
      <c r="G25" s="511"/>
    </row>
    <row r="26" spans="1:8" s="504" customFormat="1" ht="13.15" customHeight="1" x14ac:dyDescent="0.2">
      <c r="A26" s="509"/>
      <c r="B26" s="680" t="s">
        <v>499</v>
      </c>
      <c r="C26" s="680"/>
      <c r="D26" s="681"/>
      <c r="E26" s="510"/>
      <c r="G26" s="71"/>
    </row>
    <row r="27" spans="1:8" s="504" customFormat="1" ht="13.15" customHeight="1" x14ac:dyDescent="0.2">
      <c r="A27" s="509"/>
      <c r="B27" s="680" t="s">
        <v>500</v>
      </c>
      <c r="C27" s="680"/>
      <c r="D27" s="681"/>
      <c r="E27" s="510"/>
      <c r="G27" s="71"/>
    </row>
    <row r="28" spans="1:8" s="71" customFormat="1" ht="13.15" customHeight="1" x14ac:dyDescent="0.2">
      <c r="A28" s="509"/>
      <c r="B28" s="680" t="s">
        <v>501</v>
      </c>
      <c r="C28" s="680"/>
      <c r="D28" s="681"/>
      <c r="E28" s="510"/>
      <c r="F28" s="504"/>
    </row>
    <row r="29" spans="1:8" s="71" customFormat="1" ht="13.15" customHeight="1" x14ac:dyDescent="0.2">
      <c r="A29" s="509"/>
      <c r="B29" s="680" t="s">
        <v>502</v>
      </c>
      <c r="C29" s="680"/>
      <c r="D29" s="681"/>
      <c r="E29" s="510"/>
    </row>
    <row r="30" spans="1:8" s="71" customFormat="1" ht="13.15" customHeight="1" x14ac:dyDescent="0.2">
      <c r="A30" s="509"/>
      <c r="B30" s="680" t="s">
        <v>503</v>
      </c>
      <c r="C30" s="680"/>
      <c r="D30" s="681"/>
      <c r="E30" s="510"/>
    </row>
    <row r="31" spans="1:8" s="71" customFormat="1" ht="13.15" customHeight="1" x14ac:dyDescent="0.2">
      <c r="A31" s="509"/>
      <c r="B31" s="680" t="s">
        <v>504</v>
      </c>
      <c r="C31" s="680"/>
      <c r="D31" s="681"/>
      <c r="E31" s="510"/>
      <c r="H31" s="516"/>
    </row>
    <row r="32" spans="1:8" s="71" customFormat="1" ht="13.15" customHeight="1" x14ac:dyDescent="0.2">
      <c r="A32" s="509"/>
      <c r="B32" s="680" t="s">
        <v>505</v>
      </c>
      <c r="C32" s="680"/>
      <c r="D32" s="681"/>
      <c r="E32" s="510"/>
      <c r="H32" s="516"/>
    </row>
    <row r="33" spans="1:8" s="504" customFormat="1" ht="13.15" customHeight="1" x14ac:dyDescent="0.2">
      <c r="A33" s="509"/>
      <c r="B33" s="680" t="s">
        <v>506</v>
      </c>
      <c r="C33" s="680"/>
      <c r="D33" s="681"/>
      <c r="E33" s="510"/>
      <c r="F33" s="71"/>
      <c r="G33" s="71"/>
      <c r="H33" s="517"/>
    </row>
    <row r="34" spans="1:8" ht="13.15" customHeight="1" x14ac:dyDescent="0.2">
      <c r="A34" s="509"/>
      <c r="B34" s="518"/>
      <c r="C34" s="519"/>
      <c r="D34" s="520"/>
      <c r="E34" s="510"/>
      <c r="F34" s="71"/>
      <c r="G34" s="71"/>
      <c r="H34" s="521"/>
    </row>
    <row r="35" spans="1:8" ht="13.15" customHeight="1" x14ac:dyDescent="0.2">
      <c r="A35" s="682" t="s">
        <v>507</v>
      </c>
      <c r="B35" s="682"/>
      <c r="C35" s="682"/>
      <c r="D35" s="682"/>
      <c r="E35" s="682"/>
      <c r="F35" s="682"/>
      <c r="G35" s="682"/>
      <c r="H35" s="521"/>
    </row>
    <row r="36" spans="1:8" ht="13.15" customHeight="1" x14ac:dyDescent="0.2">
      <c r="A36" s="523"/>
      <c r="B36" s="524"/>
      <c r="C36" s="524"/>
      <c r="D36" s="525"/>
      <c r="E36" s="525"/>
      <c r="F36" s="525"/>
      <c r="G36" s="525"/>
      <c r="H36" s="521"/>
    </row>
    <row r="37" spans="1:8" ht="13.15" customHeight="1" x14ac:dyDescent="0.2">
      <c r="A37" s="679" t="s">
        <v>508</v>
      </c>
      <c r="B37" s="679"/>
      <c r="C37" s="679"/>
      <c r="D37" s="679"/>
      <c r="E37" s="679"/>
      <c r="F37" s="679"/>
      <c r="G37" s="679"/>
      <c r="H37" s="521"/>
    </row>
    <row r="38" spans="1:8" ht="13.15" customHeight="1" x14ac:dyDescent="0.2">
      <c r="A38" s="526"/>
      <c r="B38" s="527"/>
      <c r="C38" s="527"/>
      <c r="D38" s="514"/>
      <c r="E38" s="528"/>
      <c r="F38" s="516"/>
      <c r="G38" s="516"/>
      <c r="H38" s="521"/>
    </row>
    <row r="39" spans="1:8" ht="13.15" customHeight="1" x14ac:dyDescent="0.2">
      <c r="A39" s="683" t="s">
        <v>509</v>
      </c>
      <c r="B39" s="683"/>
      <c r="C39" s="683"/>
      <c r="D39" s="683"/>
      <c r="E39" s="683"/>
      <c r="F39" s="684"/>
      <c r="G39" s="684"/>
    </row>
    <row r="40" spans="1:8" ht="13.15" customHeight="1" x14ac:dyDescent="0.2">
      <c r="A40" s="684"/>
      <c r="B40" s="684"/>
      <c r="C40" s="684"/>
      <c r="D40" s="684"/>
      <c r="E40" s="684"/>
      <c r="F40" s="684"/>
      <c r="G40" s="684"/>
    </row>
    <row r="41" spans="1:8" ht="13.15" customHeight="1" x14ac:dyDescent="0.2">
      <c r="A41" s="529"/>
      <c r="B41" s="529"/>
      <c r="C41" s="529"/>
      <c r="D41" s="530"/>
      <c r="E41" s="530"/>
      <c r="F41" s="521"/>
      <c r="G41" s="521"/>
    </row>
    <row r="42" spans="1:8" ht="13.15" customHeight="1" x14ac:dyDescent="0.2">
      <c r="A42" s="685" t="s">
        <v>510</v>
      </c>
      <c r="B42" s="686"/>
      <c r="C42" s="686"/>
      <c r="D42" s="686"/>
      <c r="E42" s="686"/>
      <c r="F42" s="686"/>
      <c r="G42" s="686"/>
    </row>
    <row r="43" spans="1:8" ht="13.15" customHeight="1" x14ac:dyDescent="0.2">
      <c r="A43" s="679" t="s">
        <v>511</v>
      </c>
      <c r="B43" s="67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4" t="s">
        <v>7</v>
      </c>
      <c r="B4" s="554"/>
      <c r="C4" s="554"/>
      <c r="D4" s="554"/>
      <c r="E4" s="554"/>
      <c r="F4" s="554"/>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56" t="s">
        <v>13</v>
      </c>
      <c r="D10" s="556"/>
      <c r="E10" s="556"/>
      <c r="F10" s="556"/>
    </row>
    <row r="11" spans="1:6" ht="12.75" customHeight="1" x14ac:dyDescent="0.2">
      <c r="A11" s="22"/>
      <c r="B11" s="21"/>
      <c r="C11" s="28"/>
      <c r="D11" s="27"/>
      <c r="E11" s="29"/>
      <c r="F11" s="27"/>
    </row>
    <row r="12" spans="1:6" ht="12.75" customHeight="1" x14ac:dyDescent="0.2">
      <c r="A12" s="25" t="s">
        <v>14</v>
      </c>
      <c r="B12" s="21"/>
      <c r="C12" s="557" t="s">
        <v>15</v>
      </c>
      <c r="D12" s="557"/>
      <c r="E12" s="557"/>
      <c r="F12" s="557"/>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8" t="s">
        <v>20</v>
      </c>
      <c r="B18" s="558"/>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9" t="s">
        <v>38</v>
      </c>
      <c r="D33" s="553"/>
      <c r="E33" s="553"/>
      <c r="F33" s="553"/>
    </row>
    <row r="34" spans="1:6" ht="12.75" customHeight="1" x14ac:dyDescent="0.2">
      <c r="A34" s="26"/>
      <c r="B34" s="26"/>
      <c r="C34" s="560" t="s">
        <v>39</v>
      </c>
      <c r="D34" s="561"/>
      <c r="E34" s="561"/>
      <c r="F34" s="561"/>
    </row>
    <row r="35" spans="1:6" ht="25.5" customHeight="1" x14ac:dyDescent="0.2">
      <c r="A35" s="26"/>
      <c r="B35" s="26"/>
      <c r="C35" s="562" t="s">
        <v>40</v>
      </c>
      <c r="D35" s="563"/>
      <c r="E35" s="563"/>
      <c r="F35" s="563"/>
    </row>
    <row r="36" spans="1:6" ht="12.75" x14ac:dyDescent="0.2">
      <c r="B36" s="26"/>
    </row>
    <row r="37" spans="1:6" ht="12.75" x14ac:dyDescent="0.2">
      <c r="A37" s="22" t="s">
        <v>41</v>
      </c>
      <c r="C37" s="45" t="s">
        <v>42</v>
      </c>
      <c r="D37" s="36"/>
      <c r="E37" s="36"/>
      <c r="F37" s="36"/>
    </row>
    <row r="38" spans="1:6" ht="28.5" customHeight="1" x14ac:dyDescent="0.2">
      <c r="C38" s="553" t="s">
        <v>43</v>
      </c>
      <c r="D38" s="553"/>
      <c r="E38" s="553"/>
      <c r="F38" s="553"/>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4" t="s">
        <v>89</v>
      </c>
      <c r="C41" s="564"/>
      <c r="D41" s="564"/>
      <c r="E41" s="564"/>
      <c r="F41" s="564"/>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91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95"/>
      <c r="F5" s="95"/>
      <c r="G5" s="95"/>
      <c r="H5" s="95"/>
      <c r="I5" s="95"/>
      <c r="J5" s="95"/>
    </row>
    <row r="6" spans="1:15" s="94" customFormat="1" ht="11.25" customHeight="1" x14ac:dyDescent="0.2">
      <c r="A6" s="571"/>
      <c r="B6" s="572"/>
      <c r="C6" s="572"/>
      <c r="D6" s="572"/>
      <c r="E6" s="572"/>
      <c r="F6" s="572"/>
      <c r="G6" s="572"/>
      <c r="H6" s="572"/>
      <c r="I6" s="572"/>
      <c r="J6" s="572"/>
    </row>
    <row r="7" spans="1:15" s="91" customFormat="1" ht="12" customHeight="1" x14ac:dyDescent="0.2">
      <c r="A7" s="573" t="s">
        <v>93</v>
      </c>
      <c r="B7" s="574"/>
      <c r="C7" s="579" t="s">
        <v>94</v>
      </c>
      <c r="D7" s="582" t="s">
        <v>95</v>
      </c>
      <c r="E7" s="583"/>
      <c r="F7" s="583"/>
      <c r="G7" s="583"/>
      <c r="H7" s="584"/>
      <c r="I7" s="585" t="s">
        <v>96</v>
      </c>
      <c r="J7" s="586"/>
      <c r="K7" s="96"/>
      <c r="L7" s="96"/>
      <c r="M7" s="96"/>
      <c r="N7" s="96"/>
      <c r="O7" s="96"/>
    </row>
    <row r="8" spans="1:15" ht="34.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52399</v>
      </c>
      <c r="E12" s="114">
        <v>52855</v>
      </c>
      <c r="F12" s="114">
        <v>53767</v>
      </c>
      <c r="G12" s="114">
        <v>52883</v>
      </c>
      <c r="H12" s="114">
        <v>53473</v>
      </c>
      <c r="I12" s="115">
        <v>-1074</v>
      </c>
      <c r="J12" s="116">
        <v>-2.0084902661156097</v>
      </c>
      <c r="N12" s="117"/>
    </row>
    <row r="13" spans="1:15" s="110" customFormat="1" ht="13.5" customHeight="1" x14ac:dyDescent="0.2">
      <c r="A13" s="118" t="s">
        <v>105</v>
      </c>
      <c r="B13" s="119" t="s">
        <v>106</v>
      </c>
      <c r="C13" s="113">
        <v>55.32166644401611</v>
      </c>
      <c r="D13" s="114">
        <v>28988</v>
      </c>
      <c r="E13" s="114">
        <v>29324</v>
      </c>
      <c r="F13" s="114">
        <v>30144</v>
      </c>
      <c r="G13" s="114">
        <v>29636</v>
      </c>
      <c r="H13" s="114">
        <v>30096</v>
      </c>
      <c r="I13" s="115">
        <v>-1108</v>
      </c>
      <c r="J13" s="116">
        <v>-3.6815523657628919</v>
      </c>
    </row>
    <row r="14" spans="1:15" s="110" customFormat="1" ht="13.5" customHeight="1" x14ac:dyDescent="0.2">
      <c r="A14" s="120"/>
      <c r="B14" s="119" t="s">
        <v>107</v>
      </c>
      <c r="C14" s="113">
        <v>44.67833355598389</v>
      </c>
      <c r="D14" s="114">
        <v>23411</v>
      </c>
      <c r="E14" s="114">
        <v>23531</v>
      </c>
      <c r="F14" s="114">
        <v>23623</v>
      </c>
      <c r="G14" s="114">
        <v>23247</v>
      </c>
      <c r="H14" s="114">
        <v>23377</v>
      </c>
      <c r="I14" s="115">
        <v>34</v>
      </c>
      <c r="J14" s="116">
        <v>0.14544210121059162</v>
      </c>
    </row>
    <row r="15" spans="1:15" s="110" customFormat="1" ht="13.5" customHeight="1" x14ac:dyDescent="0.2">
      <c r="A15" s="118" t="s">
        <v>105</v>
      </c>
      <c r="B15" s="121" t="s">
        <v>108</v>
      </c>
      <c r="C15" s="113">
        <v>10.06698601118342</v>
      </c>
      <c r="D15" s="114">
        <v>5275</v>
      </c>
      <c r="E15" s="114">
        <v>5544</v>
      </c>
      <c r="F15" s="114">
        <v>5817</v>
      </c>
      <c r="G15" s="114">
        <v>5236</v>
      </c>
      <c r="H15" s="114">
        <v>5535</v>
      </c>
      <c r="I15" s="115">
        <v>-260</v>
      </c>
      <c r="J15" s="116">
        <v>-4.6973803071364051</v>
      </c>
    </row>
    <row r="16" spans="1:15" s="110" customFormat="1" ht="13.5" customHeight="1" x14ac:dyDescent="0.2">
      <c r="A16" s="118"/>
      <c r="B16" s="121" t="s">
        <v>109</v>
      </c>
      <c r="C16" s="113">
        <v>66.747457012538405</v>
      </c>
      <c r="D16" s="114">
        <v>34975</v>
      </c>
      <c r="E16" s="114">
        <v>35249</v>
      </c>
      <c r="F16" s="114">
        <v>35921</v>
      </c>
      <c r="G16" s="114">
        <v>35800</v>
      </c>
      <c r="H16" s="114">
        <v>36164</v>
      </c>
      <c r="I16" s="115">
        <v>-1189</v>
      </c>
      <c r="J16" s="116">
        <v>-3.2878000221214467</v>
      </c>
    </row>
    <row r="17" spans="1:10" s="110" customFormat="1" ht="13.5" customHeight="1" x14ac:dyDescent="0.2">
      <c r="A17" s="118"/>
      <c r="B17" s="121" t="s">
        <v>110</v>
      </c>
      <c r="C17" s="113">
        <v>21.8114849520029</v>
      </c>
      <c r="D17" s="114">
        <v>11429</v>
      </c>
      <c r="E17" s="114">
        <v>11344</v>
      </c>
      <c r="F17" s="114">
        <v>11304</v>
      </c>
      <c r="G17" s="114">
        <v>11153</v>
      </c>
      <c r="H17" s="114">
        <v>11095</v>
      </c>
      <c r="I17" s="115">
        <v>334</v>
      </c>
      <c r="J17" s="116">
        <v>3.010365029292474</v>
      </c>
    </row>
    <row r="18" spans="1:10" s="110" customFormat="1" ht="13.5" customHeight="1" x14ac:dyDescent="0.2">
      <c r="A18" s="120"/>
      <c r="B18" s="121" t="s">
        <v>111</v>
      </c>
      <c r="C18" s="113">
        <v>1.3740720242752724</v>
      </c>
      <c r="D18" s="114">
        <v>720</v>
      </c>
      <c r="E18" s="114">
        <v>718</v>
      </c>
      <c r="F18" s="114">
        <v>725</v>
      </c>
      <c r="G18" s="114">
        <v>694</v>
      </c>
      <c r="H18" s="114">
        <v>679</v>
      </c>
      <c r="I18" s="115">
        <v>41</v>
      </c>
      <c r="J18" s="116">
        <v>6.0382916053019144</v>
      </c>
    </row>
    <row r="19" spans="1:10" s="110" customFormat="1" ht="13.5" customHeight="1" x14ac:dyDescent="0.2">
      <c r="A19" s="120"/>
      <c r="B19" s="121" t="s">
        <v>112</v>
      </c>
      <c r="C19" s="113">
        <v>0.42176377411782667</v>
      </c>
      <c r="D19" s="114">
        <v>221</v>
      </c>
      <c r="E19" s="114">
        <v>209</v>
      </c>
      <c r="F19" s="114">
        <v>205</v>
      </c>
      <c r="G19" s="114">
        <v>173</v>
      </c>
      <c r="H19" s="114">
        <v>173</v>
      </c>
      <c r="I19" s="115">
        <v>48</v>
      </c>
      <c r="J19" s="116">
        <v>27.745664739884393</v>
      </c>
    </row>
    <row r="20" spans="1:10" s="110" customFormat="1" ht="13.5" customHeight="1" x14ac:dyDescent="0.2">
      <c r="A20" s="118" t="s">
        <v>113</v>
      </c>
      <c r="B20" s="122" t="s">
        <v>114</v>
      </c>
      <c r="C20" s="113">
        <v>72.615889616214048</v>
      </c>
      <c r="D20" s="114">
        <v>38050</v>
      </c>
      <c r="E20" s="114">
        <v>38468</v>
      </c>
      <c r="F20" s="114">
        <v>39138</v>
      </c>
      <c r="G20" s="114">
        <v>38333</v>
      </c>
      <c r="H20" s="114">
        <v>39243</v>
      </c>
      <c r="I20" s="115">
        <v>-1193</v>
      </c>
      <c r="J20" s="116">
        <v>-3.0400326172820629</v>
      </c>
    </row>
    <row r="21" spans="1:10" s="110" customFormat="1" ht="13.5" customHeight="1" x14ac:dyDescent="0.2">
      <c r="A21" s="120"/>
      <c r="B21" s="122" t="s">
        <v>115</v>
      </c>
      <c r="C21" s="113">
        <v>27.384110383785949</v>
      </c>
      <c r="D21" s="114">
        <v>14349</v>
      </c>
      <c r="E21" s="114">
        <v>14387</v>
      </c>
      <c r="F21" s="114">
        <v>14629</v>
      </c>
      <c r="G21" s="114">
        <v>14550</v>
      </c>
      <c r="H21" s="114">
        <v>14230</v>
      </c>
      <c r="I21" s="115">
        <v>119</v>
      </c>
      <c r="J21" s="116">
        <v>0.83626141953619115</v>
      </c>
    </row>
    <row r="22" spans="1:10" s="110" customFormat="1" ht="13.5" customHeight="1" x14ac:dyDescent="0.2">
      <c r="A22" s="118" t="s">
        <v>113</v>
      </c>
      <c r="B22" s="122" t="s">
        <v>116</v>
      </c>
      <c r="C22" s="113">
        <v>88.967346705089795</v>
      </c>
      <c r="D22" s="114">
        <v>46618</v>
      </c>
      <c r="E22" s="114">
        <v>46999</v>
      </c>
      <c r="F22" s="114">
        <v>47614</v>
      </c>
      <c r="G22" s="114">
        <v>47011</v>
      </c>
      <c r="H22" s="114">
        <v>47750</v>
      </c>
      <c r="I22" s="115">
        <v>-1132</v>
      </c>
      <c r="J22" s="116">
        <v>-2.3706806282722512</v>
      </c>
    </row>
    <row r="23" spans="1:10" s="110" customFormat="1" ht="13.5" customHeight="1" x14ac:dyDescent="0.2">
      <c r="A23" s="123"/>
      <c r="B23" s="124" t="s">
        <v>117</v>
      </c>
      <c r="C23" s="125">
        <v>11.002118361037425</v>
      </c>
      <c r="D23" s="114">
        <v>5765</v>
      </c>
      <c r="E23" s="114">
        <v>5838</v>
      </c>
      <c r="F23" s="114">
        <v>6137</v>
      </c>
      <c r="G23" s="114">
        <v>5857</v>
      </c>
      <c r="H23" s="114">
        <v>5708</v>
      </c>
      <c r="I23" s="115">
        <v>57</v>
      </c>
      <c r="J23" s="116">
        <v>0.99859845830413452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9763</v>
      </c>
      <c r="E26" s="114">
        <v>10134</v>
      </c>
      <c r="F26" s="114">
        <v>10263</v>
      </c>
      <c r="G26" s="114">
        <v>10276</v>
      </c>
      <c r="H26" s="140">
        <v>10246</v>
      </c>
      <c r="I26" s="115">
        <v>-483</v>
      </c>
      <c r="J26" s="116">
        <v>-4.7140347452664457</v>
      </c>
    </row>
    <row r="27" spans="1:10" s="110" customFormat="1" ht="13.5" customHeight="1" x14ac:dyDescent="0.2">
      <c r="A27" s="118" t="s">
        <v>105</v>
      </c>
      <c r="B27" s="119" t="s">
        <v>106</v>
      </c>
      <c r="C27" s="113">
        <v>41.216839086346411</v>
      </c>
      <c r="D27" s="115">
        <v>4024</v>
      </c>
      <c r="E27" s="114">
        <v>4157</v>
      </c>
      <c r="F27" s="114">
        <v>4255</v>
      </c>
      <c r="G27" s="114">
        <v>4202</v>
      </c>
      <c r="H27" s="140">
        <v>4193</v>
      </c>
      <c r="I27" s="115">
        <v>-169</v>
      </c>
      <c r="J27" s="116">
        <v>-4.0305270689243979</v>
      </c>
    </row>
    <row r="28" spans="1:10" s="110" customFormat="1" ht="13.5" customHeight="1" x14ac:dyDescent="0.2">
      <c r="A28" s="120"/>
      <c r="B28" s="119" t="s">
        <v>107</v>
      </c>
      <c r="C28" s="113">
        <v>58.783160913653589</v>
      </c>
      <c r="D28" s="115">
        <v>5739</v>
      </c>
      <c r="E28" s="114">
        <v>5977</v>
      </c>
      <c r="F28" s="114">
        <v>6008</v>
      </c>
      <c r="G28" s="114">
        <v>6074</v>
      </c>
      <c r="H28" s="140">
        <v>6053</v>
      </c>
      <c r="I28" s="115">
        <v>-314</v>
      </c>
      <c r="J28" s="116">
        <v>-5.18751032545845</v>
      </c>
    </row>
    <row r="29" spans="1:10" s="110" customFormat="1" ht="13.5" customHeight="1" x14ac:dyDescent="0.2">
      <c r="A29" s="118" t="s">
        <v>105</v>
      </c>
      <c r="B29" s="121" t="s">
        <v>108</v>
      </c>
      <c r="C29" s="113">
        <v>16.746901567141247</v>
      </c>
      <c r="D29" s="115">
        <v>1635</v>
      </c>
      <c r="E29" s="114">
        <v>1759</v>
      </c>
      <c r="F29" s="114">
        <v>1816</v>
      </c>
      <c r="G29" s="114">
        <v>1857</v>
      </c>
      <c r="H29" s="140">
        <v>1841</v>
      </c>
      <c r="I29" s="115">
        <v>-206</v>
      </c>
      <c r="J29" s="116">
        <v>-11.189570885388376</v>
      </c>
    </row>
    <row r="30" spans="1:10" s="110" customFormat="1" ht="13.5" customHeight="1" x14ac:dyDescent="0.2">
      <c r="A30" s="118"/>
      <c r="B30" s="121" t="s">
        <v>109</v>
      </c>
      <c r="C30" s="113">
        <v>47.116664959541126</v>
      </c>
      <c r="D30" s="115">
        <v>4600</v>
      </c>
      <c r="E30" s="114">
        <v>4758</v>
      </c>
      <c r="F30" s="114">
        <v>4832</v>
      </c>
      <c r="G30" s="114">
        <v>4801</v>
      </c>
      <c r="H30" s="140">
        <v>4792</v>
      </c>
      <c r="I30" s="115">
        <v>-192</v>
      </c>
      <c r="J30" s="116">
        <v>-4.006677796327212</v>
      </c>
    </row>
    <row r="31" spans="1:10" s="110" customFormat="1" ht="13.5" customHeight="1" x14ac:dyDescent="0.2">
      <c r="A31" s="118"/>
      <c r="B31" s="121" t="s">
        <v>110</v>
      </c>
      <c r="C31" s="113">
        <v>18.969579022841341</v>
      </c>
      <c r="D31" s="115">
        <v>1852</v>
      </c>
      <c r="E31" s="114">
        <v>1903</v>
      </c>
      <c r="F31" s="114">
        <v>1922</v>
      </c>
      <c r="G31" s="114">
        <v>1918</v>
      </c>
      <c r="H31" s="140">
        <v>1933</v>
      </c>
      <c r="I31" s="115">
        <v>-81</v>
      </c>
      <c r="J31" s="116">
        <v>-4.190377651319193</v>
      </c>
    </row>
    <row r="32" spans="1:10" s="110" customFormat="1" ht="13.5" customHeight="1" x14ac:dyDescent="0.2">
      <c r="A32" s="120"/>
      <c r="B32" s="121" t="s">
        <v>111</v>
      </c>
      <c r="C32" s="113">
        <v>17.166854450476286</v>
      </c>
      <c r="D32" s="115">
        <v>1676</v>
      </c>
      <c r="E32" s="114">
        <v>1714</v>
      </c>
      <c r="F32" s="114">
        <v>1693</v>
      </c>
      <c r="G32" s="114">
        <v>1700</v>
      </c>
      <c r="H32" s="140">
        <v>1680</v>
      </c>
      <c r="I32" s="115">
        <v>-4</v>
      </c>
      <c r="J32" s="116">
        <v>-0.23809523809523808</v>
      </c>
    </row>
    <row r="33" spans="1:10" s="110" customFormat="1" ht="13.5" customHeight="1" x14ac:dyDescent="0.2">
      <c r="A33" s="120"/>
      <c r="B33" s="121" t="s">
        <v>112</v>
      </c>
      <c r="C33" s="113">
        <v>1.8744238451295707</v>
      </c>
      <c r="D33" s="115">
        <v>183</v>
      </c>
      <c r="E33" s="114">
        <v>182</v>
      </c>
      <c r="F33" s="114">
        <v>183</v>
      </c>
      <c r="G33" s="114">
        <v>161</v>
      </c>
      <c r="H33" s="140">
        <v>157</v>
      </c>
      <c r="I33" s="115">
        <v>26</v>
      </c>
      <c r="J33" s="116">
        <v>16.560509554140129</v>
      </c>
    </row>
    <row r="34" spans="1:10" s="110" customFormat="1" ht="13.5" customHeight="1" x14ac:dyDescent="0.2">
      <c r="A34" s="118" t="s">
        <v>113</v>
      </c>
      <c r="B34" s="122" t="s">
        <v>116</v>
      </c>
      <c r="C34" s="113">
        <v>89.193895319061767</v>
      </c>
      <c r="D34" s="115">
        <v>8708</v>
      </c>
      <c r="E34" s="114">
        <v>9037</v>
      </c>
      <c r="F34" s="114">
        <v>9127</v>
      </c>
      <c r="G34" s="114">
        <v>9172</v>
      </c>
      <c r="H34" s="140">
        <v>9188</v>
      </c>
      <c r="I34" s="115">
        <v>-480</v>
      </c>
      <c r="J34" s="116">
        <v>-5.2242054854157596</v>
      </c>
    </row>
    <row r="35" spans="1:10" s="110" customFormat="1" ht="13.5" customHeight="1" x14ac:dyDescent="0.2">
      <c r="A35" s="118"/>
      <c r="B35" s="119" t="s">
        <v>117</v>
      </c>
      <c r="C35" s="113">
        <v>10.601249615896753</v>
      </c>
      <c r="D35" s="115">
        <v>1035</v>
      </c>
      <c r="E35" s="114">
        <v>1074</v>
      </c>
      <c r="F35" s="114">
        <v>1114</v>
      </c>
      <c r="G35" s="114">
        <v>1075</v>
      </c>
      <c r="H35" s="140">
        <v>1037</v>
      </c>
      <c r="I35" s="115">
        <v>-2</v>
      </c>
      <c r="J35" s="116">
        <v>-0.19286403085824494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6425</v>
      </c>
      <c r="E37" s="114">
        <v>6706</v>
      </c>
      <c r="F37" s="114">
        <v>6781</v>
      </c>
      <c r="G37" s="114">
        <v>6919</v>
      </c>
      <c r="H37" s="140">
        <v>6931</v>
      </c>
      <c r="I37" s="115">
        <v>-506</v>
      </c>
      <c r="J37" s="116">
        <v>-7.3005338335016594</v>
      </c>
    </row>
    <row r="38" spans="1:10" s="110" customFormat="1" ht="13.5" customHeight="1" x14ac:dyDescent="0.2">
      <c r="A38" s="118" t="s">
        <v>105</v>
      </c>
      <c r="B38" s="119" t="s">
        <v>106</v>
      </c>
      <c r="C38" s="113">
        <v>41.151750972762649</v>
      </c>
      <c r="D38" s="115">
        <v>2644</v>
      </c>
      <c r="E38" s="114">
        <v>2753</v>
      </c>
      <c r="F38" s="114">
        <v>2794</v>
      </c>
      <c r="G38" s="114">
        <v>2815</v>
      </c>
      <c r="H38" s="140">
        <v>2828</v>
      </c>
      <c r="I38" s="115">
        <v>-184</v>
      </c>
      <c r="J38" s="116">
        <v>-6.5063649222065063</v>
      </c>
    </row>
    <row r="39" spans="1:10" s="110" customFormat="1" ht="13.5" customHeight="1" x14ac:dyDescent="0.2">
      <c r="A39" s="120"/>
      <c r="B39" s="119" t="s">
        <v>107</v>
      </c>
      <c r="C39" s="113">
        <v>58.848249027237351</v>
      </c>
      <c r="D39" s="115">
        <v>3781</v>
      </c>
      <c r="E39" s="114">
        <v>3953</v>
      </c>
      <c r="F39" s="114">
        <v>3987</v>
      </c>
      <c r="G39" s="114">
        <v>4104</v>
      </c>
      <c r="H39" s="140">
        <v>4103</v>
      </c>
      <c r="I39" s="115">
        <v>-322</v>
      </c>
      <c r="J39" s="116">
        <v>-7.8479161589081157</v>
      </c>
    </row>
    <row r="40" spans="1:10" s="110" customFormat="1" ht="13.5" customHeight="1" x14ac:dyDescent="0.2">
      <c r="A40" s="118" t="s">
        <v>105</v>
      </c>
      <c r="B40" s="121" t="s">
        <v>108</v>
      </c>
      <c r="C40" s="113">
        <v>18.661478599221791</v>
      </c>
      <c r="D40" s="115">
        <v>1199</v>
      </c>
      <c r="E40" s="114">
        <v>1300</v>
      </c>
      <c r="F40" s="114">
        <v>1313</v>
      </c>
      <c r="G40" s="114">
        <v>1403</v>
      </c>
      <c r="H40" s="140">
        <v>1385</v>
      </c>
      <c r="I40" s="115">
        <v>-186</v>
      </c>
      <c r="J40" s="116">
        <v>-13.429602888086643</v>
      </c>
    </row>
    <row r="41" spans="1:10" s="110" customFormat="1" ht="13.5" customHeight="1" x14ac:dyDescent="0.2">
      <c r="A41" s="118"/>
      <c r="B41" s="121" t="s">
        <v>109</v>
      </c>
      <c r="C41" s="113">
        <v>36.54474708171206</v>
      </c>
      <c r="D41" s="115">
        <v>2348</v>
      </c>
      <c r="E41" s="114">
        <v>2433</v>
      </c>
      <c r="F41" s="114">
        <v>2502</v>
      </c>
      <c r="G41" s="114">
        <v>2539</v>
      </c>
      <c r="H41" s="140">
        <v>2562</v>
      </c>
      <c r="I41" s="115">
        <v>-214</v>
      </c>
      <c r="J41" s="116">
        <v>-8.3528493364558933</v>
      </c>
    </row>
    <row r="42" spans="1:10" s="110" customFormat="1" ht="13.5" customHeight="1" x14ac:dyDescent="0.2">
      <c r="A42" s="118"/>
      <c r="B42" s="121" t="s">
        <v>110</v>
      </c>
      <c r="C42" s="113">
        <v>19.330739299610894</v>
      </c>
      <c r="D42" s="115">
        <v>1242</v>
      </c>
      <c r="E42" s="114">
        <v>1296</v>
      </c>
      <c r="F42" s="114">
        <v>1317</v>
      </c>
      <c r="G42" s="114">
        <v>1321</v>
      </c>
      <c r="H42" s="140">
        <v>1347</v>
      </c>
      <c r="I42" s="115">
        <v>-105</v>
      </c>
      <c r="J42" s="116">
        <v>-7.7951002227171493</v>
      </c>
    </row>
    <row r="43" spans="1:10" s="110" customFormat="1" ht="13.5" customHeight="1" x14ac:dyDescent="0.2">
      <c r="A43" s="120"/>
      <c r="B43" s="121" t="s">
        <v>111</v>
      </c>
      <c r="C43" s="113">
        <v>25.463035019455251</v>
      </c>
      <c r="D43" s="115">
        <v>1636</v>
      </c>
      <c r="E43" s="114">
        <v>1677</v>
      </c>
      <c r="F43" s="114">
        <v>1649</v>
      </c>
      <c r="G43" s="114">
        <v>1656</v>
      </c>
      <c r="H43" s="140">
        <v>1637</v>
      </c>
      <c r="I43" s="115">
        <v>-1</v>
      </c>
      <c r="J43" s="116">
        <v>-6.1087354917532068E-2</v>
      </c>
    </row>
    <row r="44" spans="1:10" s="110" customFormat="1" ht="13.5" customHeight="1" x14ac:dyDescent="0.2">
      <c r="A44" s="120"/>
      <c r="B44" s="121" t="s">
        <v>112</v>
      </c>
      <c r="C44" s="113">
        <v>2.6926070038910508</v>
      </c>
      <c r="D44" s="115">
        <v>173</v>
      </c>
      <c r="E44" s="114">
        <v>171</v>
      </c>
      <c r="F44" s="114">
        <v>168</v>
      </c>
      <c r="G44" s="114">
        <v>148</v>
      </c>
      <c r="H44" s="140">
        <v>146</v>
      </c>
      <c r="I44" s="115">
        <v>27</v>
      </c>
      <c r="J44" s="116">
        <v>18.493150684931507</v>
      </c>
    </row>
    <row r="45" spans="1:10" s="110" customFormat="1" ht="13.5" customHeight="1" x14ac:dyDescent="0.2">
      <c r="A45" s="118" t="s">
        <v>113</v>
      </c>
      <c r="B45" s="122" t="s">
        <v>116</v>
      </c>
      <c r="C45" s="113">
        <v>88.52918287937743</v>
      </c>
      <c r="D45" s="115">
        <v>5688</v>
      </c>
      <c r="E45" s="114">
        <v>5937</v>
      </c>
      <c r="F45" s="114">
        <v>5981</v>
      </c>
      <c r="G45" s="114">
        <v>6136</v>
      </c>
      <c r="H45" s="140">
        <v>6184</v>
      </c>
      <c r="I45" s="115">
        <v>-496</v>
      </c>
      <c r="J45" s="116">
        <v>-8.0206985769728334</v>
      </c>
    </row>
    <row r="46" spans="1:10" s="110" customFormat="1" ht="13.5" customHeight="1" x14ac:dyDescent="0.2">
      <c r="A46" s="118"/>
      <c r="B46" s="119" t="s">
        <v>117</v>
      </c>
      <c r="C46" s="113">
        <v>11.190661478599221</v>
      </c>
      <c r="D46" s="115">
        <v>719</v>
      </c>
      <c r="E46" s="114">
        <v>748</v>
      </c>
      <c r="F46" s="114">
        <v>780</v>
      </c>
      <c r="G46" s="114">
        <v>755</v>
      </c>
      <c r="H46" s="140">
        <v>727</v>
      </c>
      <c r="I46" s="115">
        <v>-8</v>
      </c>
      <c r="J46" s="116">
        <v>-1.1004126547455295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3338</v>
      </c>
      <c r="E48" s="114">
        <v>3428</v>
      </c>
      <c r="F48" s="114">
        <v>3482</v>
      </c>
      <c r="G48" s="114">
        <v>3357</v>
      </c>
      <c r="H48" s="140">
        <v>3315</v>
      </c>
      <c r="I48" s="115">
        <v>23</v>
      </c>
      <c r="J48" s="116">
        <v>0.69381598793363497</v>
      </c>
    </row>
    <row r="49" spans="1:12" s="110" customFormat="1" ht="13.5" customHeight="1" x14ac:dyDescent="0.2">
      <c r="A49" s="118" t="s">
        <v>105</v>
      </c>
      <c r="B49" s="119" t="s">
        <v>106</v>
      </c>
      <c r="C49" s="113">
        <v>41.342121030557223</v>
      </c>
      <c r="D49" s="115">
        <v>1380</v>
      </c>
      <c r="E49" s="114">
        <v>1404</v>
      </c>
      <c r="F49" s="114">
        <v>1461</v>
      </c>
      <c r="G49" s="114">
        <v>1387</v>
      </c>
      <c r="H49" s="140">
        <v>1365</v>
      </c>
      <c r="I49" s="115">
        <v>15</v>
      </c>
      <c r="J49" s="116">
        <v>1.098901098901099</v>
      </c>
    </row>
    <row r="50" spans="1:12" s="110" customFormat="1" ht="13.5" customHeight="1" x14ac:dyDescent="0.2">
      <c r="A50" s="120"/>
      <c r="B50" s="119" t="s">
        <v>107</v>
      </c>
      <c r="C50" s="113">
        <v>58.657878969442777</v>
      </c>
      <c r="D50" s="115">
        <v>1958</v>
      </c>
      <c r="E50" s="114">
        <v>2024</v>
      </c>
      <c r="F50" s="114">
        <v>2021</v>
      </c>
      <c r="G50" s="114">
        <v>1970</v>
      </c>
      <c r="H50" s="140">
        <v>1950</v>
      </c>
      <c r="I50" s="115">
        <v>8</v>
      </c>
      <c r="J50" s="116">
        <v>0.41025641025641024</v>
      </c>
    </row>
    <row r="51" spans="1:12" s="110" customFormat="1" ht="13.5" customHeight="1" x14ac:dyDescent="0.2">
      <c r="A51" s="118" t="s">
        <v>105</v>
      </c>
      <c r="B51" s="121" t="s">
        <v>108</v>
      </c>
      <c r="C51" s="113">
        <v>13.061713600958658</v>
      </c>
      <c r="D51" s="115">
        <v>436</v>
      </c>
      <c r="E51" s="114">
        <v>459</v>
      </c>
      <c r="F51" s="114">
        <v>503</v>
      </c>
      <c r="G51" s="114">
        <v>454</v>
      </c>
      <c r="H51" s="140">
        <v>456</v>
      </c>
      <c r="I51" s="115">
        <v>-20</v>
      </c>
      <c r="J51" s="116">
        <v>-4.3859649122807021</v>
      </c>
    </row>
    <row r="52" spans="1:12" s="110" customFormat="1" ht="13.5" customHeight="1" x14ac:dyDescent="0.2">
      <c r="A52" s="118"/>
      <c r="B52" s="121" t="s">
        <v>109</v>
      </c>
      <c r="C52" s="113">
        <v>67.465548232474532</v>
      </c>
      <c r="D52" s="115">
        <v>2252</v>
      </c>
      <c r="E52" s="114">
        <v>2325</v>
      </c>
      <c r="F52" s="114">
        <v>2330</v>
      </c>
      <c r="G52" s="114">
        <v>2262</v>
      </c>
      <c r="H52" s="140">
        <v>2230</v>
      </c>
      <c r="I52" s="115">
        <v>22</v>
      </c>
      <c r="J52" s="116">
        <v>0.98654708520179368</v>
      </c>
    </row>
    <row r="53" spans="1:12" s="110" customFormat="1" ht="13.5" customHeight="1" x14ac:dyDescent="0.2">
      <c r="A53" s="118"/>
      <c r="B53" s="121" t="s">
        <v>110</v>
      </c>
      <c r="C53" s="113">
        <v>18.274415817855004</v>
      </c>
      <c r="D53" s="115">
        <v>610</v>
      </c>
      <c r="E53" s="114">
        <v>607</v>
      </c>
      <c r="F53" s="114">
        <v>605</v>
      </c>
      <c r="G53" s="114">
        <v>597</v>
      </c>
      <c r="H53" s="140">
        <v>586</v>
      </c>
      <c r="I53" s="115">
        <v>24</v>
      </c>
      <c r="J53" s="116">
        <v>4.0955631399317403</v>
      </c>
    </row>
    <row r="54" spans="1:12" s="110" customFormat="1" ht="13.5" customHeight="1" x14ac:dyDescent="0.2">
      <c r="A54" s="120"/>
      <c r="B54" s="121" t="s">
        <v>111</v>
      </c>
      <c r="C54" s="113">
        <v>1.1983223487118035</v>
      </c>
      <c r="D54" s="115">
        <v>40</v>
      </c>
      <c r="E54" s="114">
        <v>37</v>
      </c>
      <c r="F54" s="114">
        <v>44</v>
      </c>
      <c r="G54" s="114">
        <v>44</v>
      </c>
      <c r="H54" s="140">
        <v>43</v>
      </c>
      <c r="I54" s="115">
        <v>-3</v>
      </c>
      <c r="J54" s="116">
        <v>-6.9767441860465116</v>
      </c>
    </row>
    <row r="55" spans="1:12" s="110" customFormat="1" ht="13.5" customHeight="1" x14ac:dyDescent="0.2">
      <c r="A55" s="120"/>
      <c r="B55" s="121" t="s">
        <v>112</v>
      </c>
      <c r="C55" s="113">
        <v>0.29958058717795089</v>
      </c>
      <c r="D55" s="115">
        <v>10</v>
      </c>
      <c r="E55" s="114">
        <v>11</v>
      </c>
      <c r="F55" s="114">
        <v>15</v>
      </c>
      <c r="G55" s="114">
        <v>13</v>
      </c>
      <c r="H55" s="140">
        <v>11</v>
      </c>
      <c r="I55" s="115">
        <v>-1</v>
      </c>
      <c r="J55" s="116">
        <v>-9.0909090909090917</v>
      </c>
    </row>
    <row r="56" spans="1:12" s="110" customFormat="1" ht="13.5" customHeight="1" x14ac:dyDescent="0.2">
      <c r="A56" s="118" t="s">
        <v>113</v>
      </c>
      <c r="B56" s="122" t="s">
        <v>116</v>
      </c>
      <c r="C56" s="113">
        <v>90.473337327741163</v>
      </c>
      <c r="D56" s="115">
        <v>3020</v>
      </c>
      <c r="E56" s="114">
        <v>3100</v>
      </c>
      <c r="F56" s="114">
        <v>3146</v>
      </c>
      <c r="G56" s="114">
        <v>3036</v>
      </c>
      <c r="H56" s="140">
        <v>3004</v>
      </c>
      <c r="I56" s="115">
        <v>16</v>
      </c>
      <c r="J56" s="116">
        <v>0.53262316910785623</v>
      </c>
    </row>
    <row r="57" spans="1:12" s="110" customFormat="1" ht="13.5" customHeight="1" x14ac:dyDescent="0.2">
      <c r="A57" s="142"/>
      <c r="B57" s="124" t="s">
        <v>117</v>
      </c>
      <c r="C57" s="125">
        <v>9.4667465548232475</v>
      </c>
      <c r="D57" s="143">
        <v>316</v>
      </c>
      <c r="E57" s="144">
        <v>326</v>
      </c>
      <c r="F57" s="144">
        <v>334</v>
      </c>
      <c r="G57" s="144">
        <v>320</v>
      </c>
      <c r="H57" s="145">
        <v>310</v>
      </c>
      <c r="I57" s="143">
        <v>6</v>
      </c>
      <c r="J57" s="146">
        <v>1.935483870967742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5" t="s">
        <v>123</v>
      </c>
      <c r="B60" s="566"/>
      <c r="C60" s="566"/>
      <c r="D60" s="566"/>
      <c r="E60" s="566"/>
      <c r="F60" s="566"/>
      <c r="G60" s="566"/>
      <c r="H60" s="566"/>
      <c r="I60" s="566"/>
      <c r="J60" s="566"/>
      <c r="K60" s="151"/>
      <c r="L60" s="151"/>
    </row>
    <row r="61" spans="1:12" ht="18" customHeight="1" x14ac:dyDescent="0.2">
      <c r="A61" s="565"/>
      <c r="B61" s="566"/>
      <c r="C61" s="566"/>
      <c r="D61" s="566"/>
      <c r="E61" s="566"/>
      <c r="F61" s="566"/>
      <c r="G61" s="566"/>
      <c r="H61" s="566"/>
      <c r="I61" s="566"/>
      <c r="J61" s="566"/>
      <c r="K61" s="151"/>
      <c r="L61" s="151"/>
    </row>
    <row r="63" spans="1:12" ht="15.95" customHeight="1" x14ac:dyDescent="0.2">
      <c r="B63" s="565"/>
      <c r="C63" s="566"/>
      <c r="D63" s="566"/>
      <c r="E63" s="566"/>
      <c r="F63" s="566"/>
      <c r="G63" s="566"/>
      <c r="H63" s="566"/>
      <c r="I63" s="566"/>
      <c r="J63" s="566"/>
      <c r="K63" s="566"/>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8" t="s">
        <v>124</v>
      </c>
      <c r="B3" s="568"/>
      <c r="C3" s="568"/>
      <c r="D3" s="568"/>
      <c r="E3" s="568"/>
      <c r="F3" s="568"/>
      <c r="G3" s="568"/>
      <c r="H3" s="568"/>
      <c r="I3" s="568"/>
      <c r="J3" s="160"/>
      <c r="K3" s="161"/>
    </row>
    <row r="4" spans="1:11" s="94" customFormat="1" ht="15" x14ac:dyDescent="0.2">
      <c r="A4" s="568" t="s">
        <v>125</v>
      </c>
      <c r="B4" s="568"/>
      <c r="C4" s="568"/>
      <c r="D4" s="568"/>
      <c r="E4" s="568"/>
      <c r="F4" s="568"/>
      <c r="G4" s="568"/>
      <c r="H4" s="568"/>
      <c r="I4" s="568"/>
      <c r="J4" s="160"/>
      <c r="K4" s="161"/>
    </row>
    <row r="5" spans="1:11" s="166" customFormat="1" ht="12" customHeight="1" x14ac:dyDescent="0.2">
      <c r="A5" s="570" t="s">
        <v>126</v>
      </c>
      <c r="B5" s="570"/>
      <c r="C5" s="570"/>
      <c r="D5" s="570"/>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598" t="s">
        <v>66</v>
      </c>
      <c r="E7" s="598"/>
      <c r="F7" s="598"/>
      <c r="G7" s="598" t="s">
        <v>128</v>
      </c>
      <c r="H7" s="598"/>
      <c r="I7" s="598"/>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4" t="s">
        <v>13</v>
      </c>
      <c r="B15" s="569"/>
      <c r="C15" s="569"/>
      <c r="D15" s="569"/>
      <c r="E15" s="569"/>
      <c r="F15" s="569"/>
      <c r="G15" s="569"/>
      <c r="H15" s="569"/>
      <c r="I15" s="595"/>
      <c r="J15" s="188"/>
      <c r="K15" s="161"/>
    </row>
    <row r="16" spans="1:11" s="192" customFormat="1" ht="24.95" customHeight="1" x14ac:dyDescent="0.2">
      <c r="A16" s="596" t="s">
        <v>104</v>
      </c>
      <c r="B16" s="597"/>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2" t="s">
        <v>139</v>
      </c>
      <c r="C20" s="592"/>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2" t="s">
        <v>143</v>
      </c>
      <c r="C22" s="592"/>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2" t="s">
        <v>155</v>
      </c>
      <c r="C28" s="592"/>
      <c r="D28" s="196"/>
      <c r="E28" s="196"/>
      <c r="F28" s="196"/>
      <c r="G28" s="196"/>
      <c r="H28" s="196"/>
      <c r="I28" s="197"/>
    </row>
    <row r="29" spans="1:9" s="198" customFormat="1" ht="24.95" customHeight="1" x14ac:dyDescent="0.2">
      <c r="A29" s="193" t="s">
        <v>156</v>
      </c>
      <c r="B29" s="592" t="s">
        <v>157</v>
      </c>
      <c r="C29" s="592"/>
      <c r="D29" s="196"/>
      <c r="E29" s="196"/>
      <c r="F29" s="196"/>
      <c r="G29" s="196"/>
      <c r="H29" s="196"/>
      <c r="I29" s="197"/>
    </row>
    <row r="30" spans="1:9" s="198" customFormat="1" ht="24.95" customHeight="1" x14ac:dyDescent="0.2">
      <c r="A30" s="201" t="s">
        <v>158</v>
      </c>
      <c r="B30" s="591" t="s">
        <v>159</v>
      </c>
      <c r="C30" s="591"/>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2" t="s">
        <v>162</v>
      </c>
      <c r="C32" s="592"/>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2" t="s">
        <v>168</v>
      </c>
      <c r="C36" s="592"/>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3" t="s">
        <v>175</v>
      </c>
      <c r="B44" s="593"/>
      <c r="C44" s="593"/>
      <c r="D44" s="593"/>
      <c r="E44" s="593"/>
      <c r="F44" s="593"/>
      <c r="G44" s="593"/>
      <c r="H44" s="593"/>
      <c r="I44" s="593"/>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176</v>
      </c>
      <c r="B3" s="568"/>
      <c r="C3" s="568"/>
      <c r="D3" s="568"/>
      <c r="E3" s="568"/>
      <c r="F3" s="568"/>
      <c r="G3" s="568"/>
      <c r="H3" s="568"/>
      <c r="I3" s="568"/>
      <c r="J3" s="568"/>
    </row>
    <row r="4" spans="1:15" s="94" customFormat="1" ht="12" customHeight="1" x14ac:dyDescent="0.2">
      <c r="A4" s="570" t="s">
        <v>126</v>
      </c>
      <c r="B4" s="570"/>
      <c r="C4" s="570"/>
      <c r="D4" s="570"/>
      <c r="E4" s="570"/>
      <c r="F4" s="570"/>
      <c r="G4" s="570"/>
      <c r="H4" s="570"/>
      <c r="I4" s="570"/>
      <c r="J4" s="570"/>
    </row>
    <row r="5" spans="1:15" s="94" customFormat="1" ht="11.25" customHeight="1" x14ac:dyDescent="0.2">
      <c r="A5" s="570" t="s">
        <v>57</v>
      </c>
      <c r="B5" s="570"/>
      <c r="C5" s="570"/>
      <c r="D5" s="570"/>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3" t="s">
        <v>177</v>
      </c>
      <c r="B7" s="574"/>
      <c r="C7" s="579" t="s">
        <v>178</v>
      </c>
      <c r="D7" s="582" t="s">
        <v>179</v>
      </c>
      <c r="E7" s="583"/>
      <c r="F7" s="583"/>
      <c r="G7" s="583"/>
      <c r="H7" s="584"/>
      <c r="I7" s="585" t="s">
        <v>180</v>
      </c>
      <c r="J7" s="586"/>
      <c r="K7" s="96"/>
      <c r="L7" s="96"/>
      <c r="M7" s="96"/>
      <c r="N7" s="96"/>
      <c r="O7" s="96"/>
    </row>
    <row r="8" spans="1:15" ht="21.7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52399</v>
      </c>
      <c r="E12" s="236">
        <v>52855</v>
      </c>
      <c r="F12" s="114">
        <v>53767</v>
      </c>
      <c r="G12" s="114">
        <v>52883</v>
      </c>
      <c r="H12" s="140">
        <v>53473</v>
      </c>
      <c r="I12" s="115">
        <v>-1074</v>
      </c>
      <c r="J12" s="116">
        <v>-2.0084902661156097</v>
      </c>
    </row>
    <row r="13" spans="1:15" s="110" customFormat="1" ht="12" customHeight="1" x14ac:dyDescent="0.2">
      <c r="A13" s="118" t="s">
        <v>105</v>
      </c>
      <c r="B13" s="119" t="s">
        <v>106</v>
      </c>
      <c r="C13" s="113">
        <v>55.32166644401611</v>
      </c>
      <c r="D13" s="115">
        <v>28988</v>
      </c>
      <c r="E13" s="114">
        <v>29324</v>
      </c>
      <c r="F13" s="114">
        <v>30144</v>
      </c>
      <c r="G13" s="114">
        <v>29636</v>
      </c>
      <c r="H13" s="140">
        <v>30096</v>
      </c>
      <c r="I13" s="115">
        <v>-1108</v>
      </c>
      <c r="J13" s="116">
        <v>-3.6815523657628919</v>
      </c>
    </row>
    <row r="14" spans="1:15" s="110" customFormat="1" ht="12" customHeight="1" x14ac:dyDescent="0.2">
      <c r="A14" s="118"/>
      <c r="B14" s="119" t="s">
        <v>107</v>
      </c>
      <c r="C14" s="113">
        <v>44.67833355598389</v>
      </c>
      <c r="D14" s="115">
        <v>23411</v>
      </c>
      <c r="E14" s="114">
        <v>23531</v>
      </c>
      <c r="F14" s="114">
        <v>23623</v>
      </c>
      <c r="G14" s="114">
        <v>23247</v>
      </c>
      <c r="H14" s="140">
        <v>23377</v>
      </c>
      <c r="I14" s="115">
        <v>34</v>
      </c>
      <c r="J14" s="116">
        <v>0.14544210121059162</v>
      </c>
    </row>
    <row r="15" spans="1:15" s="110" customFormat="1" ht="12" customHeight="1" x14ac:dyDescent="0.2">
      <c r="A15" s="118" t="s">
        <v>105</v>
      </c>
      <c r="B15" s="121" t="s">
        <v>108</v>
      </c>
      <c r="C15" s="113">
        <v>10.06698601118342</v>
      </c>
      <c r="D15" s="115">
        <v>5275</v>
      </c>
      <c r="E15" s="114">
        <v>5544</v>
      </c>
      <c r="F15" s="114">
        <v>5817</v>
      </c>
      <c r="G15" s="114">
        <v>5236</v>
      </c>
      <c r="H15" s="140">
        <v>5535</v>
      </c>
      <c r="I15" s="115">
        <v>-260</v>
      </c>
      <c r="J15" s="116">
        <v>-4.6973803071364051</v>
      </c>
    </row>
    <row r="16" spans="1:15" s="110" customFormat="1" ht="12" customHeight="1" x14ac:dyDescent="0.2">
      <c r="A16" s="118"/>
      <c r="B16" s="121" t="s">
        <v>109</v>
      </c>
      <c r="C16" s="113">
        <v>66.747457012538405</v>
      </c>
      <c r="D16" s="115">
        <v>34975</v>
      </c>
      <c r="E16" s="114">
        <v>35249</v>
      </c>
      <c r="F16" s="114">
        <v>35921</v>
      </c>
      <c r="G16" s="114">
        <v>35800</v>
      </c>
      <c r="H16" s="140">
        <v>36164</v>
      </c>
      <c r="I16" s="115">
        <v>-1189</v>
      </c>
      <c r="J16" s="116">
        <v>-3.2878000221214467</v>
      </c>
    </row>
    <row r="17" spans="1:10" s="110" customFormat="1" ht="12" customHeight="1" x14ac:dyDescent="0.2">
      <c r="A17" s="118"/>
      <c r="B17" s="121" t="s">
        <v>110</v>
      </c>
      <c r="C17" s="113">
        <v>21.8114849520029</v>
      </c>
      <c r="D17" s="115">
        <v>11429</v>
      </c>
      <c r="E17" s="114">
        <v>11344</v>
      </c>
      <c r="F17" s="114">
        <v>11304</v>
      </c>
      <c r="G17" s="114">
        <v>11153</v>
      </c>
      <c r="H17" s="140">
        <v>11095</v>
      </c>
      <c r="I17" s="115">
        <v>334</v>
      </c>
      <c r="J17" s="116">
        <v>3.010365029292474</v>
      </c>
    </row>
    <row r="18" spans="1:10" s="110" customFormat="1" ht="12" customHeight="1" x14ac:dyDescent="0.2">
      <c r="A18" s="120"/>
      <c r="B18" s="121" t="s">
        <v>111</v>
      </c>
      <c r="C18" s="113">
        <v>1.3740720242752724</v>
      </c>
      <c r="D18" s="115">
        <v>720</v>
      </c>
      <c r="E18" s="114">
        <v>718</v>
      </c>
      <c r="F18" s="114">
        <v>725</v>
      </c>
      <c r="G18" s="114">
        <v>694</v>
      </c>
      <c r="H18" s="140">
        <v>679</v>
      </c>
      <c r="I18" s="115">
        <v>41</v>
      </c>
      <c r="J18" s="116">
        <v>6.0382916053019144</v>
      </c>
    </row>
    <row r="19" spans="1:10" s="110" customFormat="1" ht="12" customHeight="1" x14ac:dyDescent="0.2">
      <c r="A19" s="120"/>
      <c r="B19" s="121" t="s">
        <v>112</v>
      </c>
      <c r="C19" s="113">
        <v>0.42176377411782667</v>
      </c>
      <c r="D19" s="115">
        <v>221</v>
      </c>
      <c r="E19" s="114">
        <v>209</v>
      </c>
      <c r="F19" s="114">
        <v>205</v>
      </c>
      <c r="G19" s="114">
        <v>173</v>
      </c>
      <c r="H19" s="140">
        <v>173</v>
      </c>
      <c r="I19" s="115">
        <v>48</v>
      </c>
      <c r="J19" s="116">
        <v>27.745664739884393</v>
      </c>
    </row>
    <row r="20" spans="1:10" s="110" customFormat="1" ht="12" customHeight="1" x14ac:dyDescent="0.2">
      <c r="A20" s="118" t="s">
        <v>113</v>
      </c>
      <c r="B20" s="119" t="s">
        <v>181</v>
      </c>
      <c r="C20" s="113">
        <v>72.615889616214048</v>
      </c>
      <c r="D20" s="115">
        <v>38050</v>
      </c>
      <c r="E20" s="114">
        <v>38468</v>
      </c>
      <c r="F20" s="114">
        <v>39138</v>
      </c>
      <c r="G20" s="114">
        <v>38333</v>
      </c>
      <c r="H20" s="140">
        <v>39243</v>
      </c>
      <c r="I20" s="115">
        <v>-1193</v>
      </c>
      <c r="J20" s="116">
        <v>-3.0400326172820629</v>
      </c>
    </row>
    <row r="21" spans="1:10" s="110" customFormat="1" ht="12" customHeight="1" x14ac:dyDescent="0.2">
      <c r="A21" s="118"/>
      <c r="B21" s="119" t="s">
        <v>182</v>
      </c>
      <c r="C21" s="113">
        <v>27.384110383785949</v>
      </c>
      <c r="D21" s="115">
        <v>14349</v>
      </c>
      <c r="E21" s="114">
        <v>14387</v>
      </c>
      <c r="F21" s="114">
        <v>14629</v>
      </c>
      <c r="G21" s="114">
        <v>14550</v>
      </c>
      <c r="H21" s="140">
        <v>14230</v>
      </c>
      <c r="I21" s="115">
        <v>119</v>
      </c>
      <c r="J21" s="116">
        <v>0.83626141953619115</v>
      </c>
    </row>
    <row r="22" spans="1:10" s="110" customFormat="1" ht="12" customHeight="1" x14ac:dyDescent="0.2">
      <c r="A22" s="118" t="s">
        <v>113</v>
      </c>
      <c r="B22" s="119" t="s">
        <v>116</v>
      </c>
      <c r="C22" s="113">
        <v>88.967346705089795</v>
      </c>
      <c r="D22" s="115">
        <v>46618</v>
      </c>
      <c r="E22" s="114">
        <v>46999</v>
      </c>
      <c r="F22" s="114">
        <v>47614</v>
      </c>
      <c r="G22" s="114">
        <v>47011</v>
      </c>
      <c r="H22" s="140">
        <v>47750</v>
      </c>
      <c r="I22" s="115">
        <v>-1132</v>
      </c>
      <c r="J22" s="116">
        <v>-2.3706806282722512</v>
      </c>
    </row>
    <row r="23" spans="1:10" s="110" customFormat="1" ht="12" customHeight="1" x14ac:dyDescent="0.2">
      <c r="A23" s="118"/>
      <c r="B23" s="119" t="s">
        <v>117</v>
      </c>
      <c r="C23" s="113">
        <v>11.002118361037425</v>
      </c>
      <c r="D23" s="115">
        <v>5765</v>
      </c>
      <c r="E23" s="114">
        <v>5838</v>
      </c>
      <c r="F23" s="114">
        <v>6137</v>
      </c>
      <c r="G23" s="114">
        <v>5857</v>
      </c>
      <c r="H23" s="140">
        <v>5708</v>
      </c>
      <c r="I23" s="115">
        <v>57</v>
      </c>
      <c r="J23" s="116">
        <v>0.99859845830413452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336811</v>
      </c>
      <c r="E25" s="236">
        <v>337365</v>
      </c>
      <c r="F25" s="236">
        <v>339376</v>
      </c>
      <c r="G25" s="236">
        <v>334267</v>
      </c>
      <c r="H25" s="241">
        <v>334168</v>
      </c>
      <c r="I25" s="235">
        <v>2643</v>
      </c>
      <c r="J25" s="116">
        <v>0.79091953747815469</v>
      </c>
    </row>
    <row r="26" spans="1:10" s="110" customFormat="1" ht="12" customHeight="1" x14ac:dyDescent="0.2">
      <c r="A26" s="118" t="s">
        <v>105</v>
      </c>
      <c r="B26" s="119" t="s">
        <v>106</v>
      </c>
      <c r="C26" s="113">
        <v>55.757086318439718</v>
      </c>
      <c r="D26" s="115">
        <v>187796</v>
      </c>
      <c r="E26" s="114">
        <v>187880</v>
      </c>
      <c r="F26" s="114">
        <v>189956</v>
      </c>
      <c r="G26" s="114">
        <v>187205</v>
      </c>
      <c r="H26" s="140">
        <v>187058</v>
      </c>
      <c r="I26" s="115">
        <v>738</v>
      </c>
      <c r="J26" s="116">
        <v>0.39453003881149162</v>
      </c>
    </row>
    <row r="27" spans="1:10" s="110" customFormat="1" ht="12" customHeight="1" x14ac:dyDescent="0.2">
      <c r="A27" s="118"/>
      <c r="B27" s="119" t="s">
        <v>107</v>
      </c>
      <c r="C27" s="113">
        <v>44.242913681560282</v>
      </c>
      <c r="D27" s="115">
        <v>149015</v>
      </c>
      <c r="E27" s="114">
        <v>149485</v>
      </c>
      <c r="F27" s="114">
        <v>149420</v>
      </c>
      <c r="G27" s="114">
        <v>147062</v>
      </c>
      <c r="H27" s="140">
        <v>147110</v>
      </c>
      <c r="I27" s="115">
        <v>1905</v>
      </c>
      <c r="J27" s="116">
        <v>1.2949493576235469</v>
      </c>
    </row>
    <row r="28" spans="1:10" s="110" customFormat="1" ht="12" customHeight="1" x14ac:dyDescent="0.2">
      <c r="A28" s="118" t="s">
        <v>105</v>
      </c>
      <c r="B28" s="121" t="s">
        <v>108</v>
      </c>
      <c r="C28" s="113">
        <v>9.8681456365736278</v>
      </c>
      <c r="D28" s="115">
        <v>33237</v>
      </c>
      <c r="E28" s="114">
        <v>34160</v>
      </c>
      <c r="F28" s="114">
        <v>35470</v>
      </c>
      <c r="G28" s="114">
        <v>32031</v>
      </c>
      <c r="H28" s="140">
        <v>32864</v>
      </c>
      <c r="I28" s="115">
        <v>373</v>
      </c>
      <c r="J28" s="116">
        <v>1.1349805258033105</v>
      </c>
    </row>
    <row r="29" spans="1:10" s="110" customFormat="1" ht="12" customHeight="1" x14ac:dyDescent="0.2">
      <c r="A29" s="118"/>
      <c r="B29" s="121" t="s">
        <v>109</v>
      </c>
      <c r="C29" s="113">
        <v>67.949977880769922</v>
      </c>
      <c r="D29" s="115">
        <v>228863</v>
      </c>
      <c r="E29" s="114">
        <v>229078</v>
      </c>
      <c r="F29" s="114">
        <v>230504</v>
      </c>
      <c r="G29" s="114">
        <v>229944</v>
      </c>
      <c r="H29" s="140">
        <v>230042</v>
      </c>
      <c r="I29" s="115">
        <v>-1179</v>
      </c>
      <c r="J29" s="116">
        <v>-0.51251510593717664</v>
      </c>
    </row>
    <row r="30" spans="1:10" s="110" customFormat="1" ht="12" customHeight="1" x14ac:dyDescent="0.2">
      <c r="A30" s="118"/>
      <c r="B30" s="121" t="s">
        <v>110</v>
      </c>
      <c r="C30" s="113">
        <v>20.880256286166425</v>
      </c>
      <c r="D30" s="115">
        <v>70327</v>
      </c>
      <c r="E30" s="114">
        <v>69722</v>
      </c>
      <c r="F30" s="114">
        <v>69079</v>
      </c>
      <c r="G30" s="114">
        <v>68099</v>
      </c>
      <c r="H30" s="140">
        <v>67157</v>
      </c>
      <c r="I30" s="115">
        <v>3170</v>
      </c>
      <c r="J30" s="116">
        <v>4.7202823235105793</v>
      </c>
    </row>
    <row r="31" spans="1:10" s="110" customFormat="1" ht="12" customHeight="1" x14ac:dyDescent="0.2">
      <c r="A31" s="120"/>
      <c r="B31" s="121" t="s">
        <v>111</v>
      </c>
      <c r="C31" s="113">
        <v>1.3016201964900196</v>
      </c>
      <c r="D31" s="115">
        <v>4384</v>
      </c>
      <c r="E31" s="114">
        <v>4405</v>
      </c>
      <c r="F31" s="114">
        <v>4323</v>
      </c>
      <c r="G31" s="114">
        <v>4193</v>
      </c>
      <c r="H31" s="140">
        <v>4105</v>
      </c>
      <c r="I31" s="115">
        <v>279</v>
      </c>
      <c r="J31" s="116">
        <v>6.7965895249695496</v>
      </c>
    </row>
    <row r="32" spans="1:10" s="110" customFormat="1" ht="12" customHeight="1" x14ac:dyDescent="0.2">
      <c r="A32" s="120"/>
      <c r="B32" s="121" t="s">
        <v>112</v>
      </c>
      <c r="C32" s="113">
        <v>0.39339570263441515</v>
      </c>
      <c r="D32" s="115">
        <v>1325</v>
      </c>
      <c r="E32" s="114">
        <v>1296</v>
      </c>
      <c r="F32" s="114">
        <v>1296</v>
      </c>
      <c r="G32" s="114">
        <v>1153</v>
      </c>
      <c r="H32" s="140">
        <v>1130</v>
      </c>
      <c r="I32" s="115">
        <v>195</v>
      </c>
      <c r="J32" s="116">
        <v>17.256637168141594</v>
      </c>
    </row>
    <row r="33" spans="1:10" s="110" customFormat="1" ht="12" customHeight="1" x14ac:dyDescent="0.2">
      <c r="A33" s="118" t="s">
        <v>113</v>
      </c>
      <c r="B33" s="119" t="s">
        <v>181</v>
      </c>
      <c r="C33" s="113">
        <v>70.098660673196534</v>
      </c>
      <c r="D33" s="115">
        <v>236100</v>
      </c>
      <c r="E33" s="114">
        <v>236624</v>
      </c>
      <c r="F33" s="114">
        <v>239526</v>
      </c>
      <c r="G33" s="114">
        <v>234430</v>
      </c>
      <c r="H33" s="140">
        <v>235431</v>
      </c>
      <c r="I33" s="115">
        <v>669</v>
      </c>
      <c r="J33" s="116">
        <v>0.28415969010028413</v>
      </c>
    </row>
    <row r="34" spans="1:10" s="110" customFormat="1" ht="12" customHeight="1" x14ac:dyDescent="0.2">
      <c r="A34" s="118"/>
      <c r="B34" s="119" t="s">
        <v>182</v>
      </c>
      <c r="C34" s="113">
        <v>29.901339326803459</v>
      </c>
      <c r="D34" s="115">
        <v>100711</v>
      </c>
      <c r="E34" s="114">
        <v>100741</v>
      </c>
      <c r="F34" s="114">
        <v>99850</v>
      </c>
      <c r="G34" s="114">
        <v>99837</v>
      </c>
      <c r="H34" s="140">
        <v>98737</v>
      </c>
      <c r="I34" s="115">
        <v>1974</v>
      </c>
      <c r="J34" s="116">
        <v>1.9992505342475466</v>
      </c>
    </row>
    <row r="35" spans="1:10" s="110" customFormat="1" ht="12" customHeight="1" x14ac:dyDescent="0.2">
      <c r="A35" s="118" t="s">
        <v>113</v>
      </c>
      <c r="B35" s="119" t="s">
        <v>116</v>
      </c>
      <c r="C35" s="113">
        <v>88.209114310399599</v>
      </c>
      <c r="D35" s="115">
        <v>297098</v>
      </c>
      <c r="E35" s="114">
        <v>298159</v>
      </c>
      <c r="F35" s="114">
        <v>299655</v>
      </c>
      <c r="G35" s="114">
        <v>295871</v>
      </c>
      <c r="H35" s="140">
        <v>296785</v>
      </c>
      <c r="I35" s="115">
        <v>313</v>
      </c>
      <c r="J35" s="116">
        <v>0.10546355105547787</v>
      </c>
    </row>
    <row r="36" spans="1:10" s="110" customFormat="1" ht="12" customHeight="1" x14ac:dyDescent="0.2">
      <c r="A36" s="118"/>
      <c r="B36" s="119" t="s">
        <v>117</v>
      </c>
      <c r="C36" s="113">
        <v>11.745459619786764</v>
      </c>
      <c r="D36" s="115">
        <v>39560</v>
      </c>
      <c r="E36" s="114">
        <v>39061</v>
      </c>
      <c r="F36" s="114">
        <v>39574</v>
      </c>
      <c r="G36" s="114">
        <v>38238</v>
      </c>
      <c r="H36" s="140">
        <v>37226</v>
      </c>
      <c r="I36" s="115">
        <v>2334</v>
      </c>
      <c r="J36" s="116">
        <v>6.269811422124322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40571</v>
      </c>
      <c r="E64" s="236">
        <v>40868</v>
      </c>
      <c r="F64" s="236">
        <v>41676</v>
      </c>
      <c r="G64" s="236">
        <v>40837</v>
      </c>
      <c r="H64" s="140">
        <v>40751</v>
      </c>
      <c r="I64" s="115">
        <v>-180</v>
      </c>
      <c r="J64" s="116">
        <v>-0.44170695197663862</v>
      </c>
    </row>
    <row r="65" spans="1:12" s="110" customFormat="1" ht="12" customHeight="1" x14ac:dyDescent="0.2">
      <c r="A65" s="118" t="s">
        <v>105</v>
      </c>
      <c r="B65" s="119" t="s">
        <v>106</v>
      </c>
      <c r="C65" s="113">
        <v>56.370313770920113</v>
      </c>
      <c r="D65" s="235">
        <v>22870</v>
      </c>
      <c r="E65" s="236">
        <v>23032</v>
      </c>
      <c r="F65" s="236">
        <v>23706</v>
      </c>
      <c r="G65" s="236">
        <v>23225</v>
      </c>
      <c r="H65" s="140">
        <v>23115</v>
      </c>
      <c r="I65" s="115">
        <v>-245</v>
      </c>
      <c r="J65" s="116">
        <v>-1.0599178022928835</v>
      </c>
    </row>
    <row r="66" spans="1:12" s="110" customFormat="1" ht="12" customHeight="1" x14ac:dyDescent="0.2">
      <c r="A66" s="118"/>
      <c r="B66" s="119" t="s">
        <v>107</v>
      </c>
      <c r="C66" s="113">
        <v>43.629686229079887</v>
      </c>
      <c r="D66" s="235">
        <v>17701</v>
      </c>
      <c r="E66" s="236">
        <v>17836</v>
      </c>
      <c r="F66" s="236">
        <v>17970</v>
      </c>
      <c r="G66" s="236">
        <v>17612</v>
      </c>
      <c r="H66" s="140">
        <v>17636</v>
      </c>
      <c r="I66" s="115">
        <v>65</v>
      </c>
      <c r="J66" s="116">
        <v>0.36856430029485143</v>
      </c>
    </row>
    <row r="67" spans="1:12" s="110" customFormat="1" ht="12" customHeight="1" x14ac:dyDescent="0.2">
      <c r="A67" s="118" t="s">
        <v>105</v>
      </c>
      <c r="B67" s="121" t="s">
        <v>108</v>
      </c>
      <c r="C67" s="113">
        <v>11.397303492642529</v>
      </c>
      <c r="D67" s="235">
        <v>4624</v>
      </c>
      <c r="E67" s="236">
        <v>4795</v>
      </c>
      <c r="F67" s="236">
        <v>5030</v>
      </c>
      <c r="G67" s="236">
        <v>4562</v>
      </c>
      <c r="H67" s="140">
        <v>4693</v>
      </c>
      <c r="I67" s="115">
        <v>-69</v>
      </c>
      <c r="J67" s="116">
        <v>-1.4702748774770935</v>
      </c>
    </row>
    <row r="68" spans="1:12" s="110" customFormat="1" ht="12" customHeight="1" x14ac:dyDescent="0.2">
      <c r="A68" s="118"/>
      <c r="B68" s="121" t="s">
        <v>109</v>
      </c>
      <c r="C68" s="113">
        <v>66.495772842670874</v>
      </c>
      <c r="D68" s="235">
        <v>26978</v>
      </c>
      <c r="E68" s="236">
        <v>27119</v>
      </c>
      <c r="F68" s="236">
        <v>27717</v>
      </c>
      <c r="G68" s="236">
        <v>27491</v>
      </c>
      <c r="H68" s="140">
        <v>27406</v>
      </c>
      <c r="I68" s="115">
        <v>-428</v>
      </c>
      <c r="J68" s="116">
        <v>-1.5617018171203385</v>
      </c>
    </row>
    <row r="69" spans="1:12" s="110" customFormat="1" ht="12" customHeight="1" x14ac:dyDescent="0.2">
      <c r="A69" s="118"/>
      <c r="B69" s="121" t="s">
        <v>110</v>
      </c>
      <c r="C69" s="113">
        <v>20.721697764413005</v>
      </c>
      <c r="D69" s="235">
        <v>8407</v>
      </c>
      <c r="E69" s="236">
        <v>8401</v>
      </c>
      <c r="F69" s="236">
        <v>8384</v>
      </c>
      <c r="G69" s="236">
        <v>8260</v>
      </c>
      <c r="H69" s="140">
        <v>8138</v>
      </c>
      <c r="I69" s="115">
        <v>269</v>
      </c>
      <c r="J69" s="116">
        <v>3.3054804620299829</v>
      </c>
    </row>
    <row r="70" spans="1:12" s="110" customFormat="1" ht="12" customHeight="1" x14ac:dyDescent="0.2">
      <c r="A70" s="120"/>
      <c r="B70" s="121" t="s">
        <v>111</v>
      </c>
      <c r="C70" s="113">
        <v>1.3852259002735945</v>
      </c>
      <c r="D70" s="235">
        <v>562</v>
      </c>
      <c r="E70" s="236">
        <v>553</v>
      </c>
      <c r="F70" s="236">
        <v>545</v>
      </c>
      <c r="G70" s="236">
        <v>524</v>
      </c>
      <c r="H70" s="140">
        <v>514</v>
      </c>
      <c r="I70" s="115">
        <v>48</v>
      </c>
      <c r="J70" s="116">
        <v>9.3385214007782107</v>
      </c>
    </row>
    <row r="71" spans="1:12" s="110" customFormat="1" ht="12" customHeight="1" x14ac:dyDescent="0.2">
      <c r="A71" s="120"/>
      <c r="B71" s="121" t="s">
        <v>112</v>
      </c>
      <c r="C71" s="113">
        <v>0.45352591752729782</v>
      </c>
      <c r="D71" s="235">
        <v>184</v>
      </c>
      <c r="E71" s="236">
        <v>170</v>
      </c>
      <c r="F71" s="236">
        <v>163</v>
      </c>
      <c r="G71" s="236">
        <v>140</v>
      </c>
      <c r="H71" s="140">
        <v>140</v>
      </c>
      <c r="I71" s="115">
        <v>44</v>
      </c>
      <c r="J71" s="116">
        <v>31.428571428571427</v>
      </c>
    </row>
    <row r="72" spans="1:12" s="110" customFormat="1" ht="12" customHeight="1" x14ac:dyDescent="0.2">
      <c r="A72" s="118" t="s">
        <v>113</v>
      </c>
      <c r="B72" s="119" t="s">
        <v>181</v>
      </c>
      <c r="C72" s="113">
        <v>71.238076458554133</v>
      </c>
      <c r="D72" s="235">
        <v>28902</v>
      </c>
      <c r="E72" s="236">
        <v>29167</v>
      </c>
      <c r="F72" s="236">
        <v>29741</v>
      </c>
      <c r="G72" s="236">
        <v>28982</v>
      </c>
      <c r="H72" s="140">
        <v>29175</v>
      </c>
      <c r="I72" s="115">
        <v>-273</v>
      </c>
      <c r="J72" s="116">
        <v>-0.93573264781491006</v>
      </c>
    </row>
    <row r="73" spans="1:12" s="110" customFormat="1" ht="12" customHeight="1" x14ac:dyDescent="0.2">
      <c r="A73" s="118"/>
      <c r="B73" s="119" t="s">
        <v>182</v>
      </c>
      <c r="C73" s="113">
        <v>28.76192354144586</v>
      </c>
      <c r="D73" s="115">
        <v>11669</v>
      </c>
      <c r="E73" s="114">
        <v>11701</v>
      </c>
      <c r="F73" s="114">
        <v>11935</v>
      </c>
      <c r="G73" s="114">
        <v>11855</v>
      </c>
      <c r="H73" s="140">
        <v>11576</v>
      </c>
      <c r="I73" s="115">
        <v>93</v>
      </c>
      <c r="J73" s="116">
        <v>0.8033863165169316</v>
      </c>
    </row>
    <row r="74" spans="1:12" s="110" customFormat="1" ht="12" customHeight="1" x14ac:dyDescent="0.2">
      <c r="A74" s="118" t="s">
        <v>113</v>
      </c>
      <c r="B74" s="119" t="s">
        <v>116</v>
      </c>
      <c r="C74" s="113">
        <v>83.934337334549312</v>
      </c>
      <c r="D74" s="115">
        <v>34053</v>
      </c>
      <c r="E74" s="114">
        <v>34379</v>
      </c>
      <c r="F74" s="114">
        <v>34877</v>
      </c>
      <c r="G74" s="114">
        <v>34314</v>
      </c>
      <c r="H74" s="140">
        <v>34376</v>
      </c>
      <c r="I74" s="115">
        <v>-323</v>
      </c>
      <c r="J74" s="116">
        <v>-0.93960902955550385</v>
      </c>
    </row>
    <row r="75" spans="1:12" s="110" customFormat="1" ht="12" customHeight="1" x14ac:dyDescent="0.2">
      <c r="A75" s="142"/>
      <c r="B75" s="124" t="s">
        <v>117</v>
      </c>
      <c r="C75" s="125">
        <v>16.028690443913138</v>
      </c>
      <c r="D75" s="143">
        <v>6503</v>
      </c>
      <c r="E75" s="144">
        <v>6471</v>
      </c>
      <c r="F75" s="144">
        <v>6782</v>
      </c>
      <c r="G75" s="144">
        <v>6507</v>
      </c>
      <c r="H75" s="145">
        <v>6358</v>
      </c>
      <c r="I75" s="143">
        <v>145</v>
      </c>
      <c r="J75" s="146">
        <v>2.2805913809374019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5" t="s">
        <v>123</v>
      </c>
      <c r="B78" s="566"/>
      <c r="C78" s="566"/>
      <c r="D78" s="566"/>
      <c r="E78" s="566"/>
      <c r="F78" s="566"/>
      <c r="G78" s="566"/>
      <c r="H78" s="566"/>
      <c r="I78" s="566"/>
      <c r="J78" s="566"/>
    </row>
    <row r="79" spans="1:12" ht="18" customHeight="1" x14ac:dyDescent="0.2">
      <c r="A79" s="565"/>
      <c r="B79" s="566"/>
      <c r="C79" s="566"/>
      <c r="D79" s="566"/>
      <c r="E79" s="566"/>
      <c r="F79" s="566"/>
      <c r="G79" s="566"/>
      <c r="H79" s="566"/>
      <c r="I79" s="566"/>
      <c r="J79" s="566"/>
    </row>
    <row r="80" spans="1:12" ht="22.5" customHeight="1" x14ac:dyDescent="0.2">
      <c r="A80" s="601"/>
      <c r="B80" s="602"/>
      <c r="C80" s="602"/>
      <c r="D80" s="602"/>
      <c r="E80" s="602"/>
      <c r="F80" s="602"/>
      <c r="G80" s="602"/>
      <c r="H80" s="602"/>
      <c r="I80" s="602"/>
      <c r="J80" s="602"/>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8" t="s">
        <v>184</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3" t="s">
        <v>93</v>
      </c>
      <c r="B7" s="574"/>
      <c r="C7" s="574"/>
      <c r="D7" s="574"/>
      <c r="E7" s="579" t="s">
        <v>94</v>
      </c>
      <c r="F7" s="582" t="s">
        <v>179</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52399</v>
      </c>
      <c r="G11" s="114">
        <v>52855</v>
      </c>
      <c r="H11" s="114">
        <v>53767</v>
      </c>
      <c r="I11" s="114">
        <v>52883</v>
      </c>
      <c r="J11" s="140">
        <v>53473</v>
      </c>
      <c r="K11" s="114">
        <v>-1074</v>
      </c>
      <c r="L11" s="116">
        <v>-2.0084902661156097</v>
      </c>
    </row>
    <row r="12" spans="1:17" s="110" customFormat="1" ht="24.95" customHeight="1" x14ac:dyDescent="0.2">
      <c r="A12" s="603" t="s">
        <v>185</v>
      </c>
      <c r="B12" s="604"/>
      <c r="C12" s="604"/>
      <c r="D12" s="605"/>
      <c r="E12" s="113">
        <v>55.32166644401611</v>
      </c>
      <c r="F12" s="115">
        <v>28988</v>
      </c>
      <c r="G12" s="114">
        <v>29324</v>
      </c>
      <c r="H12" s="114">
        <v>30144</v>
      </c>
      <c r="I12" s="114">
        <v>29636</v>
      </c>
      <c r="J12" s="140">
        <v>30096</v>
      </c>
      <c r="K12" s="114">
        <v>-1108</v>
      </c>
      <c r="L12" s="116">
        <v>-3.6815523657628919</v>
      </c>
    </row>
    <row r="13" spans="1:17" s="110" customFormat="1" ht="15" customHeight="1" x14ac:dyDescent="0.2">
      <c r="A13" s="120"/>
      <c r="B13" s="611" t="s">
        <v>107</v>
      </c>
      <c r="C13" s="611"/>
      <c r="E13" s="113">
        <v>44.67833355598389</v>
      </c>
      <c r="F13" s="115">
        <v>23411</v>
      </c>
      <c r="G13" s="114">
        <v>23531</v>
      </c>
      <c r="H13" s="114">
        <v>23623</v>
      </c>
      <c r="I13" s="114">
        <v>23247</v>
      </c>
      <c r="J13" s="140">
        <v>23377</v>
      </c>
      <c r="K13" s="114">
        <v>34</v>
      </c>
      <c r="L13" s="116">
        <v>0.14544210121059162</v>
      </c>
    </row>
    <row r="14" spans="1:17" s="110" customFormat="1" ht="24.95" customHeight="1" x14ac:dyDescent="0.2">
      <c r="A14" s="603" t="s">
        <v>186</v>
      </c>
      <c r="B14" s="604"/>
      <c r="C14" s="604"/>
      <c r="D14" s="605"/>
      <c r="E14" s="113">
        <v>10.06698601118342</v>
      </c>
      <c r="F14" s="115">
        <v>5275</v>
      </c>
      <c r="G14" s="114">
        <v>5544</v>
      </c>
      <c r="H14" s="114">
        <v>5817</v>
      </c>
      <c r="I14" s="114">
        <v>5236</v>
      </c>
      <c r="J14" s="140">
        <v>5535</v>
      </c>
      <c r="K14" s="114">
        <v>-260</v>
      </c>
      <c r="L14" s="116">
        <v>-4.6973803071364051</v>
      </c>
    </row>
    <row r="15" spans="1:17" s="110" customFormat="1" ht="15" customHeight="1" x14ac:dyDescent="0.2">
      <c r="A15" s="120"/>
      <c r="B15" s="119"/>
      <c r="C15" s="258" t="s">
        <v>106</v>
      </c>
      <c r="E15" s="113">
        <v>53.649289099526065</v>
      </c>
      <c r="F15" s="115">
        <v>2830</v>
      </c>
      <c r="G15" s="114">
        <v>3022</v>
      </c>
      <c r="H15" s="114">
        <v>3251</v>
      </c>
      <c r="I15" s="114">
        <v>2909</v>
      </c>
      <c r="J15" s="140">
        <v>3087</v>
      </c>
      <c r="K15" s="114">
        <v>-257</v>
      </c>
      <c r="L15" s="116">
        <v>-8.3252348558470999</v>
      </c>
    </row>
    <row r="16" spans="1:17" s="110" customFormat="1" ht="15" customHeight="1" x14ac:dyDescent="0.2">
      <c r="A16" s="120"/>
      <c r="B16" s="119"/>
      <c r="C16" s="258" t="s">
        <v>107</v>
      </c>
      <c r="E16" s="113">
        <v>46.350710900473935</v>
      </c>
      <c r="F16" s="115">
        <v>2445</v>
      </c>
      <c r="G16" s="114">
        <v>2522</v>
      </c>
      <c r="H16" s="114">
        <v>2566</v>
      </c>
      <c r="I16" s="114">
        <v>2327</v>
      </c>
      <c r="J16" s="140">
        <v>2448</v>
      </c>
      <c r="K16" s="114">
        <v>-3</v>
      </c>
      <c r="L16" s="116">
        <v>-0.12254901960784313</v>
      </c>
    </row>
    <row r="17" spans="1:12" s="110" customFormat="1" ht="15" customHeight="1" x14ac:dyDescent="0.2">
      <c r="A17" s="120"/>
      <c r="B17" s="121" t="s">
        <v>109</v>
      </c>
      <c r="C17" s="258"/>
      <c r="E17" s="113">
        <v>66.747457012538405</v>
      </c>
      <c r="F17" s="115">
        <v>34975</v>
      </c>
      <c r="G17" s="114">
        <v>35249</v>
      </c>
      <c r="H17" s="114">
        <v>35921</v>
      </c>
      <c r="I17" s="114">
        <v>35800</v>
      </c>
      <c r="J17" s="140">
        <v>36164</v>
      </c>
      <c r="K17" s="114">
        <v>-1189</v>
      </c>
      <c r="L17" s="116">
        <v>-3.2878000221214467</v>
      </c>
    </row>
    <row r="18" spans="1:12" s="110" customFormat="1" ht="15" customHeight="1" x14ac:dyDescent="0.2">
      <c r="A18" s="120"/>
      <c r="B18" s="119"/>
      <c r="C18" s="258" t="s">
        <v>106</v>
      </c>
      <c r="E18" s="113">
        <v>55.81129378127234</v>
      </c>
      <c r="F18" s="115">
        <v>19520</v>
      </c>
      <c r="G18" s="114">
        <v>19706</v>
      </c>
      <c r="H18" s="114">
        <v>20300</v>
      </c>
      <c r="I18" s="114">
        <v>20216</v>
      </c>
      <c r="J18" s="140">
        <v>20533</v>
      </c>
      <c r="K18" s="114">
        <v>-1013</v>
      </c>
      <c r="L18" s="116">
        <v>-4.9335216480787025</v>
      </c>
    </row>
    <row r="19" spans="1:12" s="110" customFormat="1" ht="15" customHeight="1" x14ac:dyDescent="0.2">
      <c r="A19" s="120"/>
      <c r="B19" s="119"/>
      <c r="C19" s="258" t="s">
        <v>107</v>
      </c>
      <c r="E19" s="113">
        <v>44.18870621872766</v>
      </c>
      <c r="F19" s="115">
        <v>15455</v>
      </c>
      <c r="G19" s="114">
        <v>15543</v>
      </c>
      <c r="H19" s="114">
        <v>15621</v>
      </c>
      <c r="I19" s="114">
        <v>15584</v>
      </c>
      <c r="J19" s="140">
        <v>15631</v>
      </c>
      <c r="K19" s="114">
        <v>-176</v>
      </c>
      <c r="L19" s="116">
        <v>-1.1259676284306825</v>
      </c>
    </row>
    <row r="20" spans="1:12" s="110" customFormat="1" ht="15" customHeight="1" x14ac:dyDescent="0.2">
      <c r="A20" s="120"/>
      <c r="B20" s="121" t="s">
        <v>110</v>
      </c>
      <c r="C20" s="258"/>
      <c r="E20" s="113">
        <v>21.8114849520029</v>
      </c>
      <c r="F20" s="115">
        <v>11429</v>
      </c>
      <c r="G20" s="114">
        <v>11344</v>
      </c>
      <c r="H20" s="114">
        <v>11304</v>
      </c>
      <c r="I20" s="114">
        <v>11153</v>
      </c>
      <c r="J20" s="140">
        <v>11095</v>
      </c>
      <c r="K20" s="114">
        <v>334</v>
      </c>
      <c r="L20" s="116">
        <v>3.010365029292474</v>
      </c>
    </row>
    <row r="21" spans="1:12" s="110" customFormat="1" ht="15" customHeight="1" x14ac:dyDescent="0.2">
      <c r="A21" s="120"/>
      <c r="B21" s="119"/>
      <c r="C21" s="258" t="s">
        <v>106</v>
      </c>
      <c r="E21" s="113">
        <v>53.994225216554376</v>
      </c>
      <c r="F21" s="115">
        <v>6171</v>
      </c>
      <c r="G21" s="114">
        <v>6135</v>
      </c>
      <c r="H21" s="114">
        <v>6122</v>
      </c>
      <c r="I21" s="114">
        <v>6056</v>
      </c>
      <c r="J21" s="140">
        <v>6027</v>
      </c>
      <c r="K21" s="114">
        <v>144</v>
      </c>
      <c r="L21" s="116">
        <v>2.389248382279741</v>
      </c>
    </row>
    <row r="22" spans="1:12" s="110" customFormat="1" ht="15" customHeight="1" x14ac:dyDescent="0.2">
      <c r="A22" s="120"/>
      <c r="B22" s="119"/>
      <c r="C22" s="258" t="s">
        <v>107</v>
      </c>
      <c r="E22" s="113">
        <v>46.005774783445624</v>
      </c>
      <c r="F22" s="115">
        <v>5258</v>
      </c>
      <c r="G22" s="114">
        <v>5209</v>
      </c>
      <c r="H22" s="114">
        <v>5182</v>
      </c>
      <c r="I22" s="114">
        <v>5097</v>
      </c>
      <c r="J22" s="140">
        <v>5068</v>
      </c>
      <c r="K22" s="114">
        <v>190</v>
      </c>
      <c r="L22" s="116">
        <v>3.7490134175217049</v>
      </c>
    </row>
    <row r="23" spans="1:12" s="110" customFormat="1" ht="15" customHeight="1" x14ac:dyDescent="0.2">
      <c r="A23" s="120"/>
      <c r="B23" s="121" t="s">
        <v>111</v>
      </c>
      <c r="C23" s="258"/>
      <c r="E23" s="113">
        <v>1.3740720242752724</v>
      </c>
      <c r="F23" s="115">
        <v>720</v>
      </c>
      <c r="G23" s="114">
        <v>718</v>
      </c>
      <c r="H23" s="114">
        <v>725</v>
      </c>
      <c r="I23" s="114">
        <v>694</v>
      </c>
      <c r="J23" s="140">
        <v>679</v>
      </c>
      <c r="K23" s="114">
        <v>41</v>
      </c>
      <c r="L23" s="116">
        <v>6.0382916053019144</v>
      </c>
    </row>
    <row r="24" spans="1:12" s="110" customFormat="1" ht="15" customHeight="1" x14ac:dyDescent="0.2">
      <c r="A24" s="120"/>
      <c r="B24" s="119"/>
      <c r="C24" s="258" t="s">
        <v>106</v>
      </c>
      <c r="E24" s="113">
        <v>64.861111111111114</v>
      </c>
      <c r="F24" s="115">
        <v>467</v>
      </c>
      <c r="G24" s="114">
        <v>461</v>
      </c>
      <c r="H24" s="114">
        <v>471</v>
      </c>
      <c r="I24" s="114">
        <v>455</v>
      </c>
      <c r="J24" s="140">
        <v>449</v>
      </c>
      <c r="K24" s="114">
        <v>18</v>
      </c>
      <c r="L24" s="116">
        <v>4.0089086859688194</v>
      </c>
    </row>
    <row r="25" spans="1:12" s="110" customFormat="1" ht="15" customHeight="1" x14ac:dyDescent="0.2">
      <c r="A25" s="120"/>
      <c r="B25" s="119"/>
      <c r="C25" s="258" t="s">
        <v>107</v>
      </c>
      <c r="E25" s="113">
        <v>35.138888888888886</v>
      </c>
      <c r="F25" s="115">
        <v>253</v>
      </c>
      <c r="G25" s="114">
        <v>257</v>
      </c>
      <c r="H25" s="114">
        <v>254</v>
      </c>
      <c r="I25" s="114">
        <v>239</v>
      </c>
      <c r="J25" s="140">
        <v>230</v>
      </c>
      <c r="K25" s="114">
        <v>23</v>
      </c>
      <c r="L25" s="116">
        <v>10</v>
      </c>
    </row>
    <row r="26" spans="1:12" s="110" customFormat="1" ht="15" customHeight="1" x14ac:dyDescent="0.2">
      <c r="A26" s="120"/>
      <c r="C26" s="121" t="s">
        <v>187</v>
      </c>
      <c r="D26" s="110" t="s">
        <v>188</v>
      </c>
      <c r="E26" s="113">
        <v>0.42176377411782667</v>
      </c>
      <c r="F26" s="115">
        <v>221</v>
      </c>
      <c r="G26" s="114">
        <v>209</v>
      </c>
      <c r="H26" s="114">
        <v>205</v>
      </c>
      <c r="I26" s="114">
        <v>173</v>
      </c>
      <c r="J26" s="140">
        <v>173</v>
      </c>
      <c r="K26" s="114">
        <v>48</v>
      </c>
      <c r="L26" s="116">
        <v>27.745664739884393</v>
      </c>
    </row>
    <row r="27" spans="1:12" s="110" customFormat="1" ht="15" customHeight="1" x14ac:dyDescent="0.2">
      <c r="A27" s="120"/>
      <c r="B27" s="119"/>
      <c r="D27" s="259" t="s">
        <v>106</v>
      </c>
      <c r="E27" s="113">
        <v>56.108597285067873</v>
      </c>
      <c r="F27" s="115">
        <v>124</v>
      </c>
      <c r="G27" s="114">
        <v>113</v>
      </c>
      <c r="H27" s="114">
        <v>109</v>
      </c>
      <c r="I27" s="114">
        <v>86</v>
      </c>
      <c r="J27" s="140">
        <v>95</v>
      </c>
      <c r="K27" s="114">
        <v>29</v>
      </c>
      <c r="L27" s="116">
        <v>30.526315789473685</v>
      </c>
    </row>
    <row r="28" spans="1:12" s="110" customFormat="1" ht="15" customHeight="1" x14ac:dyDescent="0.2">
      <c r="A28" s="120"/>
      <c r="B28" s="119"/>
      <c r="D28" s="259" t="s">
        <v>107</v>
      </c>
      <c r="E28" s="113">
        <v>43.891402714932127</v>
      </c>
      <c r="F28" s="115">
        <v>97</v>
      </c>
      <c r="G28" s="114">
        <v>96</v>
      </c>
      <c r="H28" s="114">
        <v>96</v>
      </c>
      <c r="I28" s="114">
        <v>87</v>
      </c>
      <c r="J28" s="140">
        <v>78</v>
      </c>
      <c r="K28" s="114">
        <v>19</v>
      </c>
      <c r="L28" s="116">
        <v>24.358974358974358</v>
      </c>
    </row>
    <row r="29" spans="1:12" s="110" customFormat="1" ht="24.95" customHeight="1" x14ac:dyDescent="0.2">
      <c r="A29" s="603" t="s">
        <v>189</v>
      </c>
      <c r="B29" s="604"/>
      <c r="C29" s="604"/>
      <c r="D29" s="605"/>
      <c r="E29" s="113">
        <v>88.967346705089795</v>
      </c>
      <c r="F29" s="115">
        <v>46618</v>
      </c>
      <c r="G29" s="114">
        <v>46999</v>
      </c>
      <c r="H29" s="114">
        <v>47614</v>
      </c>
      <c r="I29" s="114">
        <v>47011</v>
      </c>
      <c r="J29" s="140">
        <v>47750</v>
      </c>
      <c r="K29" s="114">
        <v>-1132</v>
      </c>
      <c r="L29" s="116">
        <v>-2.3706806282722512</v>
      </c>
    </row>
    <row r="30" spans="1:12" s="110" customFormat="1" ht="15" customHeight="1" x14ac:dyDescent="0.2">
      <c r="A30" s="120"/>
      <c r="B30" s="119"/>
      <c r="C30" s="258" t="s">
        <v>106</v>
      </c>
      <c r="E30" s="113">
        <v>53.977004590501522</v>
      </c>
      <c r="F30" s="115">
        <v>25163</v>
      </c>
      <c r="G30" s="114">
        <v>25443</v>
      </c>
      <c r="H30" s="114">
        <v>25926</v>
      </c>
      <c r="I30" s="114">
        <v>25634</v>
      </c>
      <c r="J30" s="140">
        <v>26207</v>
      </c>
      <c r="K30" s="114">
        <v>-1044</v>
      </c>
      <c r="L30" s="116">
        <v>-3.9836684855191362</v>
      </c>
    </row>
    <row r="31" spans="1:12" s="110" customFormat="1" ht="15" customHeight="1" x14ac:dyDescent="0.2">
      <c r="A31" s="120"/>
      <c r="B31" s="119"/>
      <c r="C31" s="258" t="s">
        <v>107</v>
      </c>
      <c r="E31" s="113">
        <v>46.022995409498478</v>
      </c>
      <c r="F31" s="115">
        <v>21455</v>
      </c>
      <c r="G31" s="114">
        <v>21556</v>
      </c>
      <c r="H31" s="114">
        <v>21688</v>
      </c>
      <c r="I31" s="114">
        <v>21377</v>
      </c>
      <c r="J31" s="140">
        <v>21543</v>
      </c>
      <c r="K31" s="114">
        <v>-88</v>
      </c>
      <c r="L31" s="116">
        <v>-0.40848535487165205</v>
      </c>
    </row>
    <row r="32" spans="1:12" s="110" customFormat="1" ht="15" customHeight="1" x14ac:dyDescent="0.2">
      <c r="A32" s="120"/>
      <c r="B32" s="119" t="s">
        <v>117</v>
      </c>
      <c r="C32" s="258"/>
      <c r="E32" s="113">
        <v>11.002118361037425</v>
      </c>
      <c r="F32" s="115">
        <v>5765</v>
      </c>
      <c r="G32" s="114">
        <v>5838</v>
      </c>
      <c r="H32" s="114">
        <v>6137</v>
      </c>
      <c r="I32" s="114">
        <v>5857</v>
      </c>
      <c r="J32" s="140">
        <v>5708</v>
      </c>
      <c r="K32" s="114">
        <v>57</v>
      </c>
      <c r="L32" s="116">
        <v>0.99859845830413452</v>
      </c>
    </row>
    <row r="33" spans="1:12" s="110" customFormat="1" ht="15" customHeight="1" x14ac:dyDescent="0.2">
      <c r="A33" s="120"/>
      <c r="B33" s="119"/>
      <c r="C33" s="258" t="s">
        <v>106</v>
      </c>
      <c r="E33" s="113">
        <v>66.157849089332174</v>
      </c>
      <c r="F33" s="115">
        <v>3814</v>
      </c>
      <c r="G33" s="114">
        <v>3867</v>
      </c>
      <c r="H33" s="114">
        <v>4205</v>
      </c>
      <c r="I33" s="114">
        <v>3988</v>
      </c>
      <c r="J33" s="140">
        <v>3876</v>
      </c>
      <c r="K33" s="114">
        <v>-62</v>
      </c>
      <c r="L33" s="116">
        <v>-1.5995872033023735</v>
      </c>
    </row>
    <row r="34" spans="1:12" s="110" customFormat="1" ht="15" customHeight="1" x14ac:dyDescent="0.2">
      <c r="A34" s="120"/>
      <c r="B34" s="119"/>
      <c r="C34" s="258" t="s">
        <v>107</v>
      </c>
      <c r="E34" s="113">
        <v>33.842150910667826</v>
      </c>
      <c r="F34" s="115">
        <v>1951</v>
      </c>
      <c r="G34" s="114">
        <v>1971</v>
      </c>
      <c r="H34" s="114">
        <v>1932</v>
      </c>
      <c r="I34" s="114">
        <v>1869</v>
      </c>
      <c r="J34" s="140">
        <v>1832</v>
      </c>
      <c r="K34" s="114">
        <v>119</v>
      </c>
      <c r="L34" s="116">
        <v>6.4956331877729259</v>
      </c>
    </row>
    <row r="35" spans="1:12" s="110" customFormat="1" ht="24.95" customHeight="1" x14ac:dyDescent="0.2">
      <c r="A35" s="603" t="s">
        <v>190</v>
      </c>
      <c r="B35" s="604"/>
      <c r="C35" s="604"/>
      <c r="D35" s="605"/>
      <c r="E35" s="113">
        <v>72.615889616214048</v>
      </c>
      <c r="F35" s="115">
        <v>38050</v>
      </c>
      <c r="G35" s="114">
        <v>38468</v>
      </c>
      <c r="H35" s="114">
        <v>39138</v>
      </c>
      <c r="I35" s="114">
        <v>38333</v>
      </c>
      <c r="J35" s="140">
        <v>39243</v>
      </c>
      <c r="K35" s="114">
        <v>-1193</v>
      </c>
      <c r="L35" s="116">
        <v>-3.0400326172820629</v>
      </c>
    </row>
    <row r="36" spans="1:12" s="110" customFormat="1" ht="15" customHeight="1" x14ac:dyDescent="0.2">
      <c r="A36" s="120"/>
      <c r="B36" s="119"/>
      <c r="C36" s="258" t="s">
        <v>106</v>
      </c>
      <c r="E36" s="113">
        <v>67.716162943495405</v>
      </c>
      <c r="F36" s="115">
        <v>25766</v>
      </c>
      <c r="G36" s="114">
        <v>26075</v>
      </c>
      <c r="H36" s="114">
        <v>26704</v>
      </c>
      <c r="I36" s="114">
        <v>26233</v>
      </c>
      <c r="J36" s="140">
        <v>26877</v>
      </c>
      <c r="K36" s="114">
        <v>-1111</v>
      </c>
      <c r="L36" s="116">
        <v>-4.1336458682144581</v>
      </c>
    </row>
    <row r="37" spans="1:12" s="110" customFormat="1" ht="15" customHeight="1" x14ac:dyDescent="0.2">
      <c r="A37" s="120"/>
      <c r="B37" s="119"/>
      <c r="C37" s="258" t="s">
        <v>107</v>
      </c>
      <c r="E37" s="113">
        <v>32.283837056504602</v>
      </c>
      <c r="F37" s="115">
        <v>12284</v>
      </c>
      <c r="G37" s="114">
        <v>12393</v>
      </c>
      <c r="H37" s="114">
        <v>12434</v>
      </c>
      <c r="I37" s="114">
        <v>12100</v>
      </c>
      <c r="J37" s="140">
        <v>12366</v>
      </c>
      <c r="K37" s="114">
        <v>-82</v>
      </c>
      <c r="L37" s="116">
        <v>-0.66310852337053205</v>
      </c>
    </row>
    <row r="38" spans="1:12" s="110" customFormat="1" ht="15" customHeight="1" x14ac:dyDescent="0.2">
      <c r="A38" s="120"/>
      <c r="B38" s="119" t="s">
        <v>182</v>
      </c>
      <c r="C38" s="258"/>
      <c r="E38" s="113">
        <v>27.384110383785949</v>
      </c>
      <c r="F38" s="115">
        <v>14349</v>
      </c>
      <c r="G38" s="114">
        <v>14387</v>
      </c>
      <c r="H38" s="114">
        <v>14629</v>
      </c>
      <c r="I38" s="114">
        <v>14550</v>
      </c>
      <c r="J38" s="140">
        <v>14230</v>
      </c>
      <c r="K38" s="114">
        <v>119</v>
      </c>
      <c r="L38" s="116">
        <v>0.83626141953619115</v>
      </c>
    </row>
    <row r="39" spans="1:12" s="110" customFormat="1" ht="15" customHeight="1" x14ac:dyDescent="0.2">
      <c r="A39" s="120"/>
      <c r="B39" s="119"/>
      <c r="C39" s="258" t="s">
        <v>106</v>
      </c>
      <c r="E39" s="113">
        <v>22.454526447836088</v>
      </c>
      <c r="F39" s="115">
        <v>3222</v>
      </c>
      <c r="G39" s="114">
        <v>3249</v>
      </c>
      <c r="H39" s="114">
        <v>3440</v>
      </c>
      <c r="I39" s="114">
        <v>3403</v>
      </c>
      <c r="J39" s="140">
        <v>3219</v>
      </c>
      <c r="K39" s="114">
        <v>3</v>
      </c>
      <c r="L39" s="116">
        <v>9.3196644920782848E-2</v>
      </c>
    </row>
    <row r="40" spans="1:12" s="110" customFormat="1" ht="15" customHeight="1" x14ac:dyDescent="0.2">
      <c r="A40" s="120"/>
      <c r="B40" s="119"/>
      <c r="C40" s="258" t="s">
        <v>107</v>
      </c>
      <c r="E40" s="113">
        <v>77.545473552163912</v>
      </c>
      <c r="F40" s="115">
        <v>11127</v>
      </c>
      <c r="G40" s="114">
        <v>11138</v>
      </c>
      <c r="H40" s="114">
        <v>11189</v>
      </c>
      <c r="I40" s="114">
        <v>11147</v>
      </c>
      <c r="J40" s="140">
        <v>11011</v>
      </c>
      <c r="K40" s="114">
        <v>116</v>
      </c>
      <c r="L40" s="116">
        <v>1.0534919625828716</v>
      </c>
    </row>
    <row r="41" spans="1:12" s="110" customFormat="1" ht="24.75" customHeight="1" x14ac:dyDescent="0.2">
      <c r="A41" s="603" t="s">
        <v>517</v>
      </c>
      <c r="B41" s="604"/>
      <c r="C41" s="604"/>
      <c r="D41" s="605"/>
      <c r="E41" s="113">
        <v>5.1508616576652226</v>
      </c>
      <c r="F41" s="115">
        <v>2699</v>
      </c>
      <c r="G41" s="114">
        <v>3014</v>
      </c>
      <c r="H41" s="114">
        <v>3041</v>
      </c>
      <c r="I41" s="114">
        <v>2355</v>
      </c>
      <c r="J41" s="140">
        <v>2753</v>
      </c>
      <c r="K41" s="114">
        <v>-54</v>
      </c>
      <c r="L41" s="116">
        <v>-1.9614965492190337</v>
      </c>
    </row>
    <row r="42" spans="1:12" s="110" customFormat="1" ht="15" customHeight="1" x14ac:dyDescent="0.2">
      <c r="A42" s="120"/>
      <c r="B42" s="119"/>
      <c r="C42" s="258" t="s">
        <v>106</v>
      </c>
      <c r="E42" s="113">
        <v>54.612819562801036</v>
      </c>
      <c r="F42" s="115">
        <v>1474</v>
      </c>
      <c r="G42" s="114">
        <v>1693</v>
      </c>
      <c r="H42" s="114">
        <v>1732</v>
      </c>
      <c r="I42" s="114">
        <v>1316</v>
      </c>
      <c r="J42" s="140">
        <v>1538</v>
      </c>
      <c r="K42" s="114">
        <v>-64</v>
      </c>
      <c r="L42" s="116">
        <v>-4.1612483745123541</v>
      </c>
    </row>
    <row r="43" spans="1:12" s="110" customFormat="1" ht="15" customHeight="1" x14ac:dyDescent="0.2">
      <c r="A43" s="123"/>
      <c r="B43" s="124"/>
      <c r="C43" s="260" t="s">
        <v>107</v>
      </c>
      <c r="D43" s="261"/>
      <c r="E43" s="125">
        <v>45.387180437198964</v>
      </c>
      <c r="F43" s="143">
        <v>1225</v>
      </c>
      <c r="G43" s="144">
        <v>1321</v>
      </c>
      <c r="H43" s="144">
        <v>1309</v>
      </c>
      <c r="I43" s="144">
        <v>1039</v>
      </c>
      <c r="J43" s="145">
        <v>1215</v>
      </c>
      <c r="K43" s="144">
        <v>10</v>
      </c>
      <c r="L43" s="146">
        <v>0.82304526748971196</v>
      </c>
    </row>
    <row r="44" spans="1:12" s="110" customFormat="1" ht="45.75" customHeight="1" x14ac:dyDescent="0.2">
      <c r="A44" s="603" t="s">
        <v>191</v>
      </c>
      <c r="B44" s="604"/>
      <c r="C44" s="604"/>
      <c r="D44" s="605"/>
      <c r="E44" s="113">
        <v>2.1698887383347012</v>
      </c>
      <c r="F44" s="115">
        <v>1137</v>
      </c>
      <c r="G44" s="114">
        <v>1152</v>
      </c>
      <c r="H44" s="114">
        <v>1157</v>
      </c>
      <c r="I44" s="114">
        <v>1164</v>
      </c>
      <c r="J44" s="140">
        <v>1183</v>
      </c>
      <c r="K44" s="114">
        <v>-46</v>
      </c>
      <c r="L44" s="116">
        <v>-3.8884192730346578</v>
      </c>
    </row>
    <row r="45" spans="1:12" s="110" customFormat="1" ht="15" customHeight="1" x14ac:dyDescent="0.2">
      <c r="A45" s="120"/>
      <c r="B45" s="119"/>
      <c r="C45" s="258" t="s">
        <v>106</v>
      </c>
      <c r="E45" s="113">
        <v>61.565523306948108</v>
      </c>
      <c r="F45" s="115">
        <v>700</v>
      </c>
      <c r="G45" s="114">
        <v>707</v>
      </c>
      <c r="H45" s="114">
        <v>715</v>
      </c>
      <c r="I45" s="114">
        <v>719</v>
      </c>
      <c r="J45" s="140">
        <v>727</v>
      </c>
      <c r="K45" s="114">
        <v>-27</v>
      </c>
      <c r="L45" s="116">
        <v>-3.7138927097661623</v>
      </c>
    </row>
    <row r="46" spans="1:12" s="110" customFormat="1" ht="15" customHeight="1" x14ac:dyDescent="0.2">
      <c r="A46" s="123"/>
      <c r="B46" s="124"/>
      <c r="C46" s="260" t="s">
        <v>107</v>
      </c>
      <c r="D46" s="261"/>
      <c r="E46" s="125">
        <v>38.434476693051892</v>
      </c>
      <c r="F46" s="143">
        <v>437</v>
      </c>
      <c r="G46" s="144">
        <v>445</v>
      </c>
      <c r="H46" s="144">
        <v>442</v>
      </c>
      <c r="I46" s="144">
        <v>445</v>
      </c>
      <c r="J46" s="145">
        <v>456</v>
      </c>
      <c r="K46" s="144">
        <v>-19</v>
      </c>
      <c r="L46" s="146">
        <v>-4.166666666666667</v>
      </c>
    </row>
    <row r="47" spans="1:12" s="110" customFormat="1" ht="39" customHeight="1" x14ac:dyDescent="0.2">
      <c r="A47" s="603" t="s">
        <v>518</v>
      </c>
      <c r="B47" s="606"/>
      <c r="C47" s="606"/>
      <c r="D47" s="607"/>
      <c r="E47" s="113">
        <v>0.25000477108341762</v>
      </c>
      <c r="F47" s="115">
        <v>131</v>
      </c>
      <c r="G47" s="114">
        <v>141</v>
      </c>
      <c r="H47" s="114">
        <v>128</v>
      </c>
      <c r="I47" s="114">
        <v>128</v>
      </c>
      <c r="J47" s="140">
        <v>149</v>
      </c>
      <c r="K47" s="114">
        <v>-18</v>
      </c>
      <c r="L47" s="116">
        <v>-12.080536912751677</v>
      </c>
    </row>
    <row r="48" spans="1:12" s="110" customFormat="1" ht="15" customHeight="1" x14ac:dyDescent="0.2">
      <c r="A48" s="120"/>
      <c r="B48" s="119"/>
      <c r="C48" s="258" t="s">
        <v>106</v>
      </c>
      <c r="E48" s="113">
        <v>32.824427480916029</v>
      </c>
      <c r="F48" s="115">
        <v>43</v>
      </c>
      <c r="G48" s="114">
        <v>46</v>
      </c>
      <c r="H48" s="114">
        <v>37</v>
      </c>
      <c r="I48" s="114">
        <v>48</v>
      </c>
      <c r="J48" s="140">
        <v>55</v>
      </c>
      <c r="K48" s="114">
        <v>-12</v>
      </c>
      <c r="L48" s="116">
        <v>-21.818181818181817</v>
      </c>
    </row>
    <row r="49" spans="1:12" s="110" customFormat="1" ht="15" customHeight="1" x14ac:dyDescent="0.2">
      <c r="A49" s="123"/>
      <c r="B49" s="124"/>
      <c r="C49" s="260" t="s">
        <v>107</v>
      </c>
      <c r="D49" s="261"/>
      <c r="E49" s="125">
        <v>67.175572519083971</v>
      </c>
      <c r="F49" s="143">
        <v>88</v>
      </c>
      <c r="G49" s="144">
        <v>95</v>
      </c>
      <c r="H49" s="144">
        <v>91</v>
      </c>
      <c r="I49" s="144">
        <v>80</v>
      </c>
      <c r="J49" s="145">
        <v>94</v>
      </c>
      <c r="K49" s="144">
        <v>-6</v>
      </c>
      <c r="L49" s="146">
        <v>-6.3829787234042552</v>
      </c>
    </row>
    <row r="50" spans="1:12" s="110" customFormat="1" ht="24.95" customHeight="1" x14ac:dyDescent="0.2">
      <c r="A50" s="608" t="s">
        <v>192</v>
      </c>
      <c r="B50" s="609"/>
      <c r="C50" s="609"/>
      <c r="D50" s="610"/>
      <c r="E50" s="262">
        <v>14.215920151147923</v>
      </c>
      <c r="F50" s="263">
        <v>7449</v>
      </c>
      <c r="G50" s="264">
        <v>7825</v>
      </c>
      <c r="H50" s="264">
        <v>8052</v>
      </c>
      <c r="I50" s="264">
        <v>7500</v>
      </c>
      <c r="J50" s="265">
        <v>7603</v>
      </c>
      <c r="K50" s="263">
        <v>-154</v>
      </c>
      <c r="L50" s="266">
        <v>-2.0255162435880574</v>
      </c>
    </row>
    <row r="51" spans="1:12" s="110" customFormat="1" ht="15" customHeight="1" x14ac:dyDescent="0.2">
      <c r="A51" s="120"/>
      <c r="B51" s="119"/>
      <c r="C51" s="258" t="s">
        <v>106</v>
      </c>
      <c r="E51" s="113">
        <v>56.302859444220701</v>
      </c>
      <c r="F51" s="115">
        <v>4194</v>
      </c>
      <c r="G51" s="114">
        <v>4404</v>
      </c>
      <c r="H51" s="114">
        <v>4624</v>
      </c>
      <c r="I51" s="114">
        <v>4284</v>
      </c>
      <c r="J51" s="140">
        <v>4341</v>
      </c>
      <c r="K51" s="114">
        <v>-147</v>
      </c>
      <c r="L51" s="116">
        <v>-3.3863165169315828</v>
      </c>
    </row>
    <row r="52" spans="1:12" s="110" customFormat="1" ht="15" customHeight="1" x14ac:dyDescent="0.2">
      <c r="A52" s="120"/>
      <c r="B52" s="119"/>
      <c r="C52" s="258" t="s">
        <v>107</v>
      </c>
      <c r="E52" s="113">
        <v>43.697140555779299</v>
      </c>
      <c r="F52" s="115">
        <v>3255</v>
      </c>
      <c r="G52" s="114">
        <v>3421</v>
      </c>
      <c r="H52" s="114">
        <v>3428</v>
      </c>
      <c r="I52" s="114">
        <v>3216</v>
      </c>
      <c r="J52" s="140">
        <v>3262</v>
      </c>
      <c r="K52" s="114">
        <v>-7</v>
      </c>
      <c r="L52" s="116">
        <v>-0.21459227467811159</v>
      </c>
    </row>
    <row r="53" spans="1:12" s="110" customFormat="1" ht="15" customHeight="1" x14ac:dyDescent="0.2">
      <c r="A53" s="120"/>
      <c r="B53" s="119"/>
      <c r="C53" s="258" t="s">
        <v>187</v>
      </c>
      <c r="D53" s="110" t="s">
        <v>193</v>
      </c>
      <c r="E53" s="113">
        <v>24.392535910860516</v>
      </c>
      <c r="F53" s="115">
        <v>1817</v>
      </c>
      <c r="G53" s="114">
        <v>2156</v>
      </c>
      <c r="H53" s="114">
        <v>2221</v>
      </c>
      <c r="I53" s="114">
        <v>1711</v>
      </c>
      <c r="J53" s="140">
        <v>1867</v>
      </c>
      <c r="K53" s="114">
        <v>-50</v>
      </c>
      <c r="L53" s="116">
        <v>-2.6780931976432778</v>
      </c>
    </row>
    <row r="54" spans="1:12" s="110" customFormat="1" ht="15" customHeight="1" x14ac:dyDescent="0.2">
      <c r="A54" s="120"/>
      <c r="B54" s="119"/>
      <c r="D54" s="267" t="s">
        <v>194</v>
      </c>
      <c r="E54" s="113">
        <v>58.88827738029719</v>
      </c>
      <c r="F54" s="115">
        <v>1070</v>
      </c>
      <c r="G54" s="114">
        <v>1257</v>
      </c>
      <c r="H54" s="114">
        <v>1323</v>
      </c>
      <c r="I54" s="114">
        <v>1004</v>
      </c>
      <c r="J54" s="140">
        <v>1104</v>
      </c>
      <c r="K54" s="114">
        <v>-34</v>
      </c>
      <c r="L54" s="116">
        <v>-3.0797101449275361</v>
      </c>
    </row>
    <row r="55" spans="1:12" s="110" customFormat="1" ht="15" customHeight="1" x14ac:dyDescent="0.2">
      <c r="A55" s="120"/>
      <c r="B55" s="119"/>
      <c r="D55" s="267" t="s">
        <v>195</v>
      </c>
      <c r="E55" s="113">
        <v>41.11172261970281</v>
      </c>
      <c r="F55" s="115">
        <v>747</v>
      </c>
      <c r="G55" s="114">
        <v>899</v>
      </c>
      <c r="H55" s="114">
        <v>898</v>
      </c>
      <c r="I55" s="114">
        <v>707</v>
      </c>
      <c r="J55" s="140">
        <v>763</v>
      </c>
      <c r="K55" s="114">
        <v>-16</v>
      </c>
      <c r="L55" s="116">
        <v>-2.0969855832241153</v>
      </c>
    </row>
    <row r="56" spans="1:12" s="110" customFormat="1" ht="15" customHeight="1" x14ac:dyDescent="0.2">
      <c r="A56" s="120"/>
      <c r="B56" s="119" t="s">
        <v>196</v>
      </c>
      <c r="C56" s="258"/>
      <c r="E56" s="113">
        <v>61.506898986621884</v>
      </c>
      <c r="F56" s="115">
        <v>32229</v>
      </c>
      <c r="G56" s="114">
        <v>32295</v>
      </c>
      <c r="H56" s="114">
        <v>32624</v>
      </c>
      <c r="I56" s="114">
        <v>32396</v>
      </c>
      <c r="J56" s="140">
        <v>32851</v>
      </c>
      <c r="K56" s="114">
        <v>-622</v>
      </c>
      <c r="L56" s="116">
        <v>-1.8933974612644973</v>
      </c>
    </row>
    <row r="57" spans="1:12" s="110" customFormat="1" ht="15" customHeight="1" x14ac:dyDescent="0.2">
      <c r="A57" s="120"/>
      <c r="B57" s="119"/>
      <c r="C57" s="258" t="s">
        <v>106</v>
      </c>
      <c r="E57" s="113">
        <v>53.786962052809578</v>
      </c>
      <c r="F57" s="115">
        <v>17335</v>
      </c>
      <c r="G57" s="114">
        <v>17456</v>
      </c>
      <c r="H57" s="114">
        <v>17711</v>
      </c>
      <c r="I57" s="114">
        <v>17614</v>
      </c>
      <c r="J57" s="140">
        <v>17992</v>
      </c>
      <c r="K57" s="114">
        <v>-657</v>
      </c>
      <c r="L57" s="116">
        <v>-3.6516229435304579</v>
      </c>
    </row>
    <row r="58" spans="1:12" s="110" customFormat="1" ht="15" customHeight="1" x14ac:dyDescent="0.2">
      <c r="A58" s="120"/>
      <c r="B58" s="119"/>
      <c r="C58" s="258" t="s">
        <v>107</v>
      </c>
      <c r="E58" s="113">
        <v>46.213037947190422</v>
      </c>
      <c r="F58" s="115">
        <v>14894</v>
      </c>
      <c r="G58" s="114">
        <v>14839</v>
      </c>
      <c r="H58" s="114">
        <v>14913</v>
      </c>
      <c r="I58" s="114">
        <v>14782</v>
      </c>
      <c r="J58" s="140">
        <v>14859</v>
      </c>
      <c r="K58" s="114">
        <v>35</v>
      </c>
      <c r="L58" s="116">
        <v>0.23554747964196784</v>
      </c>
    </row>
    <row r="59" spans="1:12" s="110" customFormat="1" ht="15" customHeight="1" x14ac:dyDescent="0.2">
      <c r="A59" s="120"/>
      <c r="B59" s="119"/>
      <c r="C59" s="258" t="s">
        <v>105</v>
      </c>
      <c r="D59" s="110" t="s">
        <v>197</v>
      </c>
      <c r="E59" s="113">
        <v>93.840950696577622</v>
      </c>
      <c r="F59" s="115">
        <v>30244</v>
      </c>
      <c r="G59" s="114">
        <v>30287</v>
      </c>
      <c r="H59" s="114">
        <v>30624</v>
      </c>
      <c r="I59" s="114">
        <v>30430</v>
      </c>
      <c r="J59" s="140">
        <v>30879</v>
      </c>
      <c r="K59" s="114">
        <v>-635</v>
      </c>
      <c r="L59" s="116">
        <v>-2.0564137439683927</v>
      </c>
    </row>
    <row r="60" spans="1:12" s="110" customFormat="1" ht="15" customHeight="1" x14ac:dyDescent="0.2">
      <c r="A60" s="120"/>
      <c r="B60" s="119"/>
      <c r="C60" s="258"/>
      <c r="D60" s="267" t="s">
        <v>198</v>
      </c>
      <c r="E60" s="113">
        <v>52.489750033064411</v>
      </c>
      <c r="F60" s="115">
        <v>15875</v>
      </c>
      <c r="G60" s="114">
        <v>15970</v>
      </c>
      <c r="H60" s="114">
        <v>16225</v>
      </c>
      <c r="I60" s="114">
        <v>16158</v>
      </c>
      <c r="J60" s="140">
        <v>16530</v>
      </c>
      <c r="K60" s="114">
        <v>-655</v>
      </c>
      <c r="L60" s="116">
        <v>-3.9624924379915307</v>
      </c>
    </row>
    <row r="61" spans="1:12" s="110" customFormat="1" ht="15" customHeight="1" x14ac:dyDescent="0.2">
      <c r="A61" s="120"/>
      <c r="B61" s="119"/>
      <c r="C61" s="258"/>
      <c r="D61" s="267" t="s">
        <v>199</v>
      </c>
      <c r="E61" s="113">
        <v>47.510249966935589</v>
      </c>
      <c r="F61" s="115">
        <v>14369</v>
      </c>
      <c r="G61" s="114">
        <v>14317</v>
      </c>
      <c r="H61" s="114">
        <v>14399</v>
      </c>
      <c r="I61" s="114">
        <v>14272</v>
      </c>
      <c r="J61" s="140">
        <v>14349</v>
      </c>
      <c r="K61" s="114">
        <v>20</v>
      </c>
      <c r="L61" s="116">
        <v>0.13938253536831835</v>
      </c>
    </row>
    <row r="62" spans="1:12" s="110" customFormat="1" ht="15" customHeight="1" x14ac:dyDescent="0.2">
      <c r="A62" s="120"/>
      <c r="B62" s="119"/>
      <c r="C62" s="258"/>
      <c r="D62" s="258" t="s">
        <v>200</v>
      </c>
      <c r="E62" s="113">
        <v>6.1590493034223837</v>
      </c>
      <c r="F62" s="115">
        <v>1985</v>
      </c>
      <c r="G62" s="114">
        <v>2008</v>
      </c>
      <c r="H62" s="114">
        <v>2000</v>
      </c>
      <c r="I62" s="114">
        <v>1966</v>
      </c>
      <c r="J62" s="140">
        <v>1972</v>
      </c>
      <c r="K62" s="114">
        <v>13</v>
      </c>
      <c r="L62" s="116">
        <v>0.65922920892494929</v>
      </c>
    </row>
    <row r="63" spans="1:12" s="110" customFormat="1" ht="15" customHeight="1" x14ac:dyDescent="0.2">
      <c r="A63" s="120"/>
      <c r="B63" s="119"/>
      <c r="C63" s="258"/>
      <c r="D63" s="267" t="s">
        <v>198</v>
      </c>
      <c r="E63" s="113">
        <v>73.551637279596974</v>
      </c>
      <c r="F63" s="115">
        <v>1460</v>
      </c>
      <c r="G63" s="114">
        <v>1486</v>
      </c>
      <c r="H63" s="114">
        <v>1486</v>
      </c>
      <c r="I63" s="114">
        <v>1456</v>
      </c>
      <c r="J63" s="140">
        <v>1462</v>
      </c>
      <c r="K63" s="114">
        <v>-2</v>
      </c>
      <c r="L63" s="116">
        <v>-0.13679890560875513</v>
      </c>
    </row>
    <row r="64" spans="1:12" s="110" customFormat="1" ht="15" customHeight="1" x14ac:dyDescent="0.2">
      <c r="A64" s="120"/>
      <c r="B64" s="119"/>
      <c r="C64" s="258"/>
      <c r="D64" s="267" t="s">
        <v>199</v>
      </c>
      <c r="E64" s="113">
        <v>26.448362720403022</v>
      </c>
      <c r="F64" s="115">
        <v>525</v>
      </c>
      <c r="G64" s="114">
        <v>522</v>
      </c>
      <c r="H64" s="114">
        <v>514</v>
      </c>
      <c r="I64" s="114">
        <v>510</v>
      </c>
      <c r="J64" s="140">
        <v>510</v>
      </c>
      <c r="K64" s="114">
        <v>15</v>
      </c>
      <c r="L64" s="116">
        <v>2.9411764705882355</v>
      </c>
    </row>
    <row r="65" spans="1:12" s="110" customFormat="1" ht="15" customHeight="1" x14ac:dyDescent="0.2">
      <c r="A65" s="120"/>
      <c r="B65" s="119" t="s">
        <v>201</v>
      </c>
      <c r="C65" s="258"/>
      <c r="E65" s="113">
        <v>11.546021870646387</v>
      </c>
      <c r="F65" s="115">
        <v>6050</v>
      </c>
      <c r="G65" s="114">
        <v>5950</v>
      </c>
      <c r="H65" s="114">
        <v>5933</v>
      </c>
      <c r="I65" s="114">
        <v>5903</v>
      </c>
      <c r="J65" s="140">
        <v>5857</v>
      </c>
      <c r="K65" s="114">
        <v>193</v>
      </c>
      <c r="L65" s="116">
        <v>3.2952023220078539</v>
      </c>
    </row>
    <row r="66" spans="1:12" s="110" customFormat="1" ht="15" customHeight="1" x14ac:dyDescent="0.2">
      <c r="A66" s="120"/>
      <c r="B66" s="119"/>
      <c r="C66" s="258" t="s">
        <v>106</v>
      </c>
      <c r="E66" s="113">
        <v>52.793388429752063</v>
      </c>
      <c r="F66" s="115">
        <v>3194</v>
      </c>
      <c r="G66" s="114">
        <v>3152</v>
      </c>
      <c r="H66" s="114">
        <v>3166</v>
      </c>
      <c r="I66" s="114">
        <v>3153</v>
      </c>
      <c r="J66" s="140">
        <v>3146</v>
      </c>
      <c r="K66" s="114">
        <v>48</v>
      </c>
      <c r="L66" s="116">
        <v>1.5257469802924348</v>
      </c>
    </row>
    <row r="67" spans="1:12" s="110" customFormat="1" ht="15" customHeight="1" x14ac:dyDescent="0.2">
      <c r="A67" s="120"/>
      <c r="B67" s="119"/>
      <c r="C67" s="258" t="s">
        <v>107</v>
      </c>
      <c r="E67" s="113">
        <v>47.206611570247937</v>
      </c>
      <c r="F67" s="115">
        <v>2856</v>
      </c>
      <c r="G67" s="114">
        <v>2798</v>
      </c>
      <c r="H67" s="114">
        <v>2767</v>
      </c>
      <c r="I67" s="114">
        <v>2750</v>
      </c>
      <c r="J67" s="140">
        <v>2711</v>
      </c>
      <c r="K67" s="114">
        <v>145</v>
      </c>
      <c r="L67" s="116">
        <v>5.3485798598303207</v>
      </c>
    </row>
    <row r="68" spans="1:12" s="110" customFormat="1" ht="15" customHeight="1" x14ac:dyDescent="0.2">
      <c r="A68" s="120"/>
      <c r="B68" s="119"/>
      <c r="C68" s="258" t="s">
        <v>105</v>
      </c>
      <c r="D68" s="110" t="s">
        <v>202</v>
      </c>
      <c r="E68" s="113">
        <v>15.289256198347108</v>
      </c>
      <c r="F68" s="115">
        <v>925</v>
      </c>
      <c r="G68" s="114">
        <v>900</v>
      </c>
      <c r="H68" s="114">
        <v>886</v>
      </c>
      <c r="I68" s="114">
        <v>882</v>
      </c>
      <c r="J68" s="140">
        <v>865</v>
      </c>
      <c r="K68" s="114">
        <v>60</v>
      </c>
      <c r="L68" s="116">
        <v>6.9364161849710984</v>
      </c>
    </row>
    <row r="69" spans="1:12" s="110" customFormat="1" ht="15" customHeight="1" x14ac:dyDescent="0.2">
      <c r="A69" s="120"/>
      <c r="B69" s="119"/>
      <c r="C69" s="258"/>
      <c r="D69" s="267" t="s">
        <v>198</v>
      </c>
      <c r="E69" s="113">
        <v>53.621621621621621</v>
      </c>
      <c r="F69" s="115">
        <v>496</v>
      </c>
      <c r="G69" s="114">
        <v>490</v>
      </c>
      <c r="H69" s="114">
        <v>492</v>
      </c>
      <c r="I69" s="114">
        <v>483</v>
      </c>
      <c r="J69" s="140">
        <v>469</v>
      </c>
      <c r="K69" s="114">
        <v>27</v>
      </c>
      <c r="L69" s="116">
        <v>5.7569296375266523</v>
      </c>
    </row>
    <row r="70" spans="1:12" s="110" customFormat="1" ht="15" customHeight="1" x14ac:dyDescent="0.2">
      <c r="A70" s="120"/>
      <c r="B70" s="119"/>
      <c r="C70" s="258"/>
      <c r="D70" s="267" t="s">
        <v>199</v>
      </c>
      <c r="E70" s="113">
        <v>46.378378378378379</v>
      </c>
      <c r="F70" s="115">
        <v>429</v>
      </c>
      <c r="G70" s="114">
        <v>410</v>
      </c>
      <c r="H70" s="114">
        <v>394</v>
      </c>
      <c r="I70" s="114">
        <v>399</v>
      </c>
      <c r="J70" s="140">
        <v>396</v>
      </c>
      <c r="K70" s="114">
        <v>33</v>
      </c>
      <c r="L70" s="116">
        <v>8.3333333333333339</v>
      </c>
    </row>
    <row r="71" spans="1:12" s="110" customFormat="1" ht="15" customHeight="1" x14ac:dyDescent="0.2">
      <c r="A71" s="120"/>
      <c r="B71" s="119"/>
      <c r="C71" s="258"/>
      <c r="D71" s="110" t="s">
        <v>203</v>
      </c>
      <c r="E71" s="113">
        <v>73.355371900826441</v>
      </c>
      <c r="F71" s="115">
        <v>4438</v>
      </c>
      <c r="G71" s="114">
        <v>4368</v>
      </c>
      <c r="H71" s="114">
        <v>4356</v>
      </c>
      <c r="I71" s="114">
        <v>4335</v>
      </c>
      <c r="J71" s="140">
        <v>4316</v>
      </c>
      <c r="K71" s="114">
        <v>122</v>
      </c>
      <c r="L71" s="116">
        <v>2.8266913809082483</v>
      </c>
    </row>
    <row r="72" spans="1:12" s="110" customFormat="1" ht="15" customHeight="1" x14ac:dyDescent="0.2">
      <c r="A72" s="120"/>
      <c r="B72" s="119"/>
      <c r="C72" s="258"/>
      <c r="D72" s="267" t="s">
        <v>198</v>
      </c>
      <c r="E72" s="113">
        <v>51.847679134745384</v>
      </c>
      <c r="F72" s="115">
        <v>2301</v>
      </c>
      <c r="G72" s="114">
        <v>2266</v>
      </c>
      <c r="H72" s="114">
        <v>2263</v>
      </c>
      <c r="I72" s="114">
        <v>2263</v>
      </c>
      <c r="J72" s="140">
        <v>2278</v>
      </c>
      <c r="K72" s="114">
        <v>23</v>
      </c>
      <c r="L72" s="116">
        <v>1.009657594381036</v>
      </c>
    </row>
    <row r="73" spans="1:12" s="110" customFormat="1" ht="15" customHeight="1" x14ac:dyDescent="0.2">
      <c r="A73" s="120"/>
      <c r="B73" s="119"/>
      <c r="C73" s="258"/>
      <c r="D73" s="267" t="s">
        <v>199</v>
      </c>
      <c r="E73" s="113">
        <v>48.152320865254616</v>
      </c>
      <c r="F73" s="115">
        <v>2137</v>
      </c>
      <c r="G73" s="114">
        <v>2102</v>
      </c>
      <c r="H73" s="114">
        <v>2093</v>
      </c>
      <c r="I73" s="114">
        <v>2072</v>
      </c>
      <c r="J73" s="140">
        <v>2038</v>
      </c>
      <c r="K73" s="114">
        <v>99</v>
      </c>
      <c r="L73" s="116">
        <v>4.8577036310107946</v>
      </c>
    </row>
    <row r="74" spans="1:12" s="110" customFormat="1" ht="15" customHeight="1" x14ac:dyDescent="0.2">
      <c r="A74" s="120"/>
      <c r="B74" s="119"/>
      <c r="C74" s="258"/>
      <c r="D74" s="110" t="s">
        <v>204</v>
      </c>
      <c r="E74" s="113">
        <v>11.355371900826446</v>
      </c>
      <c r="F74" s="115">
        <v>687</v>
      </c>
      <c r="G74" s="114">
        <v>682</v>
      </c>
      <c r="H74" s="114">
        <v>691</v>
      </c>
      <c r="I74" s="114">
        <v>686</v>
      </c>
      <c r="J74" s="140">
        <v>676</v>
      </c>
      <c r="K74" s="114">
        <v>11</v>
      </c>
      <c r="L74" s="116">
        <v>1.6272189349112427</v>
      </c>
    </row>
    <row r="75" spans="1:12" s="110" customFormat="1" ht="15" customHeight="1" x14ac:dyDescent="0.2">
      <c r="A75" s="120"/>
      <c r="B75" s="119"/>
      <c r="C75" s="258"/>
      <c r="D75" s="267" t="s">
        <v>198</v>
      </c>
      <c r="E75" s="113">
        <v>57.787481804949053</v>
      </c>
      <c r="F75" s="115">
        <v>397</v>
      </c>
      <c r="G75" s="114">
        <v>396</v>
      </c>
      <c r="H75" s="114">
        <v>411</v>
      </c>
      <c r="I75" s="114">
        <v>407</v>
      </c>
      <c r="J75" s="140">
        <v>399</v>
      </c>
      <c r="K75" s="114">
        <v>-2</v>
      </c>
      <c r="L75" s="116">
        <v>-0.50125313283208017</v>
      </c>
    </row>
    <row r="76" spans="1:12" s="110" customFormat="1" ht="15" customHeight="1" x14ac:dyDescent="0.2">
      <c r="A76" s="120"/>
      <c r="B76" s="119"/>
      <c r="C76" s="258"/>
      <c r="D76" s="267" t="s">
        <v>199</v>
      </c>
      <c r="E76" s="113">
        <v>42.212518195050947</v>
      </c>
      <c r="F76" s="115">
        <v>290</v>
      </c>
      <c r="G76" s="114">
        <v>286</v>
      </c>
      <c r="H76" s="114">
        <v>280</v>
      </c>
      <c r="I76" s="114">
        <v>279</v>
      </c>
      <c r="J76" s="140">
        <v>277</v>
      </c>
      <c r="K76" s="114">
        <v>13</v>
      </c>
      <c r="L76" s="116">
        <v>4.6931407942238268</v>
      </c>
    </row>
    <row r="77" spans="1:12" s="110" customFormat="1" ht="15" customHeight="1" x14ac:dyDescent="0.2">
      <c r="A77" s="533"/>
      <c r="B77" s="119" t="s">
        <v>205</v>
      </c>
      <c r="C77" s="268"/>
      <c r="D77" s="182"/>
      <c r="E77" s="113">
        <v>12.731158991583809</v>
      </c>
      <c r="F77" s="115">
        <v>6671</v>
      </c>
      <c r="G77" s="114">
        <v>6785</v>
      </c>
      <c r="H77" s="114">
        <v>7158</v>
      </c>
      <c r="I77" s="114">
        <v>7084</v>
      </c>
      <c r="J77" s="140">
        <v>7162</v>
      </c>
      <c r="K77" s="114">
        <v>-491</v>
      </c>
      <c r="L77" s="116">
        <v>-6.8556269198547888</v>
      </c>
    </row>
    <row r="78" spans="1:12" s="110" customFormat="1" ht="15" customHeight="1" x14ac:dyDescent="0.2">
      <c r="A78" s="120"/>
      <c r="B78" s="119"/>
      <c r="C78" s="268" t="s">
        <v>106</v>
      </c>
      <c r="D78" s="182"/>
      <c r="E78" s="113">
        <v>63.933443261879781</v>
      </c>
      <c r="F78" s="115">
        <v>4265</v>
      </c>
      <c r="G78" s="114">
        <v>4312</v>
      </c>
      <c r="H78" s="114">
        <v>4643</v>
      </c>
      <c r="I78" s="114">
        <v>4585</v>
      </c>
      <c r="J78" s="140">
        <v>4617</v>
      </c>
      <c r="K78" s="114">
        <v>-352</v>
      </c>
      <c r="L78" s="116">
        <v>-7.6239982672731212</v>
      </c>
    </row>
    <row r="79" spans="1:12" s="110" customFormat="1" ht="15" customHeight="1" x14ac:dyDescent="0.2">
      <c r="A79" s="123"/>
      <c r="B79" s="124"/>
      <c r="C79" s="260" t="s">
        <v>107</v>
      </c>
      <c r="D79" s="261"/>
      <c r="E79" s="125">
        <v>36.066556738120219</v>
      </c>
      <c r="F79" s="143">
        <v>2406</v>
      </c>
      <c r="G79" s="144">
        <v>2473</v>
      </c>
      <c r="H79" s="144">
        <v>2515</v>
      </c>
      <c r="I79" s="144">
        <v>2499</v>
      </c>
      <c r="J79" s="145">
        <v>2545</v>
      </c>
      <c r="K79" s="144">
        <v>-139</v>
      </c>
      <c r="L79" s="146">
        <v>-5.461689587426326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5" t="s">
        <v>210</v>
      </c>
      <c r="B85" s="565"/>
      <c r="C85" s="565"/>
      <c r="D85" s="565"/>
      <c r="E85" s="565"/>
      <c r="F85" s="565"/>
      <c r="G85" s="565"/>
      <c r="H85" s="565"/>
      <c r="I85" s="565"/>
      <c r="J85" s="565"/>
      <c r="K85" s="565"/>
      <c r="L85" s="565"/>
    </row>
    <row r="86" spans="1:12" s="280" customFormat="1" ht="9" x14ac:dyDescent="0.2">
      <c r="A86" s="565" t="s">
        <v>211</v>
      </c>
      <c r="B86" s="565"/>
      <c r="C86" s="565"/>
      <c r="D86" s="565"/>
      <c r="E86" s="565"/>
      <c r="F86" s="565"/>
      <c r="G86" s="565"/>
      <c r="H86" s="565"/>
      <c r="I86" s="565"/>
      <c r="J86" s="565"/>
      <c r="K86" s="565"/>
      <c r="L86" s="565"/>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8" t="s">
        <v>212</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5" t="s">
        <v>213</v>
      </c>
      <c r="B7" s="586"/>
      <c r="C7" s="579" t="s">
        <v>94</v>
      </c>
      <c r="D7" s="582" t="s">
        <v>179</v>
      </c>
      <c r="E7" s="583"/>
      <c r="F7" s="583"/>
      <c r="G7" s="583"/>
      <c r="H7" s="584"/>
      <c r="I7" s="585" t="s">
        <v>180</v>
      </c>
      <c r="J7" s="586"/>
      <c r="K7" s="96"/>
      <c r="L7" s="96"/>
      <c r="M7" s="96"/>
      <c r="N7" s="96"/>
      <c r="O7" s="96"/>
    </row>
    <row r="8" spans="1:15" ht="21.75" customHeight="1" x14ac:dyDescent="0.2">
      <c r="A8" s="613"/>
      <c r="B8" s="614"/>
      <c r="C8" s="580"/>
      <c r="D8" s="589" t="s">
        <v>97</v>
      </c>
      <c r="E8" s="589" t="s">
        <v>98</v>
      </c>
      <c r="F8" s="589" t="s">
        <v>99</v>
      </c>
      <c r="G8" s="589" t="s">
        <v>100</v>
      </c>
      <c r="H8" s="589" t="s">
        <v>101</v>
      </c>
      <c r="I8" s="587"/>
      <c r="J8" s="588"/>
    </row>
    <row r="9" spans="1:15" ht="12" customHeight="1" x14ac:dyDescent="0.2">
      <c r="A9" s="613"/>
      <c r="B9" s="614"/>
      <c r="C9" s="580"/>
      <c r="D9" s="590"/>
      <c r="E9" s="590"/>
      <c r="F9" s="590"/>
      <c r="G9" s="590"/>
      <c r="H9" s="590"/>
      <c r="I9" s="98" t="s">
        <v>102</v>
      </c>
      <c r="J9" s="99" t="s">
        <v>103</v>
      </c>
    </row>
    <row r="10" spans="1:15" ht="12" customHeight="1" x14ac:dyDescent="0.2">
      <c r="A10" s="283"/>
      <c r="B10" s="284"/>
      <c r="C10" s="581"/>
      <c r="D10" s="100">
        <v>1</v>
      </c>
      <c r="E10" s="100">
        <v>2</v>
      </c>
      <c r="F10" s="100">
        <v>3</v>
      </c>
      <c r="G10" s="100">
        <v>4</v>
      </c>
      <c r="H10" s="100">
        <v>5</v>
      </c>
      <c r="I10" s="100">
        <v>6</v>
      </c>
      <c r="J10" s="100">
        <v>7</v>
      </c>
      <c r="K10" s="101"/>
    </row>
    <row r="11" spans="1:15" s="286" customFormat="1" ht="24.95" customHeight="1" x14ac:dyDescent="0.2">
      <c r="A11" s="615" t="s">
        <v>104</v>
      </c>
      <c r="B11" s="616"/>
      <c r="C11" s="285">
        <v>100</v>
      </c>
      <c r="D11" s="115">
        <v>52399</v>
      </c>
      <c r="E11" s="114">
        <v>52855</v>
      </c>
      <c r="F11" s="114">
        <v>53767</v>
      </c>
      <c r="G11" s="114">
        <v>52883</v>
      </c>
      <c r="H11" s="140">
        <v>53473</v>
      </c>
      <c r="I11" s="115">
        <v>-1074</v>
      </c>
      <c r="J11" s="116">
        <v>-2.0084902661156097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13.387660069848661</v>
      </c>
      <c r="D14" s="115">
        <v>7015</v>
      </c>
      <c r="E14" s="114">
        <v>7274</v>
      </c>
      <c r="F14" s="114">
        <v>7454</v>
      </c>
      <c r="G14" s="114">
        <v>7288</v>
      </c>
      <c r="H14" s="140">
        <v>7259</v>
      </c>
      <c r="I14" s="115">
        <v>-244</v>
      </c>
      <c r="J14" s="116">
        <v>-3.3613445378151261</v>
      </c>
      <c r="K14" s="110"/>
      <c r="L14" s="110"/>
      <c r="M14" s="110"/>
      <c r="N14" s="110"/>
      <c r="O14" s="110"/>
    </row>
    <row r="15" spans="1:15" s="110" customFormat="1" ht="24.75" customHeight="1" x14ac:dyDescent="0.2">
      <c r="A15" s="193" t="s">
        <v>216</v>
      </c>
      <c r="B15" s="199" t="s">
        <v>217</v>
      </c>
      <c r="C15" s="113">
        <v>5.4695700299624042</v>
      </c>
      <c r="D15" s="115">
        <v>2866</v>
      </c>
      <c r="E15" s="114">
        <v>2902</v>
      </c>
      <c r="F15" s="114">
        <v>2929</v>
      </c>
      <c r="G15" s="114">
        <v>2921</v>
      </c>
      <c r="H15" s="140">
        <v>2953</v>
      </c>
      <c r="I15" s="115">
        <v>-87</v>
      </c>
      <c r="J15" s="116">
        <v>-2.9461564510667118</v>
      </c>
    </row>
    <row r="16" spans="1:15" s="287" customFormat="1" ht="24.95" customHeight="1" x14ac:dyDescent="0.2">
      <c r="A16" s="193" t="s">
        <v>218</v>
      </c>
      <c r="B16" s="199" t="s">
        <v>141</v>
      </c>
      <c r="C16" s="113">
        <v>6.9409721559571746</v>
      </c>
      <c r="D16" s="115">
        <v>3637</v>
      </c>
      <c r="E16" s="114">
        <v>3889</v>
      </c>
      <c r="F16" s="114">
        <v>3960</v>
      </c>
      <c r="G16" s="114">
        <v>3878</v>
      </c>
      <c r="H16" s="140">
        <v>3825</v>
      </c>
      <c r="I16" s="115">
        <v>-188</v>
      </c>
      <c r="J16" s="116">
        <v>-4.9150326797385624</v>
      </c>
      <c r="K16" s="110"/>
      <c r="L16" s="110"/>
      <c r="M16" s="110"/>
      <c r="N16" s="110"/>
      <c r="O16" s="110"/>
    </row>
    <row r="17" spans="1:15" s="110" customFormat="1" ht="24.95" customHeight="1" x14ac:dyDescent="0.2">
      <c r="A17" s="193" t="s">
        <v>219</v>
      </c>
      <c r="B17" s="199" t="s">
        <v>220</v>
      </c>
      <c r="C17" s="113">
        <v>0.97711788392908261</v>
      </c>
      <c r="D17" s="115">
        <v>512</v>
      </c>
      <c r="E17" s="114">
        <v>483</v>
      </c>
      <c r="F17" s="114">
        <v>565</v>
      </c>
      <c r="G17" s="114">
        <v>489</v>
      </c>
      <c r="H17" s="140">
        <v>481</v>
      </c>
      <c r="I17" s="115">
        <v>31</v>
      </c>
      <c r="J17" s="116">
        <v>6.4449064449064446</v>
      </c>
    </row>
    <row r="18" spans="1:15" s="287" customFormat="1" ht="24.95" customHeight="1" x14ac:dyDescent="0.2">
      <c r="A18" s="201" t="s">
        <v>144</v>
      </c>
      <c r="B18" s="202" t="s">
        <v>145</v>
      </c>
      <c r="C18" s="113">
        <v>4.1222160728258173</v>
      </c>
      <c r="D18" s="115">
        <v>2160</v>
      </c>
      <c r="E18" s="114">
        <v>2113</v>
      </c>
      <c r="F18" s="114">
        <v>2261</v>
      </c>
      <c r="G18" s="114">
        <v>2160</v>
      </c>
      <c r="H18" s="140">
        <v>2678</v>
      </c>
      <c r="I18" s="115">
        <v>-518</v>
      </c>
      <c r="J18" s="116">
        <v>-19.342793129200896</v>
      </c>
      <c r="K18" s="110"/>
      <c r="L18" s="110"/>
      <c r="M18" s="110"/>
      <c r="N18" s="110"/>
      <c r="O18" s="110"/>
    </row>
    <row r="19" spans="1:15" s="110" customFormat="1" ht="24.95" customHeight="1" x14ac:dyDescent="0.2">
      <c r="A19" s="193" t="s">
        <v>146</v>
      </c>
      <c r="B19" s="199" t="s">
        <v>147</v>
      </c>
      <c r="C19" s="113">
        <v>12.914368594820512</v>
      </c>
      <c r="D19" s="115">
        <v>6767</v>
      </c>
      <c r="E19" s="114">
        <v>6764</v>
      </c>
      <c r="F19" s="114">
        <v>6745</v>
      </c>
      <c r="G19" s="114">
        <v>6606</v>
      </c>
      <c r="H19" s="140">
        <v>6631</v>
      </c>
      <c r="I19" s="115">
        <v>136</v>
      </c>
      <c r="J19" s="116">
        <v>2.0509727039662193</v>
      </c>
    </row>
    <row r="20" spans="1:15" s="287" customFormat="1" ht="24.95" customHeight="1" x14ac:dyDescent="0.2">
      <c r="A20" s="193" t="s">
        <v>148</v>
      </c>
      <c r="B20" s="199" t="s">
        <v>149</v>
      </c>
      <c r="C20" s="113">
        <v>15.698772877344988</v>
      </c>
      <c r="D20" s="115">
        <v>8226</v>
      </c>
      <c r="E20" s="114">
        <v>8289</v>
      </c>
      <c r="F20" s="114">
        <v>8554</v>
      </c>
      <c r="G20" s="114">
        <v>8531</v>
      </c>
      <c r="H20" s="140">
        <v>8499</v>
      </c>
      <c r="I20" s="115">
        <v>-273</v>
      </c>
      <c r="J20" s="116">
        <v>-3.2121426050123545</v>
      </c>
      <c r="K20" s="110"/>
      <c r="L20" s="110"/>
      <c r="M20" s="110"/>
      <c r="N20" s="110"/>
      <c r="O20" s="110"/>
    </row>
    <row r="21" spans="1:15" s="110" customFormat="1" ht="24.95" customHeight="1" x14ac:dyDescent="0.2">
      <c r="A21" s="201" t="s">
        <v>150</v>
      </c>
      <c r="B21" s="202" t="s">
        <v>151</v>
      </c>
      <c r="C21" s="113">
        <v>3.2443367239832823</v>
      </c>
      <c r="D21" s="115">
        <v>1700</v>
      </c>
      <c r="E21" s="114">
        <v>1744</v>
      </c>
      <c r="F21" s="114">
        <v>1784</v>
      </c>
      <c r="G21" s="114">
        <v>1759</v>
      </c>
      <c r="H21" s="140">
        <v>1736</v>
      </c>
      <c r="I21" s="115">
        <v>-36</v>
      </c>
      <c r="J21" s="116">
        <v>-2.0737327188940093</v>
      </c>
    </row>
    <row r="22" spans="1:15" s="110" customFormat="1" ht="24.95" customHeight="1" x14ac:dyDescent="0.2">
      <c r="A22" s="201" t="s">
        <v>152</v>
      </c>
      <c r="B22" s="199" t="s">
        <v>153</v>
      </c>
      <c r="C22" s="113">
        <v>1.3778888910093705</v>
      </c>
      <c r="D22" s="115">
        <v>722</v>
      </c>
      <c r="E22" s="114">
        <v>703</v>
      </c>
      <c r="F22" s="114">
        <v>693</v>
      </c>
      <c r="G22" s="114">
        <v>692</v>
      </c>
      <c r="H22" s="140">
        <v>707</v>
      </c>
      <c r="I22" s="115">
        <v>15</v>
      </c>
      <c r="J22" s="116">
        <v>2.1216407355021216</v>
      </c>
    </row>
    <row r="23" spans="1:15" s="110" customFormat="1" ht="24.95" customHeight="1" x14ac:dyDescent="0.2">
      <c r="A23" s="193" t="s">
        <v>154</v>
      </c>
      <c r="B23" s="199" t="s">
        <v>155</v>
      </c>
      <c r="C23" s="113">
        <v>2.0229393690719291</v>
      </c>
      <c r="D23" s="115">
        <v>1060</v>
      </c>
      <c r="E23" s="114">
        <v>1069</v>
      </c>
      <c r="F23" s="114">
        <v>1074</v>
      </c>
      <c r="G23" s="114">
        <v>1034</v>
      </c>
      <c r="H23" s="140">
        <v>1037</v>
      </c>
      <c r="I23" s="115">
        <v>23</v>
      </c>
      <c r="J23" s="116">
        <v>2.217936354869817</v>
      </c>
    </row>
    <row r="24" spans="1:15" s="110" customFormat="1" ht="24.95" customHeight="1" x14ac:dyDescent="0.2">
      <c r="A24" s="193" t="s">
        <v>156</v>
      </c>
      <c r="B24" s="199" t="s">
        <v>221</v>
      </c>
      <c r="C24" s="113">
        <v>7.9123647397851107</v>
      </c>
      <c r="D24" s="115">
        <v>4146</v>
      </c>
      <c r="E24" s="114">
        <v>4112</v>
      </c>
      <c r="F24" s="114">
        <v>4123</v>
      </c>
      <c r="G24" s="114">
        <v>4012</v>
      </c>
      <c r="H24" s="140">
        <v>4037</v>
      </c>
      <c r="I24" s="115">
        <v>109</v>
      </c>
      <c r="J24" s="116">
        <v>2.7000247708694576</v>
      </c>
    </row>
    <row r="25" spans="1:15" s="110" customFormat="1" ht="24.95" customHeight="1" x14ac:dyDescent="0.2">
      <c r="A25" s="193" t="s">
        <v>222</v>
      </c>
      <c r="B25" s="204" t="s">
        <v>159</v>
      </c>
      <c r="C25" s="113">
        <v>3.5096089620030915</v>
      </c>
      <c r="D25" s="115">
        <v>1839</v>
      </c>
      <c r="E25" s="114">
        <v>1862</v>
      </c>
      <c r="F25" s="114">
        <v>1919</v>
      </c>
      <c r="G25" s="114">
        <v>1963</v>
      </c>
      <c r="H25" s="140">
        <v>1977</v>
      </c>
      <c r="I25" s="115">
        <v>-138</v>
      </c>
      <c r="J25" s="116">
        <v>-6.9802731411229137</v>
      </c>
    </row>
    <row r="26" spans="1:15" s="110" customFormat="1" ht="24.95" customHeight="1" x14ac:dyDescent="0.2">
      <c r="A26" s="201">
        <v>782.78300000000002</v>
      </c>
      <c r="B26" s="203" t="s">
        <v>160</v>
      </c>
      <c r="C26" s="113">
        <v>2.9886066527987176</v>
      </c>
      <c r="D26" s="115">
        <v>1566</v>
      </c>
      <c r="E26" s="114">
        <v>1561</v>
      </c>
      <c r="F26" s="114">
        <v>1851</v>
      </c>
      <c r="G26" s="114">
        <v>1875</v>
      </c>
      <c r="H26" s="140">
        <v>1928</v>
      </c>
      <c r="I26" s="115">
        <v>-362</v>
      </c>
      <c r="J26" s="116">
        <v>-18.775933609958507</v>
      </c>
    </row>
    <row r="27" spans="1:15" s="110" customFormat="1" ht="24.95" customHeight="1" x14ac:dyDescent="0.2">
      <c r="A27" s="193" t="s">
        <v>161</v>
      </c>
      <c r="B27" s="199" t="s">
        <v>223</v>
      </c>
      <c r="C27" s="113">
        <v>7.8856466726464243</v>
      </c>
      <c r="D27" s="115">
        <v>4132</v>
      </c>
      <c r="E27" s="114">
        <v>4120</v>
      </c>
      <c r="F27" s="114">
        <v>4099</v>
      </c>
      <c r="G27" s="114">
        <v>3977</v>
      </c>
      <c r="H27" s="140">
        <v>3935</v>
      </c>
      <c r="I27" s="115">
        <v>197</v>
      </c>
      <c r="J27" s="116">
        <v>5.0063532401524782</v>
      </c>
    </row>
    <row r="28" spans="1:15" s="110" customFormat="1" ht="24.95" customHeight="1" x14ac:dyDescent="0.2">
      <c r="A28" s="193" t="s">
        <v>163</v>
      </c>
      <c r="B28" s="199" t="s">
        <v>164</v>
      </c>
      <c r="C28" s="113">
        <v>2.6527223801980955</v>
      </c>
      <c r="D28" s="115">
        <v>1390</v>
      </c>
      <c r="E28" s="114">
        <v>1430</v>
      </c>
      <c r="F28" s="114">
        <v>1421</v>
      </c>
      <c r="G28" s="114">
        <v>1360</v>
      </c>
      <c r="H28" s="140">
        <v>1399</v>
      </c>
      <c r="I28" s="115">
        <v>-9</v>
      </c>
      <c r="J28" s="116">
        <v>-0.64331665475339528</v>
      </c>
    </row>
    <row r="29" spans="1:15" s="110" customFormat="1" ht="24.95" customHeight="1" x14ac:dyDescent="0.2">
      <c r="A29" s="193">
        <v>86</v>
      </c>
      <c r="B29" s="199" t="s">
        <v>165</v>
      </c>
      <c r="C29" s="113">
        <v>8.032596041909196</v>
      </c>
      <c r="D29" s="115">
        <v>4209</v>
      </c>
      <c r="E29" s="114">
        <v>4207</v>
      </c>
      <c r="F29" s="114">
        <v>4204</v>
      </c>
      <c r="G29" s="114">
        <v>4131</v>
      </c>
      <c r="H29" s="140">
        <v>4052</v>
      </c>
      <c r="I29" s="115">
        <v>157</v>
      </c>
      <c r="J29" s="116">
        <v>3.8746298124383021</v>
      </c>
    </row>
    <row r="30" spans="1:15" s="110" customFormat="1" ht="24.95" customHeight="1" x14ac:dyDescent="0.2">
      <c r="A30" s="193">
        <v>87.88</v>
      </c>
      <c r="B30" s="204" t="s">
        <v>166</v>
      </c>
      <c r="C30" s="113">
        <v>8.3551212809404767</v>
      </c>
      <c r="D30" s="115">
        <v>4378</v>
      </c>
      <c r="E30" s="114">
        <v>4444</v>
      </c>
      <c r="F30" s="114">
        <v>4422</v>
      </c>
      <c r="G30" s="114">
        <v>4416</v>
      </c>
      <c r="H30" s="140">
        <v>4429</v>
      </c>
      <c r="I30" s="115">
        <v>-51</v>
      </c>
      <c r="J30" s="116">
        <v>-1.1515014675999098</v>
      </c>
    </row>
    <row r="31" spans="1:15" s="110" customFormat="1" ht="24.95" customHeight="1" x14ac:dyDescent="0.2">
      <c r="A31" s="193" t="s">
        <v>167</v>
      </c>
      <c r="B31" s="199" t="s">
        <v>168</v>
      </c>
      <c r="C31" s="113">
        <v>4.0668715051813962</v>
      </c>
      <c r="D31" s="115">
        <v>2131</v>
      </c>
      <c r="E31" s="114">
        <v>2224</v>
      </c>
      <c r="F31" s="114">
        <v>2220</v>
      </c>
      <c r="G31" s="114">
        <v>2146</v>
      </c>
      <c r="H31" s="140">
        <v>2230</v>
      </c>
      <c r="I31" s="115">
        <v>-99</v>
      </c>
      <c r="J31" s="116">
        <v>-4.4394618834080717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80.661844691692593</v>
      </c>
      <c r="D36" s="143">
        <v>42266</v>
      </c>
      <c r="E36" s="144">
        <v>42529</v>
      </c>
      <c r="F36" s="144">
        <v>43109</v>
      </c>
      <c r="G36" s="144">
        <v>42502</v>
      </c>
      <c r="H36" s="145">
        <v>42597</v>
      </c>
      <c r="I36" s="143">
        <v>-331</v>
      </c>
      <c r="J36" s="146">
        <v>-0.77705002699720638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2" t="s">
        <v>225</v>
      </c>
      <c r="B39" s="612"/>
      <c r="C39" s="612"/>
      <c r="D39" s="612"/>
      <c r="E39" s="612"/>
      <c r="F39" s="612"/>
      <c r="G39" s="612"/>
      <c r="H39" s="612"/>
      <c r="I39" s="612"/>
      <c r="J39" s="612"/>
    </row>
    <row r="40" spans="1:10" ht="30.75" customHeight="1" x14ac:dyDescent="0.2">
      <c r="A40" s="612"/>
      <c r="B40" s="612"/>
      <c r="C40" s="612"/>
      <c r="D40" s="612"/>
      <c r="E40" s="612"/>
      <c r="F40" s="612"/>
      <c r="G40" s="612"/>
      <c r="H40" s="612"/>
      <c r="I40" s="612"/>
      <c r="J40" s="612"/>
    </row>
    <row r="41" spans="1:10" ht="12.75" customHeight="1" x14ac:dyDescent="0.2">
      <c r="A41" s="612"/>
      <c r="B41" s="612"/>
      <c r="C41" s="612"/>
      <c r="D41" s="612"/>
      <c r="E41" s="612"/>
      <c r="F41" s="612"/>
      <c r="G41" s="612"/>
      <c r="H41" s="612"/>
      <c r="I41" s="612"/>
      <c r="J41" s="612"/>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cp:lastPrinted>2020-09-28T09:45:10Z</cp:lastPrinted>
  <dcterms:created xsi:type="dcterms:W3CDTF">2020-09-25T07:33:52Z</dcterms:created>
  <dcterms:modified xsi:type="dcterms:W3CDTF">2020-09-28T09:46:06Z</dcterms:modified>
</cp:coreProperties>
</file>